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6924"/>
  <workbookPr codeName="ThisWorkbook" defaultThemeVersion="124226"/>
  <xr:revisionPtr xr6:coauthVersionLast="47" xr6:coauthVersionMax="47" documentId="13_ncr:1_{7E534D8E-F937-437C-A8D8-CD528F597BD5}" revIDLastSave="0" xr10:uidLastSave="{00000000-0000-0000-0000-000000000000}"/>
  <bookViews>
    <workbookView activeTab="6" tabRatio="603" xr2:uid="{00000000-000D-0000-FFFF-FFFF00000000}" windowHeight="11148" windowWidth="21192" xWindow="1536" yWindow="1536"/>
  </bookViews>
  <sheets>
    <sheet r:id="rId1" name="表紙" sheetId="1"/>
    <sheet r:id="rId2" name="表紙見え消し" sheetId="40" state="hidden"/>
    <sheet r:id="rId3" name="r6表紙見え消し" sheetId="37" state="hidden"/>
    <sheet r:id="rId4" name="管理運営・会計" sheetId="2"/>
    <sheet r:id="rId5" name="管理見え消し" sheetId="41" state="hidden"/>
    <sheet r:id="rId6" name="r6管理会計見え消し" sheetId="38" state="hidden"/>
    <sheet r:id="rId7" name="利用者処遇" sheetId="7"/>
    <sheet r:id="rId8" name="r6利用者見え消し" sheetId="39" state="hidden"/>
    <sheet r:id="rId9" name="会計「計算書類等提出確認表」 " sheetId="22"/>
    <sheet r:id="rId10" name="職員点検資料１ (記載例)" sheetId="35"/>
    <sheet r:id="rId11" name="職員点検資料１" sheetId="28"/>
    <sheet r:id="rId12" name="職員点検資料２ (記載例)" sheetId="36"/>
    <sheet r:id="rId13" name="職員点検資料２" sheetId="30"/>
    <sheet r:id="rId14" name="利用乳幼児登降時間調べ（全ての事業所）" sheetId="9"/>
    <sheet r:id="rId15" name="勤務時間等調べ（A型）" sheetId="10"/>
    <sheet r:id="rId16" name="勤務時間等調べ(B型)" sheetId="11"/>
  </sheets>
  <definedNames>
    <definedName localSheetId="5" name="_xlnm.Print_Area">'r6管理会計見え消し'!$A$1:$AN$829</definedName>
    <definedName localSheetId="7" name="_xlnm.Print_Area">'r6利用者見え消し'!$A$1:$AQ$930</definedName>
    <definedName localSheetId="8" name="_xlnm.Print_Area">'会計「計算書類等提出確認表」 '!$A$1:$G$37</definedName>
    <definedName localSheetId="3" name="_xlnm.Print_Area">管理運営・会計!$A$1:$AD$941</definedName>
    <definedName localSheetId="10" name="_xlnm.Print_Area">職員点検資料１!$A$1:$V$22</definedName>
    <definedName localSheetId="9" name="_xlnm.Print_Area">'職員点検資料１ (記載例)'!$A$1:$V$22</definedName>
    <definedName localSheetId="12" name="_xlnm.Print_Area">職員点検資料２!$A$1:$AD$27</definedName>
    <definedName localSheetId="11" name="_xlnm.Print_Area">'職員点検資料２ (記載例)'!$A$1:$AD$54</definedName>
    <definedName localSheetId="0" name="_xlnm.Print_Area">表紙!$A$1:$AX$29</definedName>
    <definedName localSheetId="1" name="_xlnm.Print_Area">表紙見え消し!$A$1:$BB$28</definedName>
    <definedName localSheetId="6" name="_xlnm.Print_Area">利用者処遇!$A$1:$AD$748</definedName>
    <definedName localSheetId="3" name="_xlnm.Print_Titles">管理運営・会計!$9:$9</definedName>
    <definedName localSheetId="10" name="_xlnm.Print_Titles">職員点検資料１!$3:$4</definedName>
    <definedName localSheetId="9" name="_xlnm.Print_Titles">'職員点検資料１ (記載例)'!$3:$4</definedName>
    <definedName localSheetId="12" name="_xlnm.Print_Titles">職員点検資料２!$3:$4</definedName>
    <definedName localSheetId="11" name="_xlnm.Print_Titles">'職員点検資料２ (記載例)'!$3:$4</definedName>
    <definedName localSheetId="6" name="_xlnm.Print_Titles">利用者処遇!$19:$19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18" i="2" l="1"/>
  <c r="M918" i="2"/>
  <c r="T918" i="2"/>
  <c r="W918" i="2"/>
  <c r="M803" i="2" l="1"/>
  <c r="M816" i="2"/>
  <c r="M815" i="2"/>
  <c r="M814" i="2"/>
  <c r="M805" i="2"/>
  <c r="M804" i="2"/>
  <c r="M794" i="2"/>
  <c r="H913" i="2" s="1"/>
  <c r="J913" i="2" s="1"/>
  <c r="M913" i="2" l="1"/>
  <c r="W913" i="2"/>
  <c r="T913" i="2"/>
  <c r="M818" i="2" l="1"/>
  <c r="X817" i="2"/>
  <c r="K752" i="2"/>
  <c r="T752" i="2" s="1"/>
  <c r="K751" i="2"/>
  <c r="T751" i="2" s="1"/>
  <c r="K750" i="2"/>
  <c r="T750" i="2" s="1"/>
  <c r="T753" i="2" l="1"/>
  <c r="K753" i="2"/>
  <c r="M755" i="41" l="1"/>
  <c r="X754" i="41"/>
  <c r="X872" i="41" l="1"/>
  <c r="W862" i="41"/>
  <c r="N862" i="41"/>
  <c r="L857" i="41"/>
  <c r="N857" i="41" s="1"/>
  <c r="O817" i="41"/>
  <c r="M738" i="41"/>
  <c r="X737" i="41"/>
  <c r="O711" i="41"/>
  <c r="O709" i="41"/>
  <c r="Q668" i="41"/>
  <c r="X848" i="41" s="1"/>
  <c r="Q664" i="41"/>
  <c r="W861" i="41" s="1"/>
  <c r="K630" i="41"/>
  <c r="K629" i="41"/>
  <c r="K628" i="41"/>
  <c r="Q335" i="41"/>
  <c r="U327" i="41"/>
  <c r="S327" i="41"/>
  <c r="Q327" i="41"/>
  <c r="O327" i="41"/>
  <c r="M327" i="41"/>
  <c r="K327" i="41"/>
  <c r="U324" i="41"/>
  <c r="S324" i="41"/>
  <c r="Q324" i="41"/>
  <c r="O324" i="41"/>
  <c r="M324" i="41"/>
  <c r="K324" i="41"/>
  <c r="Q296" i="41"/>
  <c r="Q295" i="41"/>
  <c r="Q334" i="41" s="1"/>
  <c r="T215" i="41"/>
  <c r="J214" i="41"/>
  <c r="J213" i="41"/>
  <c r="J212" i="41"/>
  <c r="Q212" i="41" s="1"/>
  <c r="G206" i="41"/>
  <c r="P114" i="41"/>
  <c r="U114" i="41" s="1"/>
  <c r="G110" i="41"/>
  <c r="S110" i="41" s="1"/>
  <c r="G104" i="41"/>
  <c r="S104" i="41" s="1"/>
  <c r="N41" i="41"/>
  <c r="J41" i="41"/>
  <c r="N1" i="41"/>
  <c r="N1" i="7"/>
  <c r="Q213" i="41" l="1"/>
  <c r="J736" i="41"/>
  <c r="L856" i="41" s="1"/>
  <c r="J753" i="41"/>
  <c r="X753" i="41" s="1"/>
  <c r="J735" i="41"/>
  <c r="L855" i="41" s="1"/>
  <c r="J752" i="41"/>
  <c r="X752" i="41" s="1"/>
  <c r="U854" i="41"/>
  <c r="W854" i="41" s="1"/>
  <c r="J751" i="41"/>
  <c r="X751" i="41" s="1"/>
  <c r="U855" i="41"/>
  <c r="U856" i="41"/>
  <c r="N861" i="41"/>
  <c r="Q215" i="41"/>
  <c r="K43" i="41"/>
  <c r="T628" i="41"/>
  <c r="T629" i="41"/>
  <c r="K631" i="41"/>
  <c r="J734" i="41"/>
  <c r="W816" i="38"/>
  <c r="N816" i="38"/>
  <c r="L811" i="38"/>
  <c r="N811" i="38" s="1"/>
  <c r="O771" i="38"/>
  <c r="X739" i="38"/>
  <c r="M739" i="38"/>
  <c r="X738" i="38"/>
  <c r="O717" i="38"/>
  <c r="O715" i="38"/>
  <c r="Q675" i="38"/>
  <c r="W815" i="38" s="1"/>
  <c r="K638" i="38"/>
  <c r="J737" i="38" s="1"/>
  <c r="L810" i="38" s="1"/>
  <c r="K637" i="38"/>
  <c r="K636" i="38"/>
  <c r="J735" i="38" s="1"/>
  <c r="Q341" i="38"/>
  <c r="U332" i="38"/>
  <c r="S332" i="38"/>
  <c r="Q332" i="38"/>
  <c r="O332" i="38"/>
  <c r="M332" i="38"/>
  <c r="K332" i="38"/>
  <c r="U329" i="38"/>
  <c r="S329" i="38"/>
  <c r="Q329" i="38"/>
  <c r="O329" i="38"/>
  <c r="M329" i="38"/>
  <c r="K329" i="38"/>
  <c r="Q297" i="38"/>
  <c r="Q296" i="38"/>
  <c r="Q340" i="38" s="1"/>
  <c r="T215" i="38"/>
  <c r="J214" i="38"/>
  <c r="J213" i="38"/>
  <c r="Q213" i="38" s="1"/>
  <c r="J212" i="38"/>
  <c r="Q212" i="38" s="1"/>
  <c r="G206" i="38"/>
  <c r="P111" i="38"/>
  <c r="U111" i="38" s="1"/>
  <c r="G106" i="38"/>
  <c r="S106" i="38" s="1"/>
  <c r="G100" i="38"/>
  <c r="S100" i="38" s="1"/>
  <c r="N40" i="38"/>
  <c r="J40" i="38"/>
  <c r="N1" i="38"/>
  <c r="N1" i="39"/>
  <c r="X755" i="41" l="1"/>
  <c r="N855" i="41"/>
  <c r="X735" i="41"/>
  <c r="J738" i="41"/>
  <c r="J755" i="41"/>
  <c r="W855" i="41"/>
  <c r="W859" i="41" s="1"/>
  <c r="U858" i="41"/>
  <c r="L854" i="41"/>
  <c r="X734" i="41"/>
  <c r="T631" i="41"/>
  <c r="Q215" i="38"/>
  <c r="U810" i="38"/>
  <c r="K42" i="38"/>
  <c r="K639" i="38"/>
  <c r="J739" i="38" s="1"/>
  <c r="T636" i="38"/>
  <c r="T637" i="38"/>
  <c r="J736" i="38"/>
  <c r="L809" i="38" s="1"/>
  <c r="N809" i="38" s="1"/>
  <c r="L808" i="38"/>
  <c r="X735" i="38"/>
  <c r="U808" i="38"/>
  <c r="U809" i="38"/>
  <c r="N815" i="38"/>
  <c r="W5" i="35"/>
  <c r="X738" i="41" l="1"/>
  <c r="W858" i="41"/>
  <c r="W864" i="41" s="1"/>
  <c r="Q663" i="41"/>
  <c r="Q665" i="41" s="1"/>
  <c r="P634" i="41"/>
  <c r="X867" i="41" s="1"/>
  <c r="O724" i="41"/>
  <c r="X870" i="41" s="1"/>
  <c r="N854" i="41"/>
  <c r="L858" i="41"/>
  <c r="T639" i="38"/>
  <c r="O724" i="38" s="1"/>
  <c r="X824" i="38" s="1"/>
  <c r="W809" i="38"/>
  <c r="X736" i="38"/>
  <c r="W808" i="38"/>
  <c r="U812" i="38"/>
  <c r="L812" i="38"/>
  <c r="N808" i="38"/>
  <c r="AE54" i="36"/>
  <c r="AE53" i="36"/>
  <c r="AE52" i="36"/>
  <c r="AE51" i="36"/>
  <c r="AE50" i="36"/>
  <c r="AE49" i="36"/>
  <c r="AE47" i="36"/>
  <c r="AE46" i="36"/>
  <c r="AE45" i="36"/>
  <c r="AE44" i="36"/>
  <c r="AE43" i="36"/>
  <c r="AE42" i="36"/>
  <c r="AE41" i="36"/>
  <c r="AE40" i="36"/>
  <c r="AE39" i="36"/>
  <c r="AE38" i="36"/>
  <c r="AE37" i="36"/>
  <c r="AE36" i="36"/>
  <c r="AE35" i="36"/>
  <c r="AE34" i="36"/>
  <c r="AE33" i="36"/>
  <c r="AE32" i="36"/>
  <c r="AE31" i="36"/>
  <c r="AE30" i="36"/>
  <c r="AE29" i="36"/>
  <c r="AE28" i="36"/>
  <c r="AE27" i="36"/>
  <c r="AE26" i="36"/>
  <c r="AE25" i="36"/>
  <c r="AE24" i="36"/>
  <c r="AE23" i="36"/>
  <c r="AE22" i="36"/>
  <c r="AE21" i="36"/>
  <c r="AE20" i="36"/>
  <c r="AE19" i="36"/>
  <c r="AE18" i="36"/>
  <c r="AE17" i="36"/>
  <c r="AE16" i="36"/>
  <c r="AE15" i="36"/>
  <c r="AE14" i="36"/>
  <c r="AE13" i="36"/>
  <c r="AE12" i="36"/>
  <c r="AE11" i="36"/>
  <c r="AE10" i="36"/>
  <c r="AE9" i="36"/>
  <c r="AE8" i="36"/>
  <c r="AE7" i="36"/>
  <c r="AE6" i="36"/>
  <c r="AE5" i="36"/>
  <c r="AA3" i="36"/>
  <c r="X54" i="35"/>
  <c r="W54" i="35"/>
  <c r="X53" i="35"/>
  <c r="W53" i="35"/>
  <c r="X52" i="35"/>
  <c r="W52" i="35"/>
  <c r="X51" i="35"/>
  <c r="W51" i="35"/>
  <c r="X50" i="35"/>
  <c r="W50" i="35"/>
  <c r="X49" i="35"/>
  <c r="W49" i="35"/>
  <c r="X48" i="35"/>
  <c r="W48" i="35"/>
  <c r="X47" i="35"/>
  <c r="W47" i="35"/>
  <c r="X46" i="35"/>
  <c r="W46" i="35"/>
  <c r="X45" i="35"/>
  <c r="W45" i="35"/>
  <c r="X44" i="35"/>
  <c r="W44" i="35"/>
  <c r="X43" i="35"/>
  <c r="W43" i="35"/>
  <c r="X42" i="35"/>
  <c r="W42" i="35"/>
  <c r="X41" i="35"/>
  <c r="W41" i="35"/>
  <c r="X40" i="35"/>
  <c r="W40" i="35"/>
  <c r="X39" i="35"/>
  <c r="W39" i="35"/>
  <c r="X38" i="35"/>
  <c r="W38" i="35"/>
  <c r="X37" i="35"/>
  <c r="W37" i="35"/>
  <c r="X36" i="35"/>
  <c r="W36" i="35"/>
  <c r="X35" i="35"/>
  <c r="W35" i="35"/>
  <c r="X34" i="35"/>
  <c r="W34" i="35"/>
  <c r="X33" i="35"/>
  <c r="W33" i="35"/>
  <c r="X32" i="35"/>
  <c r="W32" i="35"/>
  <c r="X31" i="35"/>
  <c r="W31" i="35"/>
  <c r="X30" i="35"/>
  <c r="W30" i="35"/>
  <c r="X29" i="35"/>
  <c r="W29" i="35"/>
  <c r="X28" i="35"/>
  <c r="W28" i="35"/>
  <c r="X27" i="35"/>
  <c r="W27" i="35"/>
  <c r="X26" i="35"/>
  <c r="W26" i="35"/>
  <c r="X25" i="35"/>
  <c r="W25" i="35"/>
  <c r="X24" i="35"/>
  <c r="W24" i="35"/>
  <c r="X23" i="35"/>
  <c r="W23" i="35"/>
  <c r="X22" i="35"/>
  <c r="W22" i="35"/>
  <c r="X21" i="35"/>
  <c r="W21" i="35"/>
  <c r="X20" i="35"/>
  <c r="W20" i="35"/>
  <c r="X19" i="35"/>
  <c r="W19" i="35"/>
  <c r="X18" i="35"/>
  <c r="W18" i="35"/>
  <c r="X17" i="35"/>
  <c r="W17" i="35"/>
  <c r="X16" i="35"/>
  <c r="W16" i="35"/>
  <c r="X15" i="35"/>
  <c r="W15" i="35"/>
  <c r="X14" i="35"/>
  <c r="W14" i="35"/>
  <c r="X13" i="35"/>
  <c r="W13" i="35"/>
  <c r="X12" i="35"/>
  <c r="W12" i="35"/>
  <c r="X11" i="35"/>
  <c r="W11" i="35"/>
  <c r="X10" i="35"/>
  <c r="W10" i="35"/>
  <c r="X9" i="35"/>
  <c r="W9" i="35"/>
  <c r="X8" i="35"/>
  <c r="W8" i="35"/>
  <c r="X7" i="35"/>
  <c r="W7" i="35"/>
  <c r="X6" i="35"/>
  <c r="W6" i="35"/>
  <c r="X5" i="35"/>
  <c r="AB5" i="36" l="1"/>
  <c r="N859" i="41"/>
  <c r="N858" i="41"/>
  <c r="N864" i="41" s="1"/>
  <c r="P643" i="38"/>
  <c r="X821" i="38" s="1"/>
  <c r="Q674" i="38"/>
  <c r="Q676" i="38" s="1"/>
  <c r="AB4" i="36"/>
  <c r="V3" i="35"/>
  <c r="N813" i="38"/>
  <c r="N812" i="38"/>
  <c r="N818" i="38" s="1"/>
  <c r="W812" i="38"/>
  <c r="W818" i="38" s="1"/>
  <c r="W813" i="38"/>
  <c r="V5" i="35"/>
  <c r="AB5" i="30"/>
  <c r="X873" i="41" s="1"/>
  <c r="X874" i="41" s="1"/>
  <c r="AB4" i="30"/>
  <c r="Q669" i="41" s="1"/>
  <c r="AE33" i="30"/>
  <c r="AE6" i="30"/>
  <c r="AE7" i="30"/>
  <c r="AE8" i="30"/>
  <c r="AE9" i="30"/>
  <c r="AE10" i="30"/>
  <c r="AE11" i="30"/>
  <c r="AE12" i="30"/>
  <c r="AE13" i="30"/>
  <c r="AE14" i="30"/>
  <c r="AE15" i="30"/>
  <c r="AE16" i="30"/>
  <c r="AE17" i="30"/>
  <c r="AE18" i="30"/>
  <c r="AE19" i="30"/>
  <c r="AE20" i="30"/>
  <c r="AE21" i="30"/>
  <c r="AE22" i="30"/>
  <c r="AE23" i="30"/>
  <c r="AE24" i="30"/>
  <c r="AE25" i="30"/>
  <c r="AE26" i="30"/>
  <c r="AE27" i="30"/>
  <c r="AE28" i="30"/>
  <c r="AE29" i="30"/>
  <c r="AE30" i="30"/>
  <c r="AE31" i="30"/>
  <c r="AE32" i="30"/>
  <c r="AE34" i="30"/>
  <c r="AE35" i="30"/>
  <c r="AE36" i="30"/>
  <c r="AE37" i="30"/>
  <c r="AE38" i="30"/>
  <c r="AE39" i="30"/>
  <c r="AE40" i="30"/>
  <c r="AE41" i="30"/>
  <c r="AE42" i="30"/>
  <c r="AE43" i="30"/>
  <c r="AE44" i="30"/>
  <c r="AE45" i="30"/>
  <c r="AE46" i="30"/>
  <c r="AE47" i="30"/>
  <c r="AE5" i="30"/>
  <c r="X6" i="28"/>
  <c r="X7" i="28"/>
  <c r="X8" i="28"/>
  <c r="X9" i="28"/>
  <c r="X10" i="28"/>
  <c r="X11" i="28"/>
  <c r="X12" i="28"/>
  <c r="X13" i="28"/>
  <c r="X14" i="28"/>
  <c r="X15" i="28"/>
  <c r="X16" i="28"/>
  <c r="X17" i="28"/>
  <c r="X18" i="28"/>
  <c r="X19" i="28"/>
  <c r="X20" i="28"/>
  <c r="X21" i="28"/>
  <c r="X22" i="28"/>
  <c r="X23" i="28"/>
  <c r="X24" i="28"/>
  <c r="X25" i="28"/>
  <c r="X26" i="28"/>
  <c r="X27" i="28"/>
  <c r="X28" i="28"/>
  <c r="X29" i="28"/>
  <c r="X30" i="28"/>
  <c r="X31" i="28"/>
  <c r="X32" i="28"/>
  <c r="X33" i="28"/>
  <c r="X34" i="28"/>
  <c r="X35" i="28"/>
  <c r="X36" i="28"/>
  <c r="X37" i="28"/>
  <c r="X38" i="28"/>
  <c r="X39" i="28"/>
  <c r="X40" i="28"/>
  <c r="X41" i="28"/>
  <c r="X42" i="28"/>
  <c r="X43" i="28"/>
  <c r="X44" i="28"/>
  <c r="X45" i="28"/>
  <c r="X46" i="28"/>
  <c r="X47" i="28"/>
  <c r="X48" i="28"/>
  <c r="X49" i="28"/>
  <c r="X50" i="28"/>
  <c r="X51" i="28"/>
  <c r="X52" i="28"/>
  <c r="X53" i="28"/>
  <c r="X54" i="28"/>
  <c r="X5" i="28"/>
  <c r="W54" i="28"/>
  <c r="W6" i="28"/>
  <c r="W7" i="28"/>
  <c r="W8" i="28"/>
  <c r="W9" i="28"/>
  <c r="W10" i="28"/>
  <c r="W11" i="28"/>
  <c r="W12" i="28"/>
  <c r="W13" i="28"/>
  <c r="W14" i="28"/>
  <c r="W15" i="28"/>
  <c r="W16" i="28"/>
  <c r="W17" i="28"/>
  <c r="W18" i="28"/>
  <c r="W19" i="28"/>
  <c r="W20" i="28"/>
  <c r="W21" i="28"/>
  <c r="W22" i="28"/>
  <c r="W23" i="28"/>
  <c r="W24" i="28"/>
  <c r="W25" i="28"/>
  <c r="W26" i="28"/>
  <c r="W27" i="28"/>
  <c r="W28" i="28"/>
  <c r="W29" i="28"/>
  <c r="W30" i="28"/>
  <c r="W31" i="28"/>
  <c r="W32" i="28"/>
  <c r="W33" i="28"/>
  <c r="W34" i="28"/>
  <c r="W35" i="28"/>
  <c r="W36" i="28"/>
  <c r="W37" i="28"/>
  <c r="W38" i="28"/>
  <c r="W39" i="28"/>
  <c r="W40" i="28"/>
  <c r="W41" i="28"/>
  <c r="W42" i="28"/>
  <c r="W43" i="28"/>
  <c r="W44" i="28"/>
  <c r="W45" i="28"/>
  <c r="W46" i="28"/>
  <c r="W47" i="28"/>
  <c r="W48" i="28"/>
  <c r="W49" i="28"/>
  <c r="W50" i="28"/>
  <c r="W51" i="28"/>
  <c r="W52" i="28"/>
  <c r="W53" i="28"/>
  <c r="W5" i="28"/>
  <c r="X849" i="41" l="1"/>
  <c r="Q670" i="41"/>
  <c r="X850" i="41" s="1"/>
  <c r="V5" i="28"/>
  <c r="V936" i="2"/>
  <c r="X826" i="38"/>
  <c r="V3" i="28"/>
  <c r="Q693" i="2"/>
  <c r="Q680" i="38"/>
  <c r="X803" i="38" s="1"/>
  <c r="V937" i="2"/>
  <c r="X827" i="38"/>
  <c r="AA3" i="30"/>
  <c r="Q679" i="38" l="1"/>
  <c r="Q692" i="2"/>
  <c r="X828" i="38"/>
  <c r="O871" i="2"/>
  <c r="K640" i="2"/>
  <c r="R912" i="2" s="1"/>
  <c r="K639" i="2"/>
  <c r="R911" i="2" s="1"/>
  <c r="K638" i="2"/>
  <c r="R910" i="2" s="1"/>
  <c r="R914" i="2" l="1"/>
  <c r="J792" i="2"/>
  <c r="H911" i="2" s="1"/>
  <c r="J791" i="2"/>
  <c r="H910" i="2" s="1"/>
  <c r="M910" i="2" s="1"/>
  <c r="J793" i="2"/>
  <c r="J815" i="2"/>
  <c r="X815" i="2" s="1"/>
  <c r="J814" i="2"/>
  <c r="X814" i="2" s="1"/>
  <c r="J816" i="2"/>
  <c r="X816" i="2" s="1"/>
  <c r="Q681" i="38"/>
  <c r="X804" i="38" s="1"/>
  <c r="X802" i="38"/>
  <c r="M915" i="2" l="1"/>
  <c r="M914" i="2"/>
  <c r="T912" i="2"/>
  <c r="H912" i="2"/>
  <c r="J912" i="2" s="1"/>
  <c r="W910" i="2"/>
  <c r="T910" i="2"/>
  <c r="T911" i="2"/>
  <c r="W911" i="2"/>
  <c r="J794" i="2"/>
  <c r="J911" i="2"/>
  <c r="M911" i="2"/>
  <c r="X818" i="2"/>
  <c r="H914" i="2"/>
  <c r="J910" i="2"/>
  <c r="X806" i="2"/>
  <c r="M807" i="2"/>
  <c r="O736" i="2"/>
  <c r="O734" i="2"/>
  <c r="Q688" i="2"/>
  <c r="Q299" i="2"/>
  <c r="G213" i="2"/>
  <c r="P115" i="2"/>
  <c r="U115" i="2" s="1"/>
  <c r="G111" i="2"/>
  <c r="S111" i="2" s="1"/>
  <c r="G105" i="2"/>
  <c r="S105" i="2" s="1"/>
  <c r="N43" i="2"/>
  <c r="J43" i="2"/>
  <c r="M926" i="2" l="1"/>
  <c r="M931" i="2"/>
  <c r="W914" i="2"/>
  <c r="W915" i="2"/>
  <c r="T914" i="2"/>
  <c r="T915" i="2"/>
  <c r="J915" i="2"/>
  <c r="J914" i="2"/>
  <c r="W917" i="2"/>
  <c r="J917" i="2"/>
  <c r="T917" i="2"/>
  <c r="M917" i="2"/>
  <c r="M920" i="2" s="1"/>
  <c r="T639" i="2"/>
  <c r="T638" i="2"/>
  <c r="J803" i="2"/>
  <c r="K641" i="2"/>
  <c r="J818" i="2" s="1"/>
  <c r="J805" i="2"/>
  <c r="J804" i="2"/>
  <c r="J931" i="2" l="1"/>
  <c r="J926" i="2"/>
  <c r="J920" i="2"/>
  <c r="T926" i="2"/>
  <c r="T931" i="2"/>
  <c r="T920" i="2"/>
  <c r="W920" i="2"/>
  <c r="W931" i="2"/>
  <c r="W926" i="2"/>
  <c r="T641" i="2"/>
  <c r="X804" i="2"/>
  <c r="X803" i="2"/>
  <c r="J807" i="2"/>
  <c r="P645" i="2" l="1"/>
  <c r="X807" i="2"/>
  <c r="Q687" i="2"/>
  <c r="Q689" i="2" s="1"/>
  <c r="W905" i="2"/>
  <c r="V938" i="2" l="1"/>
  <c r="Q694" i="2"/>
  <c r="W906" i="2" s="1"/>
  <c r="W904" i="2"/>
  <c r="AE54" i="30" l="1"/>
  <c r="AE53" i="30"/>
  <c r="AE52" i="30"/>
  <c r="AE51" i="30"/>
  <c r="AE50" i="30"/>
  <c r="AE49" i="30"/>
  <c r="B3" i="10" l="1"/>
  <c r="G2" i="10"/>
  <c r="B2" i="9"/>
  <c r="B2" i="10" s="1"/>
  <c r="H2" i="11"/>
  <c r="N1" i="2" l="1"/>
  <c r="J219" i="2" l="1"/>
  <c r="Q219" i="2" s="1"/>
  <c r="J220" i="2"/>
  <c r="J221" i="2"/>
  <c r="Q220" i="2" l="1"/>
  <c r="Q222" i="2" s="1"/>
  <c r="U331" i="2" l="1"/>
  <c r="S331" i="2"/>
  <c r="Q331" i="2"/>
  <c r="O331" i="2"/>
  <c r="M331" i="2"/>
  <c r="K331" i="2"/>
  <c r="U328" i="2"/>
  <c r="S328" i="2"/>
  <c r="Q328" i="2"/>
  <c r="O328" i="2"/>
  <c r="M328" i="2"/>
  <c r="K328" i="2"/>
  <c r="Q338" i="2" l="1"/>
  <c r="F1" i="22" l="1"/>
  <c r="Q300" i="2" l="1"/>
  <c r="A29" i="22" l="1"/>
  <c r="T222" i="2" l="1"/>
  <c r="K45" i="2" l="1"/>
  <c r="Q339" i="2" l="1"/>
  <c r="B3" i="11" l="1"/>
  <c r="B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相模原市役所</author>
  </authors>
  <commentList>
    <comment ref="P2" authorId="0" shapeId="0" xr:uid="{00000000-0006-0000-0700-000001000000}">
      <text>
        <r>
          <rPr>
            <b/>
            <sz val="9"/>
            <color indexed="81"/>
            <rFont val="MS P ゴシック"/>
            <family val="3"/>
            <charset val="128"/>
          </rPr>
          <t>月間の時間数です。
例：1日8時間で20日勤務の場合は160時間</t>
        </r>
      </text>
    </comment>
    <comment ref="F3" authorId="1" shapeId="0" xr:uid="{00000000-0006-0000-0700-000002000000}">
      <text>
        <r>
          <rPr>
            <b/>
            <sz val="9"/>
            <color indexed="81"/>
            <rFont val="MS P ゴシック"/>
            <family val="3"/>
            <charset val="128"/>
          </rPr>
          <t>※法人で採用した年月日を記入してください。
（パートタイム労働者等から正規型の労働者になった場合は、正規型の労働者として採用した年月日を記入してください。）</t>
        </r>
      </text>
    </comment>
    <comment ref="I4" authorId="0" shapeId="0" xr:uid="{00000000-0006-0000-0700-000003000000}">
      <text>
        <r>
          <rPr>
            <b/>
            <sz val="9"/>
            <color indexed="81"/>
            <rFont val="MS P ゴシック"/>
            <family val="3"/>
            <charset val="128"/>
          </rPr>
          <t>事由が退職の場合は上段に事由発生日を記載してください。
また、育休等の場合は、期間を記載してください。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相模原市役所</author>
  </authors>
  <commentList>
    <comment ref="P2" authorId="0" shapeId="0" xr:uid="{00000000-0006-0000-0800-000001000000}">
      <text>
        <r>
          <rPr>
            <b/>
            <sz val="9"/>
            <color indexed="81"/>
            <rFont val="MS P ゴシック"/>
            <family val="3"/>
            <charset val="128"/>
          </rPr>
          <t>月間の時間数です。
例：1日8時間で20日勤務の場合は160時間</t>
        </r>
      </text>
    </comment>
    <comment ref="F3" authorId="1" shapeId="0" xr:uid="{00000000-0006-0000-0800-000002000000}">
      <text>
        <r>
          <rPr>
            <b/>
            <sz val="9"/>
            <color indexed="81"/>
            <rFont val="MS P ゴシック"/>
            <family val="3"/>
            <charset val="128"/>
          </rPr>
          <t>※法人で採用した年月日を記入してください。
（パートタイム労働者等から正規型の労働者になった場合は、正規型の労働者として採用した年月日を記入してください。）</t>
        </r>
      </text>
    </comment>
    <comment ref="I4" authorId="0" shapeId="0" xr:uid="{00000000-0006-0000-0800-000003000000}">
      <text>
        <r>
          <rPr>
            <b/>
            <sz val="9"/>
            <color indexed="81"/>
            <rFont val="MS P ゴシック"/>
            <family val="3"/>
            <charset val="128"/>
          </rPr>
          <t>事由が退職の場合は上段に事由発生日を記載してください。
また、育休等の場合は、期間を記載してください。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相模原市役所</author>
    <author>Administrator</author>
  </authors>
  <commentList>
    <comment ref="G3" authorId="0" shapeId="0" xr:uid="{00000000-0006-0000-0900-000001000000}">
      <text>
        <r>
          <rPr>
            <b/>
            <sz val="9"/>
            <color indexed="81"/>
            <rFont val="MS P ゴシック"/>
            <family val="3"/>
            <charset val="128"/>
          </rPr>
          <t>※法人で採用した年月日を記入してください。</t>
        </r>
      </text>
    </comment>
    <comment ref="H3" authorId="0" shapeId="0" xr:uid="{00000000-0006-0000-0900-000002000000}">
      <text>
        <r>
          <rPr>
            <b/>
            <sz val="9"/>
            <color indexed="81"/>
            <rFont val="MS P ゴシック"/>
            <family val="3"/>
            <charset val="128"/>
          </rPr>
          <t>一定期間ごとに更新の有無を判断する契約の場合は、定めありを選択してください。</t>
        </r>
      </text>
    </comment>
    <comment ref="Q4" authorId="1" shapeId="0" xr:uid="{00000000-0006-0000-0900-000003000000}">
      <text>
        <r>
          <rPr>
            <b/>
            <sz val="9"/>
            <color indexed="81"/>
            <rFont val="MS P ゴシック"/>
            <family val="3"/>
            <charset val="128"/>
          </rPr>
          <t>事由が退職の場合は上段に事由発生日を記載してください。
また、育休等の場合は、期間を記載してください。</t>
        </r>
      </text>
    </comment>
    <comment ref="R4" authorId="1" shapeId="0" xr:uid="{4A401F03-1198-4255-8794-1DAF33F63A8A}">
      <text>
        <r>
          <rPr>
            <b/>
            <sz val="11"/>
            <color indexed="10"/>
            <rFont val="MS P ゴシック"/>
            <family val="3"/>
            <charset val="128"/>
          </rPr>
          <t>　ここの勤務時間は契約上のものではなく、予定シフト表と整合が取れるよう（シフト表の作成時に予定した時間を）記入してください。
　</t>
        </r>
      </text>
    </comment>
    <comment ref="V4" authorId="1" shapeId="0" xr:uid="{3A2E9260-28A8-4112-965F-9F0B7F64A998}">
      <text>
        <r>
          <rPr>
            <b/>
            <sz val="9"/>
            <color indexed="81"/>
            <rFont val="MS P ゴシック"/>
            <family val="3"/>
            <charset val="128"/>
          </rPr>
          <t>勤務時間は契約上のものではなく、指導監査実施月の前々月に実際に勤務した時間を記入してください。  例） 監査実施月が1月→11月の実績</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相模原市役所</author>
    <author>Administrator</author>
  </authors>
  <commentList>
    <comment ref="G3" authorId="0" shapeId="0" xr:uid="{00000000-0006-0000-0A00-000001000000}">
      <text>
        <r>
          <rPr>
            <b/>
            <sz val="9"/>
            <color indexed="81"/>
            <rFont val="MS P ゴシック"/>
            <family val="3"/>
            <charset val="128"/>
          </rPr>
          <t>※法人で採用した年月日を記入してください。</t>
        </r>
      </text>
    </comment>
    <comment ref="H3" authorId="0" shapeId="0" xr:uid="{00000000-0006-0000-0A00-000002000000}">
      <text>
        <r>
          <rPr>
            <b/>
            <sz val="9"/>
            <color indexed="81"/>
            <rFont val="MS P ゴシック"/>
            <family val="3"/>
            <charset val="128"/>
          </rPr>
          <t>一定期間ごとに更新の有無を判断する契約の場合は、定めありを選択してください。</t>
        </r>
      </text>
    </comment>
    <comment ref="Q4" authorId="1" shapeId="0" xr:uid="{00000000-0006-0000-0A00-000003000000}">
      <text>
        <r>
          <rPr>
            <b/>
            <sz val="9"/>
            <color indexed="81"/>
            <rFont val="MS P ゴシック"/>
            <family val="3"/>
            <charset val="128"/>
          </rPr>
          <t>事由が退職の場合は上段に事由発生日を記載してください。
また、育休等の場合は、期間を記載してください。</t>
        </r>
      </text>
    </comment>
    <comment ref="R4" authorId="1" shapeId="0" xr:uid="{33274C06-73C2-40F0-B14D-728BA883C082}">
      <text>
        <r>
          <rPr>
            <b/>
            <sz val="9"/>
            <color indexed="10"/>
            <rFont val="MS P ゴシック"/>
            <family val="3"/>
            <charset val="128"/>
          </rPr>
          <t>　ここの勤務時間は契約上のものではなく、予定シフト表と整合が取れるよう（シフト表の作成時に予定した時間を）記入してください。</t>
        </r>
      </text>
    </comment>
    <comment ref="V4" authorId="1" shapeId="0" xr:uid="{45102990-3637-4BB2-AE38-38E86E5170A0}">
      <text>
        <r>
          <rPr>
            <b/>
            <sz val="9"/>
            <color indexed="81"/>
            <rFont val="MS P ゴシック"/>
            <family val="3"/>
            <charset val="128"/>
          </rPr>
          <t>勤務時間は契約上のものではなく、指導監査実施月の前々月に実際に勤務した時間を記入してください。  例） 監査実施月が1月→11月の実績</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E2" authorId="0" shapeId="0" xr:uid="{00000000-0006-0000-0B00-000001000000}">
      <text>
        <r>
          <rPr>
            <b/>
            <sz val="9"/>
            <color indexed="81"/>
            <rFont val="MS P ゴシック"/>
            <family val="3"/>
            <charset val="128"/>
          </rPr>
          <t>指導監査実施月の前々月の19
日(当該日に園児いない場合は前後の日)を入力してください。</t>
        </r>
      </text>
    </comment>
  </commentList>
</comments>
</file>

<file path=xl/sharedStrings.xml><?xml version="1.0" encoding="utf-8"?>
<sst xmlns="http://schemas.openxmlformats.org/spreadsheetml/2006/main" count="6687" uniqueCount="1389">
  <si>
    <t>監査事項</t>
  </si>
  <si>
    <t>監査内容</t>
  </si>
  <si>
    <t>※結果</t>
    <rPh sb="1" eb="3">
      <t>ケッカ</t>
    </rPh>
    <phoneticPr fontId="4"/>
  </si>
  <si>
    <t>自主点検記入欄</t>
    <rPh sb="0" eb="2">
      <t>ジシュ</t>
    </rPh>
    <rPh sb="2" eb="4">
      <t>テンケン</t>
    </rPh>
    <rPh sb="4" eb="6">
      <t>キニュウ</t>
    </rPh>
    <rPh sb="6" eb="7">
      <t>ラン</t>
    </rPh>
    <phoneticPr fontId="4"/>
  </si>
  <si>
    <t>前年度</t>
    <rPh sb="0" eb="3">
      <t>ゼンネンド</t>
    </rPh>
    <phoneticPr fontId="4"/>
  </si>
  <si>
    <t>今年度</t>
    <rPh sb="0" eb="3">
      <t>コンネンド</t>
    </rPh>
    <phoneticPr fontId="4"/>
  </si>
  <si>
    <t>施設名</t>
  </si>
  <si>
    <t>所在地</t>
  </si>
  <si>
    <t>電話</t>
    <rPh sb="0" eb="2">
      <t>デンワ</t>
    </rPh>
    <phoneticPr fontId="4"/>
  </si>
  <si>
    <t>年齢</t>
    <rPh sb="0" eb="2">
      <t>ネンレイ</t>
    </rPh>
    <phoneticPr fontId="4"/>
  </si>
  <si>
    <t>有</t>
    <rPh sb="0" eb="1">
      <t>アリ</t>
    </rPh>
    <phoneticPr fontId="4"/>
  </si>
  <si>
    <t>◆規程の整備状況</t>
    <rPh sb="1" eb="3">
      <t>キテイ</t>
    </rPh>
    <rPh sb="4" eb="6">
      <t>セイビ</t>
    </rPh>
    <rPh sb="6" eb="8">
      <t>ジョウキョウ</t>
    </rPh>
    <phoneticPr fontId="4"/>
  </si>
  <si>
    <t>氏名</t>
    <rPh sb="0" eb="2">
      <t>シメイ</t>
    </rPh>
    <phoneticPr fontId="4"/>
  </si>
  <si>
    <t>保育に必要な用具</t>
    <rPh sb="0" eb="2">
      <t>ホイク</t>
    </rPh>
    <rPh sb="3" eb="5">
      <t>ヒツヨウ</t>
    </rPh>
    <rPh sb="6" eb="8">
      <t>ヨウグ</t>
    </rPh>
    <phoneticPr fontId="4"/>
  </si>
  <si>
    <t>沐浴室</t>
    <rPh sb="0" eb="2">
      <t>モクヨク</t>
    </rPh>
    <rPh sb="2" eb="3">
      <t>シツ</t>
    </rPh>
    <phoneticPr fontId="4"/>
  </si>
  <si>
    <t>便所</t>
    <rPh sb="0" eb="2">
      <t>ベンジョ</t>
    </rPh>
    <phoneticPr fontId="4"/>
  </si>
  <si>
    <t>その他</t>
    <rPh sb="2" eb="3">
      <t>タ</t>
    </rPh>
    <phoneticPr fontId="2"/>
  </si>
  <si>
    <t>◆研修の機会の確保</t>
    <rPh sb="1" eb="3">
      <t>ケンシュウ</t>
    </rPh>
    <rPh sb="4" eb="6">
      <t>キカイ</t>
    </rPh>
    <rPh sb="7" eb="9">
      <t>カクホ</t>
    </rPh>
    <phoneticPr fontId="2"/>
  </si>
  <si>
    <t>前年度</t>
    <rPh sb="0" eb="3">
      <t>ゼンネンド</t>
    </rPh>
    <phoneticPr fontId="2"/>
  </si>
  <si>
    <t>今年度</t>
    <rPh sb="0" eb="3">
      <t>コンネンド</t>
    </rPh>
    <phoneticPr fontId="2"/>
  </si>
  <si>
    <t>調理設備</t>
    <rPh sb="0" eb="2">
      <t>チョウリ</t>
    </rPh>
    <rPh sb="2" eb="4">
      <t>セツビ</t>
    </rPh>
    <phoneticPr fontId="2"/>
  </si>
  <si>
    <t>調乳室</t>
    <rPh sb="0" eb="1">
      <t>チョウ</t>
    </rPh>
    <rPh sb="1" eb="2">
      <t>ニュウ</t>
    </rPh>
    <rPh sb="2" eb="3">
      <t>シツ</t>
    </rPh>
    <phoneticPr fontId="2"/>
  </si>
  <si>
    <t>調理設備</t>
    <rPh sb="0" eb="2">
      <t>チョウリ</t>
    </rPh>
    <rPh sb="2" eb="4">
      <t>セツビ</t>
    </rPh>
    <phoneticPr fontId="4"/>
  </si>
  <si>
    <t>◆保育従事者の内訳</t>
    <rPh sb="1" eb="3">
      <t>ホイク</t>
    </rPh>
    <rPh sb="3" eb="6">
      <t>ジュウジシャ</t>
    </rPh>
    <rPh sb="7" eb="9">
      <t>ウチワケ</t>
    </rPh>
    <phoneticPr fontId="4"/>
  </si>
  <si>
    <t>人</t>
    <rPh sb="0" eb="1">
      <t>ニン</t>
    </rPh>
    <phoneticPr fontId="4"/>
  </si>
  <si>
    <t>利用者</t>
    <rPh sb="0" eb="3">
      <t>リヨウシャ</t>
    </rPh>
    <phoneticPr fontId="4"/>
  </si>
  <si>
    <t>◆その他設備の状況</t>
    <rPh sb="3" eb="4">
      <t>タ</t>
    </rPh>
    <rPh sb="4" eb="6">
      <t>セツビ</t>
    </rPh>
    <rPh sb="7" eb="9">
      <t>ジョウキョウ</t>
    </rPh>
    <phoneticPr fontId="4"/>
  </si>
  <si>
    <t>履歴書</t>
    <rPh sb="0" eb="3">
      <t>リレキショ</t>
    </rPh>
    <phoneticPr fontId="4"/>
  </si>
  <si>
    <t>その他</t>
    <rPh sb="2" eb="3">
      <t>タ</t>
    </rPh>
    <phoneticPr fontId="4"/>
  </si>
  <si>
    <t>採用年月日</t>
    <rPh sb="0" eb="2">
      <t>サイヨウ</t>
    </rPh>
    <rPh sb="2" eb="5">
      <t>ネンガッピ</t>
    </rPh>
    <phoneticPr fontId="4"/>
  </si>
  <si>
    <t>無</t>
    <rPh sb="0" eb="1">
      <t>ナ</t>
    </rPh>
    <phoneticPr fontId="4"/>
  </si>
  <si>
    <t>日</t>
    <rPh sb="0" eb="1">
      <t>ニチ</t>
    </rPh>
    <phoneticPr fontId="4"/>
  </si>
  <si>
    <t>時間</t>
    <rPh sb="0" eb="2">
      <t>ジカン</t>
    </rPh>
    <phoneticPr fontId="4"/>
  </si>
  <si>
    <t>㎡</t>
    <phoneticPr fontId="4"/>
  </si>
  <si>
    <t>避難</t>
    <rPh sb="0" eb="2">
      <t>ヒナン</t>
    </rPh>
    <phoneticPr fontId="4"/>
  </si>
  <si>
    <t>消火</t>
    <rPh sb="0" eb="2">
      <t>ショウカ</t>
    </rPh>
    <phoneticPr fontId="4"/>
  </si>
  <si>
    <t>◆法定点検の実施状況</t>
    <rPh sb="1" eb="3">
      <t>ホウテイ</t>
    </rPh>
    <rPh sb="3" eb="5">
      <t>テンケン</t>
    </rPh>
    <rPh sb="6" eb="8">
      <t>ジッシ</t>
    </rPh>
    <rPh sb="8" eb="10">
      <t>ジョウキョウ</t>
    </rPh>
    <phoneticPr fontId="4"/>
  </si>
  <si>
    <t>法定点検実施日</t>
    <rPh sb="0" eb="2">
      <t>ホウテイ</t>
    </rPh>
    <rPh sb="2" eb="4">
      <t>テンケン</t>
    </rPh>
    <rPh sb="4" eb="6">
      <t>ジッシ</t>
    </rPh>
    <rPh sb="6" eb="7">
      <t>ビ</t>
    </rPh>
    <phoneticPr fontId="4"/>
  </si>
  <si>
    <t>年</t>
    <rPh sb="0" eb="1">
      <t>ネン</t>
    </rPh>
    <phoneticPr fontId="4"/>
  </si>
  <si>
    <t>施設名</t>
    <rPh sb="0" eb="2">
      <t>シセツ</t>
    </rPh>
    <rPh sb="2" eb="3">
      <t>メイ</t>
    </rPh>
    <phoneticPr fontId="4"/>
  </si>
  <si>
    <t>回</t>
    <rPh sb="0" eb="1">
      <t>カイ</t>
    </rPh>
    <phoneticPr fontId="4"/>
  </si>
  <si>
    <t>月</t>
    <rPh sb="0" eb="1">
      <t>ツキ</t>
    </rPh>
    <phoneticPr fontId="4"/>
  </si>
  <si>
    <t>監査事項</t>
    <rPh sb="0" eb="2">
      <t>カンサ</t>
    </rPh>
    <rPh sb="2" eb="4">
      <t>ジコウ</t>
    </rPh>
    <phoneticPr fontId="4"/>
  </si>
  <si>
    <t>内容</t>
    <rPh sb="0" eb="2">
      <t>ナイヨウ</t>
    </rPh>
    <phoneticPr fontId="4"/>
  </si>
  <si>
    <t>※施設名は自動表示されます。</t>
    <rPh sb="1" eb="3">
      <t>シセツ</t>
    </rPh>
    <rPh sb="3" eb="4">
      <t>メイ</t>
    </rPh>
    <rPh sb="5" eb="7">
      <t>ジドウ</t>
    </rPh>
    <rPh sb="7" eb="9">
      <t>ヒョウジ</t>
    </rPh>
    <phoneticPr fontId="4"/>
  </si>
  <si>
    <t>消防計画</t>
    <rPh sb="0" eb="2">
      <t>ショウボウ</t>
    </rPh>
    <rPh sb="2" eb="4">
      <t>ケイカク</t>
    </rPh>
    <phoneticPr fontId="4"/>
  </si>
  <si>
    <t>◆指定された警戒区域等の該当</t>
    <rPh sb="1" eb="3">
      <t>シテイ</t>
    </rPh>
    <rPh sb="6" eb="8">
      <t>ケイカイ</t>
    </rPh>
    <rPh sb="8" eb="10">
      <t>クイキ</t>
    </rPh>
    <rPh sb="10" eb="11">
      <t>トウ</t>
    </rPh>
    <rPh sb="12" eb="14">
      <t>ガイトウ</t>
    </rPh>
    <phoneticPr fontId="4"/>
  </si>
  <si>
    <t>・該当有の場合、下記に内容を記入してください。</t>
    <rPh sb="1" eb="3">
      <t>ガイトウ</t>
    </rPh>
    <rPh sb="8" eb="10">
      <t>カキ</t>
    </rPh>
    <phoneticPr fontId="4"/>
  </si>
  <si>
    <t>ハザードマップ
該当内容</t>
    <rPh sb="8" eb="10">
      <t>ガイトウ</t>
    </rPh>
    <rPh sb="10" eb="12">
      <t>ナイヨウ</t>
    </rPh>
    <phoneticPr fontId="4"/>
  </si>
  <si>
    <t>土砂災害</t>
    <rPh sb="0" eb="2">
      <t>ドシャ</t>
    </rPh>
    <rPh sb="2" eb="4">
      <t>サイガイ</t>
    </rPh>
    <phoneticPr fontId="4"/>
  </si>
  <si>
    <t>洪水</t>
    <phoneticPr fontId="4"/>
  </si>
  <si>
    <t>◆非常災害対策計画の策定状況</t>
    <rPh sb="1" eb="3">
      <t>ヒジョウ</t>
    </rPh>
    <rPh sb="3" eb="5">
      <t>サイガイ</t>
    </rPh>
    <rPh sb="5" eb="7">
      <t>タイサク</t>
    </rPh>
    <rPh sb="7" eb="9">
      <t>ケイカク</t>
    </rPh>
    <rPh sb="10" eb="12">
      <t>サクテイ</t>
    </rPh>
    <rPh sb="12" eb="14">
      <t>ジョウキョウ</t>
    </rPh>
    <phoneticPr fontId="4"/>
  </si>
  <si>
    <t>火災</t>
    <rPh sb="0" eb="2">
      <t>カサイ</t>
    </rPh>
    <phoneticPr fontId="4"/>
  </si>
  <si>
    <t>水害・土砂災害</t>
    <rPh sb="0" eb="2">
      <t>スイガイ</t>
    </rPh>
    <rPh sb="3" eb="5">
      <t>ドシャ</t>
    </rPh>
    <rPh sb="5" eb="7">
      <t>サイガイ</t>
    </rPh>
    <phoneticPr fontId="4"/>
  </si>
  <si>
    <t>地震</t>
    <rPh sb="0" eb="2">
      <t>ジシン</t>
    </rPh>
    <phoneticPr fontId="4"/>
  </si>
  <si>
    <t>※</t>
    <phoneticPr fontId="4"/>
  </si>
  <si>
    <t>水害・土砂災害は、ハザードマップ非該当の場合は記入不要です。</t>
    <phoneticPr fontId="4"/>
  </si>
  <si>
    <t>指導監査課使用欄（※施設の方は、この枠内を変更しないでください。）</t>
    <rPh sb="0" eb="2">
      <t>シドウ</t>
    </rPh>
    <rPh sb="2" eb="4">
      <t>カンサ</t>
    </rPh>
    <rPh sb="4" eb="5">
      <t>カ</t>
    </rPh>
    <rPh sb="5" eb="7">
      <t>シヨウ</t>
    </rPh>
    <rPh sb="7" eb="8">
      <t>ラン</t>
    </rPh>
    <rPh sb="10" eb="12">
      <t>シセツ</t>
    </rPh>
    <rPh sb="13" eb="14">
      <t>カタ</t>
    </rPh>
    <rPh sb="18" eb="20">
      <t>ワクナイ</t>
    </rPh>
    <rPh sb="21" eb="23">
      <t>ヘンコウ</t>
    </rPh>
    <phoneticPr fontId="4"/>
  </si>
  <si>
    <t>いる</t>
    <phoneticPr fontId="4"/>
  </si>
  <si>
    <t>いない</t>
    <phoneticPr fontId="4"/>
  </si>
  <si>
    <t>ない</t>
    <phoneticPr fontId="4"/>
  </si>
  <si>
    <t>適</t>
    <rPh sb="0" eb="1">
      <t>テキ</t>
    </rPh>
    <phoneticPr fontId="4"/>
  </si>
  <si>
    <t>該当</t>
    <rPh sb="0" eb="2">
      <t>ガイトウ</t>
    </rPh>
    <phoneticPr fontId="4"/>
  </si>
  <si>
    <t>常勤</t>
    <rPh sb="0" eb="2">
      <t>ジョウキン</t>
    </rPh>
    <phoneticPr fontId="4"/>
  </si>
  <si>
    <t>いない</t>
    <phoneticPr fontId="4"/>
  </si>
  <si>
    <t>いる</t>
    <phoneticPr fontId="4"/>
  </si>
  <si>
    <t>ある</t>
    <phoneticPr fontId="4"/>
  </si>
  <si>
    <t>否</t>
    <rPh sb="0" eb="1">
      <t>ヒ</t>
    </rPh>
    <phoneticPr fontId="4"/>
  </si>
  <si>
    <t>非該当</t>
    <rPh sb="0" eb="1">
      <t>ヒ</t>
    </rPh>
    <rPh sb="1" eb="3">
      <t>ガイトウ</t>
    </rPh>
    <phoneticPr fontId="4"/>
  </si>
  <si>
    <t>非常勤</t>
    <rPh sb="0" eb="3">
      <t>ヒジョウキン</t>
    </rPh>
    <phoneticPr fontId="4"/>
  </si>
  <si>
    <t>該当なし</t>
    <rPh sb="0" eb="2">
      <t>ガイトウ</t>
    </rPh>
    <phoneticPr fontId="4"/>
  </si>
  <si>
    <t>業務委託</t>
    <rPh sb="0" eb="2">
      <t>ギョウム</t>
    </rPh>
    <rPh sb="2" eb="4">
      <t>イタク</t>
    </rPh>
    <phoneticPr fontId="4"/>
  </si>
  <si>
    <t>◎いずれかを選択→</t>
    <rPh sb="6" eb="8">
      <t>センタク</t>
    </rPh>
    <phoneticPr fontId="4"/>
  </si>
  <si>
    <t>医薬品等</t>
    <rPh sb="0" eb="3">
      <t>イヤクヒン</t>
    </rPh>
    <rPh sb="3" eb="4">
      <t>トウ</t>
    </rPh>
    <phoneticPr fontId="4"/>
  </si>
  <si>
    <t>使用期限の確認等</t>
    <rPh sb="0" eb="2">
      <t>シヨウ</t>
    </rPh>
    <rPh sb="2" eb="4">
      <t>キゲン</t>
    </rPh>
    <rPh sb="5" eb="7">
      <t>カクニン</t>
    </rPh>
    <rPh sb="7" eb="8">
      <t>トウ</t>
    </rPh>
    <phoneticPr fontId="4"/>
  </si>
  <si>
    <t>便所設備の不備</t>
    <rPh sb="0" eb="2">
      <t>ベンジョ</t>
    </rPh>
    <rPh sb="2" eb="4">
      <t>セツビ</t>
    </rPh>
    <rPh sb="5" eb="7">
      <t>フビ</t>
    </rPh>
    <phoneticPr fontId="4"/>
  </si>
  <si>
    <t>危険物放置</t>
    <rPh sb="0" eb="3">
      <t>キケンブツ</t>
    </rPh>
    <rPh sb="3" eb="5">
      <t>ホウチ</t>
    </rPh>
    <phoneticPr fontId="4"/>
  </si>
  <si>
    <t>◆防犯訓練の実施</t>
    <rPh sb="1" eb="3">
      <t>ボウハン</t>
    </rPh>
    <rPh sb="3" eb="5">
      <t>クンレン</t>
    </rPh>
    <rPh sb="6" eb="8">
      <t>ジッシ</t>
    </rPh>
    <phoneticPr fontId="4"/>
  </si>
  <si>
    <t>◆開所時間等</t>
    <rPh sb="1" eb="3">
      <t>カイショ</t>
    </rPh>
    <rPh sb="3" eb="5">
      <t>ジカン</t>
    </rPh>
    <rPh sb="5" eb="6">
      <t>ナド</t>
    </rPh>
    <phoneticPr fontId="4"/>
  </si>
  <si>
    <t>◆発育及び発達状態の把握の状況</t>
    <rPh sb="1" eb="3">
      <t>ハツイク</t>
    </rPh>
    <rPh sb="3" eb="4">
      <t>オヨ</t>
    </rPh>
    <rPh sb="5" eb="7">
      <t>ハッタツ</t>
    </rPh>
    <rPh sb="7" eb="9">
      <t>ジョウタイ</t>
    </rPh>
    <rPh sb="10" eb="12">
      <t>ハアク</t>
    </rPh>
    <rPh sb="13" eb="15">
      <t>ジョウキョウ</t>
    </rPh>
    <phoneticPr fontId="4"/>
  </si>
  <si>
    <t>実施済回数</t>
    <rPh sb="0" eb="2">
      <t>ジッシ</t>
    </rPh>
    <rPh sb="2" eb="3">
      <t>ズ</t>
    </rPh>
    <rPh sb="3" eb="5">
      <t>カイスウ</t>
    </rPh>
    <phoneticPr fontId="4"/>
  </si>
  <si>
    <t>項　目</t>
    <rPh sb="0" eb="1">
      <t>コウ</t>
    </rPh>
    <rPh sb="2" eb="3">
      <t>メ</t>
    </rPh>
    <phoneticPr fontId="4"/>
  </si>
  <si>
    <t>◆前年度感染症等の発生状況</t>
    <rPh sb="1" eb="4">
      <t>ゼンネンド</t>
    </rPh>
    <rPh sb="4" eb="7">
      <t>カンセンショウ</t>
    </rPh>
    <rPh sb="7" eb="8">
      <t>トウ</t>
    </rPh>
    <rPh sb="9" eb="11">
      <t>ハッセイ</t>
    </rPh>
    <rPh sb="11" eb="13">
      <t>ジョウキョウ</t>
    </rPh>
    <phoneticPr fontId="4"/>
  </si>
  <si>
    <t>発生月</t>
    <rPh sb="0" eb="2">
      <t>ハッセイ</t>
    </rPh>
    <rPh sb="2" eb="3">
      <t>ツキ</t>
    </rPh>
    <phoneticPr fontId="4"/>
  </si>
  <si>
    <t>◆除去食の提供に係る状況</t>
    <rPh sb="1" eb="3">
      <t>ジョキョ</t>
    </rPh>
    <rPh sb="3" eb="4">
      <t>ショク</t>
    </rPh>
    <rPh sb="5" eb="7">
      <t>テイキョウ</t>
    </rPh>
    <rPh sb="8" eb="9">
      <t>カカ</t>
    </rPh>
    <rPh sb="10" eb="12">
      <t>ジョウキョウ</t>
    </rPh>
    <phoneticPr fontId="4"/>
  </si>
  <si>
    <t>〒</t>
    <phoneticPr fontId="4"/>
  </si>
  <si>
    <t>施設長氏名</t>
  </si>
  <si>
    <t>記入者氏名</t>
    <phoneticPr fontId="4"/>
  </si>
  <si>
    <t>＜記入上の注意＞</t>
    <phoneticPr fontId="4"/>
  </si>
  <si>
    <t>水色のセル</t>
    <rPh sb="0" eb="2">
      <t>ミズイロ</t>
    </rPh>
    <rPh sb="1" eb="2">
      <t>イロ</t>
    </rPh>
    <phoneticPr fontId="4"/>
  </si>
  <si>
    <t>計算式が入力されているため、自動表示されます。そのままご活用ください。</t>
    <rPh sb="14" eb="16">
      <t>ジドウ</t>
    </rPh>
    <rPh sb="16" eb="18">
      <t>ヒョウジ</t>
    </rPh>
    <phoneticPr fontId="4"/>
  </si>
  <si>
    <t>桃色のセル</t>
    <rPh sb="0" eb="1">
      <t>モモ</t>
    </rPh>
    <rPh sb="1" eb="2">
      <t>イロ</t>
    </rPh>
    <phoneticPr fontId="4"/>
  </si>
  <si>
    <t>「※結果」の欄は、記入しないでください。</t>
    <phoneticPr fontId="4"/>
  </si>
  <si>
    <t>＜事前提出資料とともに提出いただく書類＞</t>
    <rPh sb="1" eb="3">
      <t>ジゼン</t>
    </rPh>
    <rPh sb="3" eb="5">
      <t>テイシュツ</t>
    </rPh>
    <rPh sb="5" eb="7">
      <t>シリョウ</t>
    </rPh>
    <rPh sb="11" eb="13">
      <t>テイシュツ</t>
    </rPh>
    <rPh sb="17" eb="19">
      <t>ショルイ</t>
    </rPh>
    <phoneticPr fontId="4"/>
  </si>
  <si>
    <t>クラス</t>
    <phoneticPr fontId="4"/>
  </si>
  <si>
    <t>≧ア</t>
    <phoneticPr fontId="4"/>
  </si>
  <si>
    <t>ア</t>
    <phoneticPr fontId="4"/>
  </si>
  <si>
    <t>報告日</t>
    <rPh sb="0" eb="2">
      <t>ホウコク</t>
    </rPh>
    <rPh sb="2" eb="3">
      <t>ビ</t>
    </rPh>
    <phoneticPr fontId="4"/>
  </si>
  <si>
    <t>◆訓練時に想定している災害の内容</t>
    <rPh sb="1" eb="3">
      <t>クンレン</t>
    </rPh>
    <rPh sb="3" eb="4">
      <t>ジ</t>
    </rPh>
    <rPh sb="5" eb="7">
      <t>ソウテイ</t>
    </rPh>
    <rPh sb="11" eb="13">
      <t>サイガイ</t>
    </rPh>
    <rPh sb="14" eb="16">
      <t>ナイヨウ</t>
    </rPh>
    <phoneticPr fontId="4"/>
  </si>
  <si>
    <t>施設外研修</t>
    <rPh sb="0" eb="3">
      <t>シセツガイ</t>
    </rPh>
    <rPh sb="3" eb="5">
      <t>ケンシュウ</t>
    </rPh>
    <phoneticPr fontId="4"/>
  </si>
  <si>
    <t>施設内研修</t>
    <rPh sb="0" eb="2">
      <t>シセツ</t>
    </rPh>
    <rPh sb="2" eb="3">
      <t>ナイ</t>
    </rPh>
    <rPh sb="3" eb="5">
      <t>ケンシュウ</t>
    </rPh>
    <phoneticPr fontId="4"/>
  </si>
  <si>
    <t>◆該当児の在籍数</t>
    <rPh sb="1" eb="3">
      <t>ガイトウ</t>
    </rPh>
    <rPh sb="3" eb="4">
      <t>ジ</t>
    </rPh>
    <rPh sb="5" eb="7">
      <t>ザイセキ</t>
    </rPh>
    <rPh sb="7" eb="8">
      <t>スウ</t>
    </rPh>
    <phoneticPr fontId="4"/>
  </si>
  <si>
    <t>有・無</t>
    <rPh sb="0" eb="1">
      <t>アリ</t>
    </rPh>
    <rPh sb="2" eb="3">
      <t>ナ</t>
    </rPh>
    <phoneticPr fontId="4"/>
  </si>
  <si>
    <t>有・無</t>
  </si>
  <si>
    <t>　</t>
  </si>
  <si>
    <t>いる・いない</t>
    <phoneticPr fontId="4"/>
  </si>
  <si>
    <t>いない・いる</t>
    <phoneticPr fontId="4"/>
  </si>
  <si>
    <t>いる・いない・該当なし</t>
    <rPh sb="7" eb="9">
      <t>ガイトウ</t>
    </rPh>
    <phoneticPr fontId="4"/>
  </si>
  <si>
    <t>いる・いない・業務委託</t>
    <rPh sb="7" eb="9">
      <t>ギョウム</t>
    </rPh>
    <rPh sb="9" eb="11">
      <t>イタク</t>
    </rPh>
    <phoneticPr fontId="4"/>
  </si>
  <si>
    <t>ない・ある</t>
    <phoneticPr fontId="4"/>
  </si>
  <si>
    <t>適・否</t>
  </si>
  <si>
    <t>適・否</t>
    <rPh sb="0" eb="1">
      <t>テキ</t>
    </rPh>
    <rPh sb="2" eb="3">
      <t>ヒ</t>
    </rPh>
    <phoneticPr fontId="4"/>
  </si>
  <si>
    <t>該当・非該当</t>
    <rPh sb="0" eb="2">
      <t>ガイトウ</t>
    </rPh>
    <rPh sb="3" eb="6">
      <t>ヒガイトウ</t>
    </rPh>
    <phoneticPr fontId="4"/>
  </si>
  <si>
    <t>常勤・非常勤</t>
    <rPh sb="0" eb="2">
      <t>ジョウキン</t>
    </rPh>
    <rPh sb="3" eb="6">
      <t>ヒジョウキン</t>
    </rPh>
    <phoneticPr fontId="4"/>
  </si>
  <si>
    <t>いる・いない</t>
  </si>
  <si>
    <t>◆防犯対策の取組状況をご記入ください。</t>
    <rPh sb="1" eb="3">
      <t>ボウハン</t>
    </rPh>
    <rPh sb="3" eb="5">
      <t>タイサク</t>
    </rPh>
    <rPh sb="6" eb="8">
      <t>トリクミ</t>
    </rPh>
    <rPh sb="8" eb="10">
      <t>ジョウキョウ</t>
    </rPh>
    <rPh sb="12" eb="14">
      <t>キニュウ</t>
    </rPh>
    <phoneticPr fontId="4"/>
  </si>
  <si>
    <t>いない・いる</t>
  </si>
  <si>
    <t>◆障害がある子どもに関する指導計画内の位置づけ</t>
    <rPh sb="1" eb="3">
      <t>ショウガイ</t>
    </rPh>
    <rPh sb="6" eb="7">
      <t>コ</t>
    </rPh>
    <rPh sb="10" eb="11">
      <t>カン</t>
    </rPh>
    <rPh sb="13" eb="15">
      <t>シドウ</t>
    </rPh>
    <rPh sb="15" eb="17">
      <t>ケイカク</t>
    </rPh>
    <rPh sb="17" eb="18">
      <t>ナイ</t>
    </rPh>
    <rPh sb="19" eb="21">
      <t>イチ</t>
    </rPh>
    <phoneticPr fontId="4"/>
  </si>
  <si>
    <t>◆個別支援計画を作成している児童数</t>
    <rPh sb="1" eb="3">
      <t>コベツ</t>
    </rPh>
    <rPh sb="3" eb="5">
      <t>シエン</t>
    </rPh>
    <rPh sb="5" eb="7">
      <t>ケイカク</t>
    </rPh>
    <phoneticPr fontId="4"/>
  </si>
  <si>
    <t>名</t>
    <rPh sb="0" eb="1">
      <t>メイ</t>
    </rPh>
    <phoneticPr fontId="4"/>
  </si>
  <si>
    <t>園だより</t>
    <rPh sb="0" eb="1">
      <t>エン</t>
    </rPh>
    <phoneticPr fontId="4"/>
  </si>
  <si>
    <t>園内掲示板</t>
    <rPh sb="0" eb="2">
      <t>エンナイ</t>
    </rPh>
    <rPh sb="2" eb="5">
      <t>ケイジバン</t>
    </rPh>
    <phoneticPr fontId="4"/>
  </si>
  <si>
    <t>配布印刷物</t>
    <rPh sb="0" eb="2">
      <t>ハイフ</t>
    </rPh>
    <rPh sb="2" eb="4">
      <t>インサツ</t>
    </rPh>
    <rPh sb="4" eb="5">
      <t>ブツ</t>
    </rPh>
    <phoneticPr fontId="4"/>
  </si>
  <si>
    <t>◆調理・調乳業務に従事する前の検査結果確認</t>
    <rPh sb="1" eb="3">
      <t>チョウリ</t>
    </rPh>
    <rPh sb="4" eb="5">
      <t>チョウ</t>
    </rPh>
    <rPh sb="5" eb="6">
      <t>ニュウ</t>
    </rPh>
    <rPh sb="6" eb="8">
      <t>ギョウム</t>
    </rPh>
    <rPh sb="9" eb="11">
      <t>ジュウジ</t>
    </rPh>
    <rPh sb="13" eb="14">
      <t>マエ</t>
    </rPh>
    <rPh sb="15" eb="17">
      <t>ケンサ</t>
    </rPh>
    <rPh sb="17" eb="19">
      <t>ケッカ</t>
    </rPh>
    <rPh sb="19" eb="21">
      <t>カクニン</t>
    </rPh>
    <phoneticPr fontId="4"/>
  </si>
  <si>
    <t>（新規採用時や異動時、育休明け等）</t>
    <rPh sb="1" eb="3">
      <t>シンキ</t>
    </rPh>
    <rPh sb="3" eb="5">
      <t>サイヨウ</t>
    </rPh>
    <rPh sb="5" eb="6">
      <t>ジ</t>
    </rPh>
    <rPh sb="7" eb="9">
      <t>イドウ</t>
    </rPh>
    <rPh sb="9" eb="10">
      <t>ジ</t>
    </rPh>
    <rPh sb="11" eb="12">
      <t>ソダテル</t>
    </rPh>
    <rPh sb="13" eb="14">
      <t>ア</t>
    </rPh>
    <rPh sb="15" eb="16">
      <t>トウ</t>
    </rPh>
    <phoneticPr fontId="4"/>
  </si>
  <si>
    <t>除去食を要する児童数</t>
    <rPh sb="0" eb="2">
      <t>ジョキョ</t>
    </rPh>
    <rPh sb="2" eb="3">
      <t>ショク</t>
    </rPh>
    <rPh sb="4" eb="5">
      <t>ヨウ</t>
    </rPh>
    <rPh sb="7" eb="9">
      <t>ジドウ</t>
    </rPh>
    <rPh sb="9" eb="10">
      <t>スウ</t>
    </rPh>
    <phoneticPr fontId="4"/>
  </si>
  <si>
    <t>◆除去食対応フローチャートの作成</t>
    <rPh sb="1" eb="3">
      <t>ジョキョ</t>
    </rPh>
    <rPh sb="3" eb="4">
      <t>ショク</t>
    </rPh>
    <rPh sb="4" eb="6">
      <t>タイオウ</t>
    </rPh>
    <rPh sb="14" eb="16">
      <t>サクセイ</t>
    </rPh>
    <phoneticPr fontId="4"/>
  </si>
  <si>
    <t>◆誤食時の対応フローチャートの作成</t>
    <rPh sb="1" eb="2">
      <t>ゴ</t>
    </rPh>
    <rPh sb="3" eb="4">
      <t>ジ</t>
    </rPh>
    <rPh sb="5" eb="7">
      <t>タイオウ</t>
    </rPh>
    <rPh sb="15" eb="17">
      <t>サクセイ</t>
    </rPh>
    <phoneticPr fontId="4"/>
  </si>
  <si>
    <t>実施状況</t>
    <rPh sb="0" eb="2">
      <t>ジッシ</t>
    </rPh>
    <rPh sb="2" eb="4">
      <t>ジョウキョウ</t>
    </rPh>
    <phoneticPr fontId="4"/>
  </si>
  <si>
    <t>施設内での調理</t>
    <rPh sb="0" eb="2">
      <t>シセツ</t>
    </rPh>
    <rPh sb="2" eb="3">
      <t>ナイ</t>
    </rPh>
    <rPh sb="5" eb="7">
      <t>チョウリ</t>
    </rPh>
    <phoneticPr fontId="4"/>
  </si>
  <si>
    <t>献立の作成</t>
    <rPh sb="0" eb="2">
      <t>コンダテ</t>
    </rPh>
    <rPh sb="3" eb="5">
      <t>サクセイ</t>
    </rPh>
    <phoneticPr fontId="4"/>
  </si>
  <si>
    <t>献立に従った調理状況</t>
    <rPh sb="0" eb="2">
      <t>コンダテ</t>
    </rPh>
    <rPh sb="3" eb="4">
      <t>シタガ</t>
    </rPh>
    <rPh sb="6" eb="8">
      <t>チョウリ</t>
    </rPh>
    <rPh sb="8" eb="10">
      <t>ジョウキョウ</t>
    </rPh>
    <phoneticPr fontId="4"/>
  </si>
  <si>
    <t>項目</t>
    <phoneticPr fontId="4"/>
  </si>
  <si>
    <t>前年度途中入所人数</t>
    <rPh sb="0" eb="3">
      <t>ゼンネンド</t>
    </rPh>
    <rPh sb="3" eb="5">
      <t>トチュウ</t>
    </rPh>
    <rPh sb="5" eb="7">
      <t>ニュウショ</t>
    </rPh>
    <rPh sb="7" eb="8">
      <t>ニン</t>
    </rPh>
    <rPh sb="8" eb="9">
      <t>スウ</t>
    </rPh>
    <phoneticPr fontId="4"/>
  </si>
  <si>
    <t>前年度未受診数</t>
    <rPh sb="0" eb="3">
      <t>ゼンネンド</t>
    </rPh>
    <rPh sb="3" eb="4">
      <t>ミ</t>
    </rPh>
    <rPh sb="4" eb="6">
      <t>ジュシン</t>
    </rPh>
    <rPh sb="6" eb="7">
      <t>スウ</t>
    </rPh>
    <phoneticPr fontId="4"/>
  </si>
  <si>
    <t>事業所が実施する業務</t>
    <rPh sb="0" eb="2">
      <t>ジギョウ</t>
    </rPh>
    <rPh sb="2" eb="3">
      <t>ショ</t>
    </rPh>
    <rPh sb="4" eb="6">
      <t>ジッシ</t>
    </rPh>
    <rPh sb="8" eb="10">
      <t>ギョウム</t>
    </rPh>
    <phoneticPr fontId="4"/>
  </si>
  <si>
    <t>搬入施設から食事を搬入している事業所のみ回答してください。</t>
    <rPh sb="0" eb="2">
      <t>ハンニュウ</t>
    </rPh>
    <rPh sb="2" eb="4">
      <t>シセツ</t>
    </rPh>
    <rPh sb="6" eb="8">
      <t>ショクジ</t>
    </rPh>
    <rPh sb="9" eb="11">
      <t>ハンニュウ</t>
    </rPh>
    <rPh sb="15" eb="18">
      <t>ジギョウショ</t>
    </rPh>
    <rPh sb="20" eb="22">
      <t>カイトウ</t>
    </rPh>
    <phoneticPr fontId="4"/>
  </si>
  <si>
    <t>搬入できる要件の確認</t>
    <rPh sb="0" eb="2">
      <t>ハンニュウ</t>
    </rPh>
    <rPh sb="5" eb="7">
      <t>ヨウケン</t>
    </rPh>
    <rPh sb="8" eb="10">
      <t>カクニン</t>
    </rPh>
    <phoneticPr fontId="4"/>
  </si>
  <si>
    <t>衛生面、栄養面等業務上必要な注意が果たせる体制があること。</t>
    <rPh sb="0" eb="3">
      <t>エイセイメン</t>
    </rPh>
    <rPh sb="4" eb="6">
      <t>エイヨウ</t>
    </rPh>
    <rPh sb="6" eb="7">
      <t>メン</t>
    </rPh>
    <rPh sb="7" eb="8">
      <t>トウ</t>
    </rPh>
    <rPh sb="8" eb="11">
      <t>ギョウムジョウ</t>
    </rPh>
    <rPh sb="11" eb="13">
      <t>ヒツヨウ</t>
    </rPh>
    <rPh sb="14" eb="16">
      <t>チュウイ</t>
    </rPh>
    <rPh sb="17" eb="18">
      <t>ハ</t>
    </rPh>
    <rPh sb="21" eb="23">
      <t>タイセイ</t>
    </rPh>
    <phoneticPr fontId="4"/>
  </si>
  <si>
    <t>調理業務の受託者との契約内容が確保されていること。</t>
    <rPh sb="0" eb="2">
      <t>チョウリ</t>
    </rPh>
    <rPh sb="2" eb="4">
      <t>ギョウム</t>
    </rPh>
    <rPh sb="5" eb="7">
      <t>ジュタク</t>
    </rPh>
    <rPh sb="7" eb="8">
      <t>シャ</t>
    </rPh>
    <rPh sb="10" eb="12">
      <t>ケイヤク</t>
    </rPh>
    <rPh sb="12" eb="14">
      <t>ナイヨウ</t>
    </rPh>
    <rPh sb="15" eb="17">
      <t>カクホ</t>
    </rPh>
    <phoneticPr fontId="4"/>
  </si>
  <si>
    <t>献立等について、栄養士による必要な配慮が行われていること。</t>
    <rPh sb="0" eb="2">
      <t>コンダテ</t>
    </rPh>
    <rPh sb="2" eb="3">
      <t>トウ</t>
    </rPh>
    <rPh sb="8" eb="10">
      <t>エイヨウ</t>
    </rPh>
    <rPh sb="10" eb="11">
      <t>シ</t>
    </rPh>
    <rPh sb="14" eb="16">
      <t>ヒツヨウ</t>
    </rPh>
    <rPh sb="17" eb="19">
      <t>ハイリョ</t>
    </rPh>
    <rPh sb="20" eb="21">
      <t>オコナ</t>
    </rPh>
    <phoneticPr fontId="4"/>
  </si>
  <si>
    <t>調理業務の受託者が、衛生面、栄養面等において調理業務を適切に遂行できる能力を有する者であること。</t>
    <rPh sb="0" eb="2">
      <t>チョウリ</t>
    </rPh>
    <rPh sb="2" eb="4">
      <t>ギョウム</t>
    </rPh>
    <rPh sb="5" eb="7">
      <t>ジュタク</t>
    </rPh>
    <rPh sb="7" eb="8">
      <t>シャ</t>
    </rPh>
    <rPh sb="10" eb="13">
      <t>エイセイメン</t>
    </rPh>
    <rPh sb="14" eb="16">
      <t>エイヨウ</t>
    </rPh>
    <rPh sb="16" eb="17">
      <t>メン</t>
    </rPh>
    <rPh sb="17" eb="18">
      <t>トウ</t>
    </rPh>
    <rPh sb="22" eb="24">
      <t>チョウリ</t>
    </rPh>
    <rPh sb="24" eb="26">
      <t>ギョウム</t>
    </rPh>
    <rPh sb="27" eb="29">
      <t>テキセツ</t>
    </rPh>
    <rPh sb="30" eb="32">
      <t>スイコウ</t>
    </rPh>
    <rPh sb="35" eb="37">
      <t>ノウリョク</t>
    </rPh>
    <rPh sb="38" eb="39">
      <t>ユウ</t>
    </rPh>
    <rPh sb="41" eb="42">
      <t>モノ</t>
    </rPh>
    <phoneticPr fontId="4"/>
  </si>
  <si>
    <t>利用乳幼児の年齢及び発達の段階並びに健康状態に応じた食事の提供、アレルギー、アトピー等への配慮、必要な栄養素量の給与等、利用乳幼児の食事の内容、回数及び時機に適切に応じること。</t>
    <rPh sb="0" eb="2">
      <t>リヨウ</t>
    </rPh>
    <rPh sb="2" eb="5">
      <t>ニュウヨウジ</t>
    </rPh>
    <rPh sb="6" eb="8">
      <t>ネンレイ</t>
    </rPh>
    <rPh sb="8" eb="9">
      <t>オヨ</t>
    </rPh>
    <rPh sb="10" eb="12">
      <t>ハッタツ</t>
    </rPh>
    <rPh sb="13" eb="15">
      <t>ダンカイ</t>
    </rPh>
    <rPh sb="15" eb="16">
      <t>ナラ</t>
    </rPh>
    <rPh sb="18" eb="20">
      <t>ケンコウ</t>
    </rPh>
    <rPh sb="20" eb="22">
      <t>ジョウタイ</t>
    </rPh>
    <rPh sb="23" eb="24">
      <t>オウ</t>
    </rPh>
    <rPh sb="26" eb="28">
      <t>ショクジ</t>
    </rPh>
    <rPh sb="29" eb="31">
      <t>テイキョウ</t>
    </rPh>
    <rPh sb="42" eb="43">
      <t>トウ</t>
    </rPh>
    <rPh sb="45" eb="47">
      <t>ハイリョ</t>
    </rPh>
    <rPh sb="48" eb="50">
      <t>ヒツヨウ</t>
    </rPh>
    <rPh sb="51" eb="54">
      <t>エイヨウソ</t>
    </rPh>
    <rPh sb="54" eb="55">
      <t>リョウ</t>
    </rPh>
    <rPh sb="56" eb="58">
      <t>キュウヨ</t>
    </rPh>
    <rPh sb="58" eb="59">
      <t>トウ</t>
    </rPh>
    <rPh sb="60" eb="62">
      <t>リヨウ</t>
    </rPh>
    <rPh sb="62" eb="65">
      <t>ニュウヨウジ</t>
    </rPh>
    <rPh sb="66" eb="68">
      <t>ショクジ</t>
    </rPh>
    <rPh sb="69" eb="71">
      <t>ナイヨウ</t>
    </rPh>
    <rPh sb="72" eb="74">
      <t>カイスウ</t>
    </rPh>
    <rPh sb="74" eb="75">
      <t>オヨ</t>
    </rPh>
    <rPh sb="76" eb="78">
      <t>ジキ</t>
    </rPh>
    <rPh sb="79" eb="81">
      <t>テキセツ</t>
    </rPh>
    <rPh sb="82" eb="83">
      <t>オウ</t>
    </rPh>
    <phoneticPr fontId="4"/>
  </si>
  <si>
    <t>開所時間</t>
    <rPh sb="0" eb="2">
      <t>カイショ</t>
    </rPh>
    <rPh sb="2" eb="4">
      <t>ジカン</t>
    </rPh>
    <phoneticPr fontId="2"/>
  </si>
  <si>
    <t>延長保育時間</t>
    <rPh sb="0" eb="2">
      <t>エンチョウ</t>
    </rPh>
    <rPh sb="2" eb="4">
      <t>ホイク</t>
    </rPh>
    <rPh sb="4" eb="6">
      <t>ジカン</t>
    </rPh>
    <phoneticPr fontId="2"/>
  </si>
  <si>
    <t>延長時間</t>
    <rPh sb="0" eb="2">
      <t>エンチョウ</t>
    </rPh>
    <rPh sb="2" eb="4">
      <t>ジカン</t>
    </rPh>
    <phoneticPr fontId="2"/>
  </si>
  <si>
    <t>平日</t>
    <rPh sb="0" eb="2">
      <t>ヘイジツ</t>
    </rPh>
    <phoneticPr fontId="2"/>
  </si>
  <si>
    <t>時</t>
    <rPh sb="0" eb="1">
      <t>ジ</t>
    </rPh>
    <phoneticPr fontId="2"/>
  </si>
  <si>
    <t>分</t>
    <rPh sb="0" eb="1">
      <t>フン</t>
    </rPh>
    <phoneticPr fontId="2"/>
  </si>
  <si>
    <t>～</t>
    <phoneticPr fontId="2"/>
  </si>
  <si>
    <t>～</t>
    <phoneticPr fontId="2"/>
  </si>
  <si>
    <t>土曜</t>
    <rPh sb="0" eb="2">
      <t>ドヨウ</t>
    </rPh>
    <phoneticPr fontId="2"/>
  </si>
  <si>
    <t>1歳児</t>
    <rPh sb="1" eb="2">
      <t>サイ</t>
    </rPh>
    <phoneticPr fontId="4"/>
  </si>
  <si>
    <t>2歳児</t>
    <rPh sb="1" eb="2">
      <t>サイ</t>
    </rPh>
    <phoneticPr fontId="4"/>
  </si>
  <si>
    <t>満2歳以上児の利用者数</t>
    <rPh sb="0" eb="1">
      <t>マン</t>
    </rPh>
    <rPh sb="2" eb="5">
      <t>サイイジョウ</t>
    </rPh>
    <rPh sb="5" eb="6">
      <t>ジ</t>
    </rPh>
    <rPh sb="7" eb="9">
      <t>リヨウ</t>
    </rPh>
    <rPh sb="9" eb="10">
      <t>シャ</t>
    </rPh>
    <rPh sb="10" eb="11">
      <t>スウ</t>
    </rPh>
    <phoneticPr fontId="4"/>
  </si>
  <si>
    <t>×3.3㎡=</t>
  </si>
  <si>
    <t>0歳児</t>
    <rPh sb="1" eb="2">
      <t>サイ</t>
    </rPh>
    <phoneticPr fontId="4"/>
  </si>
  <si>
    <t>その他(</t>
  </si>
  <si>
    <t>◆保育士等の配置状況(指導監査実施月の前々月の1日現在)</t>
    <rPh sb="4" eb="5">
      <t>トウ</t>
    </rPh>
    <rPh sb="19" eb="21">
      <t>ゼンゼン</t>
    </rPh>
    <rPh sb="21" eb="22">
      <t>ゲツ</t>
    </rPh>
    <phoneticPr fontId="4"/>
  </si>
  <si>
    <t>(2)嘱託医</t>
    <rPh sb="3" eb="5">
      <t>ショクタク</t>
    </rPh>
    <rPh sb="5" eb="6">
      <t>イ</t>
    </rPh>
    <phoneticPr fontId="4"/>
  </si>
  <si>
    <t>◆嘱託医の配置状況(指導監査実施月の前々月の1日現在)</t>
    <rPh sb="1" eb="3">
      <t>ショクタク</t>
    </rPh>
    <rPh sb="3" eb="4">
      <t>イ</t>
    </rPh>
    <rPh sb="5" eb="7">
      <t>ハイチ</t>
    </rPh>
    <rPh sb="7" eb="9">
      <t>ジョウキョウ</t>
    </rPh>
    <rPh sb="18" eb="20">
      <t>ゼンゼン</t>
    </rPh>
    <rPh sb="20" eb="21">
      <t>ゲツ</t>
    </rPh>
    <phoneticPr fontId="4"/>
  </si>
  <si>
    <t>(3)調理員</t>
    <rPh sb="3" eb="5">
      <t>チョウリ</t>
    </rPh>
    <rPh sb="5" eb="6">
      <t>イン</t>
    </rPh>
    <phoneticPr fontId="4"/>
  </si>
  <si>
    <t>業務委託(搬入含む)</t>
  </si>
  <si>
    <t>浸水(内水)</t>
  </si>
  <si>
    <t>【B型】</t>
    <rPh sb="2" eb="3">
      <t>カタ</t>
    </rPh>
    <phoneticPr fontId="4"/>
  </si>
  <si>
    <t>【A・B型】</t>
    <rPh sb="4" eb="5">
      <t>カタ</t>
    </rPh>
    <phoneticPr fontId="4"/>
  </si>
  <si>
    <t>【A型】</t>
    <rPh sb="2" eb="3">
      <t>カタ</t>
    </rPh>
    <phoneticPr fontId="4"/>
  </si>
  <si>
    <t>【A型・B型】</t>
    <rPh sb="2" eb="3">
      <t>カタ</t>
    </rPh>
    <rPh sb="5" eb="6">
      <t>カタ</t>
    </rPh>
    <phoneticPr fontId="4"/>
  </si>
  <si>
    <t>　嘱託医を配置していること。</t>
    <rPh sb="1" eb="4">
      <t>ショクタクイ</t>
    </rPh>
    <rPh sb="5" eb="7">
      <t>ハイチ</t>
    </rPh>
    <phoneticPr fontId="2"/>
  </si>
  <si>
    <t>　調理員の配置状況</t>
    <rPh sb="1" eb="4">
      <t>チョウリイン</t>
    </rPh>
    <rPh sb="5" eb="7">
      <t>ハイチ</t>
    </rPh>
    <rPh sb="7" eb="9">
      <t>ジョウキョウ</t>
    </rPh>
    <phoneticPr fontId="2"/>
  </si>
  <si>
    <t>◆非常災害に必要な設備</t>
    <rPh sb="1" eb="3">
      <t>ヒジョウ</t>
    </rPh>
    <rPh sb="3" eb="5">
      <t>サイガイ</t>
    </rPh>
    <rPh sb="6" eb="8">
      <t>ヒツヨウ</t>
    </rPh>
    <rPh sb="9" eb="11">
      <t>セツビ</t>
    </rPh>
    <phoneticPr fontId="4"/>
  </si>
  <si>
    <t>内科医</t>
    <rPh sb="0" eb="3">
      <t>ナイカイ</t>
    </rPh>
    <phoneticPr fontId="4"/>
  </si>
  <si>
    <t>歯科医</t>
    <rPh sb="0" eb="3">
      <t>シカイ</t>
    </rPh>
    <phoneticPr fontId="4"/>
  </si>
  <si>
    <t>嘱託医</t>
    <rPh sb="0" eb="3">
      <t>ショクタクイ</t>
    </rPh>
    <phoneticPr fontId="4"/>
  </si>
  <si>
    <t>　非常災害計画の内容等の職員間の共有状況</t>
    <rPh sb="1" eb="3">
      <t>ヒジョウ</t>
    </rPh>
    <rPh sb="3" eb="5">
      <t>サイガイ</t>
    </rPh>
    <rPh sb="5" eb="7">
      <t>ケイカク</t>
    </rPh>
    <rPh sb="8" eb="10">
      <t>ナイヨウ</t>
    </rPh>
    <rPh sb="10" eb="11">
      <t>トウ</t>
    </rPh>
    <rPh sb="12" eb="14">
      <t>ショクイン</t>
    </rPh>
    <rPh sb="14" eb="15">
      <t>カン</t>
    </rPh>
    <rPh sb="16" eb="18">
      <t>キョウユウ</t>
    </rPh>
    <rPh sb="18" eb="20">
      <t>ジョウキョウ</t>
    </rPh>
    <phoneticPr fontId="2"/>
  </si>
  <si>
    <t>ない・ある</t>
  </si>
  <si>
    <t>　暴力団排除条例の
遵守状況</t>
    <rPh sb="1" eb="4">
      <t>ボウリョクダン</t>
    </rPh>
    <rPh sb="4" eb="6">
      <t>ハイジョ</t>
    </rPh>
    <rPh sb="6" eb="8">
      <t>ジョウレイ</t>
    </rPh>
    <rPh sb="10" eb="12">
      <t>ジュンシュ</t>
    </rPh>
    <rPh sb="12" eb="14">
      <t>ジョウキョウ</t>
    </rPh>
    <phoneticPr fontId="2"/>
  </si>
  <si>
    <t>条</t>
    <rPh sb="0" eb="1">
      <t>ジョウ</t>
    </rPh>
    <phoneticPr fontId="4"/>
  </si>
  <si>
    <t>◆利用者数</t>
    <rPh sb="1" eb="3">
      <t>リヨウ</t>
    </rPh>
    <rPh sb="3" eb="4">
      <t>シャ</t>
    </rPh>
    <rPh sb="4" eb="5">
      <t>スウ</t>
    </rPh>
    <phoneticPr fontId="4"/>
  </si>
  <si>
    <t>月1日現在</t>
    <rPh sb="0" eb="1">
      <t>ガツ</t>
    </rPh>
    <rPh sb="2" eb="3">
      <t>ニチ</t>
    </rPh>
    <rPh sb="3" eb="5">
      <t>ゲンザイ</t>
    </rPh>
    <phoneticPr fontId="4"/>
  </si>
  <si>
    <t>※指導監査実施月の前々月の1日</t>
    <phoneticPr fontId="4"/>
  </si>
  <si>
    <t>棚等の転倒防止策</t>
    <rPh sb="0" eb="1">
      <t>タナ</t>
    </rPh>
    <rPh sb="1" eb="2">
      <t>ナド</t>
    </rPh>
    <rPh sb="3" eb="5">
      <t>テントウ</t>
    </rPh>
    <rPh sb="5" eb="7">
      <t>ボウシ</t>
    </rPh>
    <rPh sb="7" eb="8">
      <t>サク</t>
    </rPh>
    <phoneticPr fontId="4"/>
  </si>
  <si>
    <t>物品の落下防止策</t>
    <rPh sb="0" eb="2">
      <t>ブッピン</t>
    </rPh>
    <rPh sb="3" eb="5">
      <t>ラッカ</t>
    </rPh>
    <rPh sb="5" eb="7">
      <t>ボウシ</t>
    </rPh>
    <rPh sb="7" eb="8">
      <t>サク</t>
    </rPh>
    <phoneticPr fontId="4"/>
  </si>
  <si>
    <t>屋外遊具の破損等</t>
    <rPh sb="0" eb="2">
      <t>オクガイ</t>
    </rPh>
    <rPh sb="2" eb="4">
      <t>ユウグ</t>
    </rPh>
    <rPh sb="5" eb="7">
      <t>ハソン</t>
    </rPh>
    <rPh sb="7" eb="8">
      <t>トウ</t>
    </rPh>
    <phoneticPr fontId="4"/>
  </si>
  <si>
    <t>児童の嗜好調査及び
喫食状況の把握</t>
    <rPh sb="0" eb="2">
      <t>ジドウ</t>
    </rPh>
    <rPh sb="3" eb="5">
      <t>シコウ</t>
    </rPh>
    <rPh sb="5" eb="7">
      <t>チョウサ</t>
    </rPh>
    <rPh sb="7" eb="8">
      <t>オヨ</t>
    </rPh>
    <rPh sb="10" eb="12">
      <t>キッショク</t>
    </rPh>
    <rPh sb="12" eb="14">
      <t>ジョウキョウ</t>
    </rPh>
    <rPh sb="15" eb="17">
      <t>ハアク</t>
    </rPh>
    <phoneticPr fontId="4"/>
  </si>
  <si>
    <t>利用者処遇</t>
    <rPh sb="0" eb="3">
      <t>リヨウシャ</t>
    </rPh>
    <rPh sb="3" eb="5">
      <t>ショグウ</t>
    </rPh>
    <phoneticPr fontId="4"/>
  </si>
  <si>
    <t>相模原市</t>
    <rPh sb="0" eb="4">
      <t>サガミハラシ</t>
    </rPh>
    <phoneticPr fontId="4"/>
  </si>
  <si>
    <t>区</t>
    <rPh sb="0" eb="1">
      <t>ク</t>
    </rPh>
    <phoneticPr fontId="4"/>
  </si>
  <si>
    <t>E-mail</t>
    <phoneticPr fontId="4"/>
  </si>
  <si>
    <t>非常口、避難経路の
障害</t>
    <rPh sb="0" eb="2">
      <t>ヒジョウ</t>
    </rPh>
    <rPh sb="2" eb="3">
      <t>グチ</t>
    </rPh>
    <rPh sb="4" eb="6">
      <t>ヒナン</t>
    </rPh>
    <rPh sb="6" eb="8">
      <t>ケイロ</t>
    </rPh>
    <rPh sb="10" eb="12">
      <t>ショウガイ</t>
    </rPh>
    <phoneticPr fontId="4"/>
  </si>
  <si>
    <t>床破損、段差等の
歩行障害</t>
    <rPh sb="0" eb="1">
      <t>ユカ</t>
    </rPh>
    <rPh sb="1" eb="3">
      <t>ハソン</t>
    </rPh>
    <rPh sb="4" eb="6">
      <t>ダンサ</t>
    </rPh>
    <rPh sb="6" eb="7">
      <t>トウ</t>
    </rPh>
    <rPh sb="9" eb="11">
      <t>ホコウ</t>
    </rPh>
    <rPh sb="11" eb="13">
      <t>ショウガイ</t>
    </rPh>
    <phoneticPr fontId="4"/>
  </si>
  <si>
    <t>耐火建築物又は準耐火建築物</t>
    <rPh sb="0" eb="2">
      <t>タイカ</t>
    </rPh>
    <rPh sb="2" eb="4">
      <t>ケンチク</t>
    </rPh>
    <rPh sb="4" eb="5">
      <t>ブツ</t>
    </rPh>
    <rPh sb="5" eb="6">
      <t>マタ</t>
    </rPh>
    <rPh sb="7" eb="8">
      <t>ジュン</t>
    </rPh>
    <rPh sb="8" eb="10">
      <t>タイカ</t>
    </rPh>
    <rPh sb="10" eb="12">
      <t>ケンチク</t>
    </rPh>
    <rPh sb="12" eb="13">
      <t>ブツ</t>
    </rPh>
    <phoneticPr fontId="4"/>
  </si>
  <si>
    <t>乳幼児の転落事故を防止する設備</t>
    <rPh sb="0" eb="3">
      <t>ニュウヨウジ</t>
    </rPh>
    <rPh sb="4" eb="6">
      <t>テンラク</t>
    </rPh>
    <rPh sb="6" eb="8">
      <t>ジコ</t>
    </rPh>
    <rPh sb="9" eb="11">
      <t>ボウシ</t>
    </rPh>
    <rPh sb="13" eb="15">
      <t>セツビ</t>
    </rPh>
    <phoneticPr fontId="4"/>
  </si>
  <si>
    <t>階</t>
    <rPh sb="0" eb="1">
      <t>カイ</t>
    </rPh>
    <phoneticPr fontId="4"/>
  </si>
  <si>
    <t>区分</t>
    <rPh sb="0" eb="2">
      <t>クブン</t>
    </rPh>
    <phoneticPr fontId="4"/>
  </si>
  <si>
    <t>施設又は設備</t>
    <rPh sb="0" eb="2">
      <t>シセツ</t>
    </rPh>
    <rPh sb="2" eb="3">
      <t>マタ</t>
    </rPh>
    <rPh sb="4" eb="6">
      <t>セツビ</t>
    </rPh>
    <phoneticPr fontId="4"/>
  </si>
  <si>
    <t>常用</t>
    <rPh sb="0" eb="2">
      <t>ジョウヨウ</t>
    </rPh>
    <phoneticPr fontId="4"/>
  </si>
  <si>
    <t>避難用</t>
    <rPh sb="0" eb="3">
      <t>ヒナンヨウ</t>
    </rPh>
    <phoneticPr fontId="4"/>
  </si>
  <si>
    <t>屋内階段</t>
    <rPh sb="0" eb="2">
      <t>オクナイ</t>
    </rPh>
    <rPh sb="2" eb="4">
      <t>カイダン</t>
    </rPh>
    <phoneticPr fontId="4"/>
  </si>
  <si>
    <t>屋外階段</t>
    <rPh sb="0" eb="2">
      <t>オクガイ</t>
    </rPh>
    <rPh sb="2" eb="4">
      <t>カイダン</t>
    </rPh>
    <phoneticPr fontId="4"/>
  </si>
  <si>
    <t>退避上有効なバルコニー</t>
    <rPh sb="0" eb="2">
      <t>タイヒ</t>
    </rPh>
    <rPh sb="2" eb="3">
      <t>ジョウ</t>
    </rPh>
    <rPh sb="3" eb="5">
      <t>ユウコウ</t>
    </rPh>
    <phoneticPr fontId="4"/>
  </si>
  <si>
    <t>準耐火構造の屋外傾斜路又はこれに準ずる設備</t>
    <rPh sb="0" eb="1">
      <t>ジュン</t>
    </rPh>
    <rPh sb="1" eb="3">
      <t>タイカ</t>
    </rPh>
    <rPh sb="3" eb="5">
      <t>コウゾウ</t>
    </rPh>
    <rPh sb="6" eb="8">
      <t>オクガイ</t>
    </rPh>
    <rPh sb="8" eb="10">
      <t>ケイシャ</t>
    </rPh>
    <rPh sb="10" eb="11">
      <t>ロ</t>
    </rPh>
    <rPh sb="11" eb="12">
      <t>マタ</t>
    </rPh>
    <rPh sb="16" eb="17">
      <t>ジュン</t>
    </rPh>
    <rPh sb="19" eb="21">
      <t>セツビ</t>
    </rPh>
    <phoneticPr fontId="4"/>
  </si>
  <si>
    <t>2階</t>
    <rPh sb="1" eb="2">
      <t>カイ</t>
    </rPh>
    <phoneticPr fontId="4"/>
  </si>
  <si>
    <t>屋内階段※</t>
    <rPh sb="0" eb="2">
      <t>オクナイ</t>
    </rPh>
    <rPh sb="2" eb="4">
      <t>カイダン</t>
    </rPh>
    <phoneticPr fontId="4"/>
  </si>
  <si>
    <t>屋外階段※</t>
    <rPh sb="0" eb="2">
      <t>オクガイ</t>
    </rPh>
    <rPh sb="2" eb="4">
      <t>カイダン</t>
    </rPh>
    <phoneticPr fontId="4"/>
  </si>
  <si>
    <t>耐火構造の屋外傾斜路又はこれに準ずる設備※</t>
    <rPh sb="0" eb="2">
      <t>タイカ</t>
    </rPh>
    <rPh sb="2" eb="4">
      <t>コウゾウ</t>
    </rPh>
    <rPh sb="5" eb="7">
      <t>オクガイ</t>
    </rPh>
    <rPh sb="7" eb="9">
      <t>ケイシャ</t>
    </rPh>
    <rPh sb="9" eb="10">
      <t>ロ</t>
    </rPh>
    <rPh sb="10" eb="11">
      <t>マタ</t>
    </rPh>
    <rPh sb="15" eb="16">
      <t>ジュン</t>
    </rPh>
    <rPh sb="18" eb="20">
      <t>セツビ</t>
    </rPh>
    <phoneticPr fontId="4"/>
  </si>
  <si>
    <t>(1)</t>
    <phoneticPr fontId="4"/>
  </si>
  <si>
    <t>(2)</t>
  </si>
  <si>
    <t>1　2階以上に保育室等を設けている場合</t>
    <rPh sb="3" eb="4">
      <t>カイ</t>
    </rPh>
    <rPh sb="4" eb="6">
      <t>イジョウ</t>
    </rPh>
    <rPh sb="7" eb="9">
      <t>ホイク</t>
    </rPh>
    <rPh sb="9" eb="10">
      <t>シツ</t>
    </rPh>
    <rPh sb="10" eb="11">
      <t>トウ</t>
    </rPh>
    <rPh sb="12" eb="13">
      <t>モウ</t>
    </rPh>
    <rPh sb="17" eb="19">
      <t>バアイ</t>
    </rPh>
    <phoneticPr fontId="4"/>
  </si>
  <si>
    <t>(3)　設置階に応じた区分ごとの施設整備又は設備設置状況</t>
    <rPh sb="4" eb="6">
      <t>セッチ</t>
    </rPh>
    <rPh sb="6" eb="7">
      <t>カイ</t>
    </rPh>
    <rPh sb="8" eb="9">
      <t>オウ</t>
    </rPh>
    <rPh sb="11" eb="13">
      <t>クブン</t>
    </rPh>
    <rPh sb="16" eb="18">
      <t>シセツ</t>
    </rPh>
    <rPh sb="18" eb="20">
      <t>セイビ</t>
    </rPh>
    <rPh sb="20" eb="21">
      <t>マタ</t>
    </rPh>
    <rPh sb="22" eb="24">
      <t>セツビ</t>
    </rPh>
    <rPh sb="24" eb="26">
      <t>セッチ</t>
    </rPh>
    <rPh sb="26" eb="28">
      <t>ジョウキョウ</t>
    </rPh>
    <phoneticPr fontId="4"/>
  </si>
  <si>
    <t>2　3階以上に保育室等を設けている場合</t>
    <rPh sb="3" eb="4">
      <t>カイ</t>
    </rPh>
    <rPh sb="4" eb="6">
      <t>イジョウ</t>
    </rPh>
    <rPh sb="7" eb="9">
      <t>ホイク</t>
    </rPh>
    <rPh sb="9" eb="10">
      <t>シツ</t>
    </rPh>
    <rPh sb="10" eb="11">
      <t>トウ</t>
    </rPh>
    <rPh sb="12" eb="13">
      <t>モウ</t>
    </rPh>
    <rPh sb="17" eb="19">
      <t>バアイ</t>
    </rPh>
    <phoneticPr fontId="4"/>
  </si>
  <si>
    <t>1(3)の施設及び設備が、保育室等の各部分から歩行距離30ｍ以内に設置されていること</t>
    <rPh sb="5" eb="7">
      <t>シセツ</t>
    </rPh>
    <rPh sb="7" eb="8">
      <t>オヨ</t>
    </rPh>
    <rPh sb="9" eb="11">
      <t>セツビ</t>
    </rPh>
    <rPh sb="16" eb="17">
      <t>トウ</t>
    </rPh>
    <rPh sb="33" eb="35">
      <t>セッチ</t>
    </rPh>
    <phoneticPr fontId="4"/>
  </si>
  <si>
    <t>(2)</t>
    <phoneticPr fontId="4"/>
  </si>
  <si>
    <t>※設置階ごとに建築基準法により条件が異なる施設及び設備</t>
    <rPh sb="1" eb="3">
      <t>セッチ</t>
    </rPh>
    <rPh sb="3" eb="4">
      <t>カイ</t>
    </rPh>
    <rPh sb="7" eb="9">
      <t>ケンチク</t>
    </rPh>
    <rPh sb="9" eb="12">
      <t>キジュンホウ</t>
    </rPh>
    <rPh sb="15" eb="17">
      <t>ジョウケン</t>
    </rPh>
    <rPh sb="18" eb="19">
      <t>コト</t>
    </rPh>
    <rPh sb="21" eb="23">
      <t>シセツ</t>
    </rPh>
    <rPh sb="23" eb="24">
      <t>オヨ</t>
    </rPh>
    <rPh sb="25" eb="27">
      <t>セツビ</t>
    </rPh>
    <phoneticPr fontId="4"/>
  </si>
  <si>
    <t>）</t>
    <phoneticPr fontId="4"/>
  </si>
  <si>
    <t>月</t>
    <rPh sb="0" eb="1">
      <t>ガツ</t>
    </rPh>
    <phoneticPr fontId="4"/>
  </si>
  <si>
    <t>法人名</t>
    <rPh sb="0" eb="2">
      <t>ホウジン</t>
    </rPh>
    <phoneticPr fontId="4"/>
  </si>
  <si>
    <t>令和</t>
    <rPh sb="0" eb="2">
      <t>レイワ</t>
    </rPh>
    <phoneticPr fontId="4"/>
  </si>
  <si>
    <t>252-</t>
    <phoneticPr fontId="4"/>
  </si>
  <si>
    <t>その他</t>
    <phoneticPr fontId="4"/>
  </si>
  <si>
    <t>◆早期発見のための取組みを記入してください。</t>
    <rPh sb="1" eb="3">
      <t>ソウキ</t>
    </rPh>
    <rPh sb="3" eb="5">
      <t>ハッケン</t>
    </rPh>
    <rPh sb="9" eb="11">
      <t>トリクミ</t>
    </rPh>
    <rPh sb="13" eb="15">
      <t>キニュウ</t>
    </rPh>
    <phoneticPr fontId="4"/>
  </si>
  <si>
    <t>◆年度途中の入所児童の健康診断実施状況を記入してください。</t>
    <rPh sb="1" eb="3">
      <t>ネンド</t>
    </rPh>
    <rPh sb="3" eb="5">
      <t>トチュウ</t>
    </rPh>
    <rPh sb="6" eb="8">
      <t>ニュウショ</t>
    </rPh>
    <rPh sb="8" eb="10">
      <t>ジドウ</t>
    </rPh>
    <rPh sb="11" eb="13">
      <t>ケンコウ</t>
    </rPh>
    <rPh sb="13" eb="15">
      <t>シンダン</t>
    </rPh>
    <rPh sb="15" eb="17">
      <t>ジッシ</t>
    </rPh>
    <rPh sb="17" eb="19">
      <t>ジョウキョウ</t>
    </rPh>
    <rPh sb="20" eb="22">
      <t>キニュウ</t>
    </rPh>
    <phoneticPr fontId="4"/>
  </si>
  <si>
    <t>◆定期健康診断自体が実施できなかった場合は、その理由を記入してください。</t>
    <rPh sb="1" eb="3">
      <t>テイキ</t>
    </rPh>
    <rPh sb="3" eb="5">
      <t>ケンコウ</t>
    </rPh>
    <rPh sb="5" eb="7">
      <t>シンダン</t>
    </rPh>
    <rPh sb="7" eb="9">
      <t>ジタイ</t>
    </rPh>
    <rPh sb="10" eb="12">
      <t>ジッシ</t>
    </rPh>
    <rPh sb="18" eb="20">
      <t>バアイ</t>
    </rPh>
    <rPh sb="24" eb="26">
      <t>リユウ</t>
    </rPh>
    <rPh sb="27" eb="29">
      <t>キニュウ</t>
    </rPh>
    <phoneticPr fontId="4"/>
  </si>
  <si>
    <t>◆食に関する取組内容を記入してください。</t>
    <rPh sb="1" eb="2">
      <t>ショク</t>
    </rPh>
    <rPh sb="3" eb="4">
      <t>カン</t>
    </rPh>
    <rPh sb="6" eb="7">
      <t>ト</t>
    </rPh>
    <rPh sb="7" eb="8">
      <t>ク</t>
    </rPh>
    <rPh sb="8" eb="10">
      <t>ナイヨウ</t>
    </rPh>
    <rPh sb="11" eb="13">
      <t>キニュウ</t>
    </rPh>
    <phoneticPr fontId="4"/>
  </si>
  <si>
    <t>◆利用乳幼児の食を営む力を育成するために行っていることを記入してください。</t>
    <rPh sb="1" eb="3">
      <t>リヨウ</t>
    </rPh>
    <rPh sb="3" eb="6">
      <t>ニュウヨウジ</t>
    </rPh>
    <rPh sb="7" eb="8">
      <t>ショク</t>
    </rPh>
    <rPh sb="9" eb="10">
      <t>イトナ</t>
    </rPh>
    <rPh sb="11" eb="12">
      <t>チカラ</t>
    </rPh>
    <rPh sb="13" eb="15">
      <t>イクセイ</t>
    </rPh>
    <rPh sb="20" eb="21">
      <t>オコナ</t>
    </rPh>
    <rPh sb="28" eb="30">
      <t>キニュウ</t>
    </rPh>
    <phoneticPr fontId="4"/>
  </si>
  <si>
    <t>保育士等</t>
    <rPh sb="0" eb="3">
      <t>ホイクシ</t>
    </rPh>
    <rPh sb="3" eb="4">
      <t>トウ</t>
    </rPh>
    <phoneticPr fontId="4"/>
  </si>
  <si>
    <t>÷3</t>
    <phoneticPr fontId="4"/>
  </si>
  <si>
    <t>(1歳＋2歳)÷6</t>
    <rPh sb="2" eb="3">
      <t>サイ</t>
    </rPh>
    <rPh sb="5" eb="6">
      <t>サイ</t>
    </rPh>
    <phoneticPr fontId="4"/>
  </si>
  <si>
    <t>セルを選択すると右側に「▼」が表示されます。▼をクリックし、選択肢の中から該当するものを選んでください。</t>
    <rPh sb="3" eb="5">
      <t>センタク</t>
    </rPh>
    <rPh sb="8" eb="10">
      <t>ミギガワ</t>
    </rPh>
    <rPh sb="30" eb="33">
      <t>センタクシ</t>
    </rPh>
    <rPh sb="34" eb="35">
      <t>ナカ</t>
    </rPh>
    <rPh sb="37" eb="39">
      <t>ガイトウ</t>
    </rPh>
    <rPh sb="44" eb="45">
      <t>エラ</t>
    </rPh>
    <phoneticPr fontId="4"/>
  </si>
  <si>
    <t>◆地域社会との交流内容について記入してください。</t>
    <rPh sb="1" eb="3">
      <t>チイキ</t>
    </rPh>
    <rPh sb="3" eb="5">
      <t>シャカイ</t>
    </rPh>
    <rPh sb="7" eb="9">
      <t>コウリュウ</t>
    </rPh>
    <rPh sb="9" eb="11">
      <t>ナイヨウ</t>
    </rPh>
    <rPh sb="15" eb="17">
      <t>キニュウ</t>
    </rPh>
    <phoneticPr fontId="4"/>
  </si>
  <si>
    <t>人</t>
    <rPh sb="0" eb="1">
      <t>ニン</t>
    </rPh>
    <phoneticPr fontId="4"/>
  </si>
  <si>
    <t>作成日</t>
    <rPh sb="0" eb="2">
      <t>サクセイ</t>
    </rPh>
    <phoneticPr fontId="4"/>
  </si>
  <si>
    <t>　必要な医薬品その他の医薬品を備えるとともに、
それらの管理を適正に行っていること。</t>
    <phoneticPr fontId="4"/>
  </si>
  <si>
    <t>食育計画に基づいた食事を提供するよう努めること。</t>
    <rPh sb="0" eb="2">
      <t>ショクイク</t>
    </rPh>
    <rPh sb="2" eb="4">
      <t>ケイカク</t>
    </rPh>
    <rPh sb="5" eb="6">
      <t>モト</t>
    </rPh>
    <rPh sb="9" eb="11">
      <t>ショクジ</t>
    </rPh>
    <rPh sb="12" eb="14">
      <t>テイキョウ</t>
    </rPh>
    <rPh sb="18" eb="19">
      <t>ツト</t>
    </rPh>
    <phoneticPr fontId="4"/>
  </si>
  <si>
    <t>　指導計画の作成
状況</t>
    <rPh sb="1" eb="3">
      <t>シドウ</t>
    </rPh>
    <rPh sb="3" eb="5">
      <t>ケイカク</t>
    </rPh>
    <rPh sb="6" eb="8">
      <t>サクセイ</t>
    </rPh>
    <rPh sb="9" eb="11">
      <t>ジョウキョウ</t>
    </rPh>
    <phoneticPr fontId="4"/>
  </si>
  <si>
    <t>　嘱託医の配置状況</t>
    <rPh sb="1" eb="4">
      <t>ショクタクイ</t>
    </rPh>
    <rPh sb="5" eb="7">
      <t>ハイチ</t>
    </rPh>
    <rPh sb="7" eb="9">
      <t>ジョウキョウ</t>
    </rPh>
    <phoneticPr fontId="2"/>
  </si>
  <si>
    <t>　医薬品等の管理状況</t>
    <rPh sb="1" eb="4">
      <t>イヤクヒン</t>
    </rPh>
    <rPh sb="4" eb="5">
      <t>トウ</t>
    </rPh>
    <rPh sb="6" eb="8">
      <t>カンリ</t>
    </rPh>
    <rPh sb="8" eb="10">
      <t>ジョウキョウ</t>
    </rPh>
    <phoneticPr fontId="2"/>
  </si>
  <si>
    <t xml:space="preserve">　事業者等は、その運営について、次に掲げるもの
から支配的な影響を受けていないこと。管理者は、
2及び4に該当する者でないこと。
1　暴力団排除条例第2条第2号に規定する暴力団
2　暴力団排除条例第2条第4号に規定する暴力団員
　等
3　暴力団排除条例第2条第5号に規定する暴力団
　経営支配法人等
4　暴力団排除条例第7条に規定する暴力団員等と
　密接な関係を有すると認められるもの
【暴力団員等】
暴力団員又は暴力団員でなくなった日から5年を
経過しない者をいう。
</t>
    <rPh sb="1" eb="4">
      <t>ジギョウシャ</t>
    </rPh>
    <rPh sb="4" eb="5">
      <t>トウ</t>
    </rPh>
    <rPh sb="42" eb="45">
      <t>カンリシャ</t>
    </rPh>
    <rPh sb="49" eb="50">
      <t>オヨ</t>
    </rPh>
    <rPh sb="53" eb="55">
      <t>ガイトウ</t>
    </rPh>
    <rPh sb="57" eb="58">
      <t>モノ</t>
    </rPh>
    <phoneticPr fontId="2"/>
  </si>
  <si>
    <t>月１日現在</t>
    <rPh sb="0" eb="1">
      <t>ツキ</t>
    </rPh>
    <rPh sb="2" eb="3">
      <t>ニチ</t>
    </rPh>
    <rPh sb="3" eb="5">
      <t>ゲンザイ</t>
    </rPh>
    <phoneticPr fontId="2"/>
  </si>
  <si>
    <t>　開所・閉所時間、保育時間の状況</t>
    <rPh sb="1" eb="3">
      <t>カイショ</t>
    </rPh>
    <rPh sb="4" eb="6">
      <t>ヘイショ</t>
    </rPh>
    <rPh sb="6" eb="8">
      <t>ジカン</t>
    </rPh>
    <rPh sb="9" eb="11">
      <t>ホイク</t>
    </rPh>
    <rPh sb="11" eb="13">
      <t>ジカン</t>
    </rPh>
    <rPh sb="14" eb="16">
      <t>ジョウキョウ</t>
    </rPh>
    <phoneticPr fontId="1"/>
  </si>
  <si>
    <t>家</t>
    <phoneticPr fontId="4"/>
  </si>
  <si>
    <t>共</t>
    <rPh sb="0" eb="1">
      <t>キョウ</t>
    </rPh>
    <phoneticPr fontId="4"/>
  </si>
  <si>
    <t>特</t>
    <rPh sb="0" eb="1">
      <t>トク</t>
    </rPh>
    <phoneticPr fontId="4"/>
  </si>
  <si>
    <t>家</t>
    <phoneticPr fontId="4"/>
  </si>
  <si>
    <t>　記録の整備</t>
    <rPh sb="1" eb="3">
      <t>キロク</t>
    </rPh>
    <rPh sb="4" eb="6">
      <t>セイビ</t>
    </rPh>
    <phoneticPr fontId="4"/>
  </si>
  <si>
    <t>①施設名</t>
    <rPh sb="1" eb="3">
      <t>シセツ</t>
    </rPh>
    <rPh sb="3" eb="4">
      <t>メイ</t>
    </rPh>
    <phoneticPr fontId="52"/>
  </si>
  <si>
    <t>入力方法</t>
    <rPh sb="0" eb="2">
      <t>ニュウリョク</t>
    </rPh>
    <rPh sb="2" eb="4">
      <t>ホウホウ</t>
    </rPh>
    <phoneticPr fontId="52"/>
  </si>
  <si>
    <t>②類型</t>
    <rPh sb="1" eb="3">
      <t>ルイケイ</t>
    </rPh>
    <phoneticPr fontId="52"/>
  </si>
  <si>
    <r>
      <rPr>
        <sz val="10"/>
        <color theme="1"/>
        <rFont val="Meiryo UI"/>
        <family val="3"/>
        <charset val="128"/>
      </rPr>
      <t>③年齢</t>
    </r>
    <r>
      <rPr>
        <sz val="8"/>
        <color theme="1"/>
        <rFont val="Meiryo UI"/>
        <family val="3"/>
        <charset val="128"/>
      </rPr>
      <t>（4／1現在）</t>
    </r>
    <rPh sb="1" eb="3">
      <t>ネンレイ</t>
    </rPh>
    <rPh sb="7" eb="9">
      <t>ゲンザイ</t>
    </rPh>
    <phoneticPr fontId="52"/>
  </si>
  <si>
    <t>④登園時間</t>
    <rPh sb="1" eb="3">
      <t>トウエン</t>
    </rPh>
    <rPh sb="3" eb="5">
      <t>ジカン</t>
    </rPh>
    <phoneticPr fontId="52"/>
  </si>
  <si>
    <t>⑤降園時間</t>
    <rPh sb="1" eb="3">
      <t>コウエン</t>
    </rPh>
    <rPh sb="3" eb="5">
      <t>ジカン</t>
    </rPh>
    <phoneticPr fontId="52"/>
  </si>
  <si>
    <t>⑥再登園</t>
    <rPh sb="1" eb="2">
      <t>サイ</t>
    </rPh>
    <rPh sb="2" eb="4">
      <t>トウエン</t>
    </rPh>
    <phoneticPr fontId="52"/>
  </si>
  <si>
    <t>・「②類型」は、入力するセル選択時に現れたリストから選択してください。</t>
    <rPh sb="3" eb="5">
      <t>ルイケイ</t>
    </rPh>
    <rPh sb="8" eb="10">
      <t>ニュウリョク</t>
    </rPh>
    <rPh sb="14" eb="16">
      <t>センタク</t>
    </rPh>
    <rPh sb="16" eb="17">
      <t>ジ</t>
    </rPh>
    <rPh sb="18" eb="19">
      <t>アラワ</t>
    </rPh>
    <rPh sb="26" eb="28">
      <t>センタク</t>
    </rPh>
    <phoneticPr fontId="52"/>
  </si>
  <si>
    <t>入力例</t>
    <rPh sb="0" eb="2">
      <t>ニュウリョク</t>
    </rPh>
    <rPh sb="2" eb="3">
      <t>レイ</t>
    </rPh>
    <phoneticPr fontId="52"/>
  </si>
  <si>
    <t>0歳</t>
  </si>
  <si>
    <t>10：00に降園、14：00再登園</t>
    <rPh sb="6" eb="8">
      <t>コウエン</t>
    </rPh>
    <rPh sb="14" eb="15">
      <t>サイ</t>
    </rPh>
    <rPh sb="15" eb="17">
      <t>トウエン</t>
    </rPh>
    <phoneticPr fontId="52"/>
  </si>
  <si>
    <t>・「③年齢」は、入力するセル選択時に現れたリストから選択してください。</t>
    <rPh sb="3" eb="5">
      <t>ネンレイ</t>
    </rPh>
    <rPh sb="8" eb="10">
      <t>ニュウリョク</t>
    </rPh>
    <rPh sb="14" eb="16">
      <t>センタク</t>
    </rPh>
    <rPh sb="16" eb="17">
      <t>トキ</t>
    </rPh>
    <rPh sb="18" eb="19">
      <t>アラワ</t>
    </rPh>
    <rPh sb="26" eb="28">
      <t>センタク</t>
    </rPh>
    <phoneticPr fontId="52"/>
  </si>
  <si>
    <t>・「④登園時間」及び「⑤降園時間」は、時間と分を：(コロン)で区切り、24時間制で入力してください。
（例）7時に登園⇒7:00と入力、17時15分に降園⇒17：15と入力</t>
    <rPh sb="3" eb="5">
      <t>トウエン</t>
    </rPh>
    <rPh sb="5" eb="7">
      <t>ジカン</t>
    </rPh>
    <rPh sb="8" eb="9">
      <t>オヨ</t>
    </rPh>
    <rPh sb="12" eb="14">
      <t>コウエン</t>
    </rPh>
    <rPh sb="14" eb="16">
      <t>ジカン</t>
    </rPh>
    <rPh sb="19" eb="21">
      <t>ジカン</t>
    </rPh>
    <rPh sb="22" eb="23">
      <t>フン</t>
    </rPh>
    <rPh sb="31" eb="33">
      <t>クギ</t>
    </rPh>
    <rPh sb="37" eb="39">
      <t>ジカン</t>
    </rPh>
    <rPh sb="39" eb="40">
      <t>セイ</t>
    </rPh>
    <rPh sb="41" eb="43">
      <t>ニュウリョク</t>
    </rPh>
    <rPh sb="52" eb="53">
      <t>レイ</t>
    </rPh>
    <rPh sb="55" eb="56">
      <t>ジ</t>
    </rPh>
    <rPh sb="57" eb="59">
      <t>トウエン</t>
    </rPh>
    <rPh sb="65" eb="67">
      <t>ニュウリョク</t>
    </rPh>
    <rPh sb="70" eb="71">
      <t>ジ</t>
    </rPh>
    <rPh sb="73" eb="74">
      <t>フン</t>
    </rPh>
    <rPh sb="75" eb="77">
      <t>コウエン</t>
    </rPh>
    <rPh sb="84" eb="86">
      <t>ニュウリョク</t>
    </rPh>
    <phoneticPr fontId="52"/>
  </si>
  <si>
    <t>・「⑥再登園」には、利用乳幼児が再登園した際に、該当時刻を入力してください。</t>
    <rPh sb="3" eb="4">
      <t>サイ</t>
    </rPh>
    <rPh sb="4" eb="6">
      <t>トウエン</t>
    </rPh>
    <rPh sb="10" eb="12">
      <t>リヨウ</t>
    </rPh>
    <rPh sb="12" eb="15">
      <t>ニュウヨウジ</t>
    </rPh>
    <rPh sb="16" eb="17">
      <t>サイ</t>
    </rPh>
    <rPh sb="21" eb="22">
      <t>サイ</t>
    </rPh>
    <rPh sb="24" eb="26">
      <t>ガイトウ</t>
    </rPh>
    <rPh sb="26" eb="28">
      <t>ジコク</t>
    </rPh>
    <rPh sb="29" eb="31">
      <t>ニュウリョク</t>
    </rPh>
    <phoneticPr fontId="52"/>
  </si>
  <si>
    <t>・「①施設名」及び「②類型」は自動入力されます。</t>
    <rPh sb="3" eb="5">
      <t>シセツ</t>
    </rPh>
    <rPh sb="5" eb="6">
      <t>メイ</t>
    </rPh>
    <rPh sb="7" eb="8">
      <t>オヨ</t>
    </rPh>
    <rPh sb="11" eb="13">
      <t>ルイケイ</t>
    </rPh>
    <rPh sb="15" eb="17">
      <t>ジドウ</t>
    </rPh>
    <rPh sb="17" eb="19">
      <t>ニュウリョク</t>
    </rPh>
    <phoneticPr fontId="52"/>
  </si>
  <si>
    <t>③職員氏名</t>
    <rPh sb="1" eb="3">
      <t>ショクイン</t>
    </rPh>
    <rPh sb="3" eb="5">
      <t>シメイ</t>
    </rPh>
    <phoneticPr fontId="52"/>
  </si>
  <si>
    <t>④担当クラス</t>
    <rPh sb="1" eb="3">
      <t>タントウ</t>
    </rPh>
    <phoneticPr fontId="52"/>
  </si>
  <si>
    <t>⑤資格</t>
    <rPh sb="1" eb="3">
      <t>シカク</t>
    </rPh>
    <phoneticPr fontId="52"/>
  </si>
  <si>
    <t>⑥資格証番号</t>
    <rPh sb="1" eb="3">
      <t>シカク</t>
    </rPh>
    <rPh sb="3" eb="4">
      <t>ショウ</t>
    </rPh>
    <rPh sb="4" eb="6">
      <t>バンゴウ</t>
    </rPh>
    <phoneticPr fontId="52"/>
  </si>
  <si>
    <t>⑦出勤時間</t>
    <rPh sb="1" eb="3">
      <t>シュッキン</t>
    </rPh>
    <rPh sb="3" eb="5">
      <t>ジカン</t>
    </rPh>
    <phoneticPr fontId="52"/>
  </si>
  <si>
    <t>⑧退勤時間</t>
    <rPh sb="1" eb="3">
      <t>タイキン</t>
    </rPh>
    <rPh sb="3" eb="5">
      <t>ジカン</t>
    </rPh>
    <phoneticPr fontId="52"/>
  </si>
  <si>
    <t>⑨備考</t>
    <rPh sb="1" eb="3">
      <t>ビコウ</t>
    </rPh>
    <phoneticPr fontId="52"/>
  </si>
  <si>
    <t>・「③職員氏名」を入力してください。</t>
    <rPh sb="3" eb="5">
      <t>ショクイン</t>
    </rPh>
    <rPh sb="5" eb="7">
      <t>シメイ</t>
    </rPh>
    <rPh sb="9" eb="11">
      <t>ニュウリョク</t>
    </rPh>
    <phoneticPr fontId="52"/>
  </si>
  <si>
    <t>相模　指導</t>
    <rPh sb="0" eb="2">
      <t>サガミ</t>
    </rPh>
    <rPh sb="3" eb="5">
      <t>シドウ</t>
    </rPh>
    <phoneticPr fontId="52"/>
  </si>
  <si>
    <t>0歳児</t>
  </si>
  <si>
    <t>保育士</t>
    <rPh sb="0" eb="2">
      <t>ホイク</t>
    </rPh>
    <rPh sb="2" eb="3">
      <t>シ</t>
    </rPh>
    <phoneticPr fontId="52"/>
  </si>
  <si>
    <t>神奈川県第123456号</t>
    <rPh sb="0" eb="4">
      <t>カナガワケン</t>
    </rPh>
    <rPh sb="4" eb="5">
      <t>ダイ</t>
    </rPh>
    <rPh sb="11" eb="12">
      <t>ゴウ</t>
    </rPh>
    <phoneticPr fontId="52"/>
  </si>
  <si>
    <t>9：00～13：00調理業務</t>
    <rPh sb="10" eb="12">
      <t>チョウリ</t>
    </rPh>
    <rPh sb="12" eb="14">
      <t>ギョウム</t>
    </rPh>
    <phoneticPr fontId="52"/>
  </si>
  <si>
    <t>・「⑤資格」は、入力するセル選択時に現れたリストから選択してください。</t>
    <rPh sb="3" eb="5">
      <t>シカク</t>
    </rPh>
    <phoneticPr fontId="52"/>
  </si>
  <si>
    <t>・「⑥資格証番号」を入力してください。</t>
    <rPh sb="3" eb="5">
      <t>シカク</t>
    </rPh>
    <rPh sb="5" eb="6">
      <t>ショウ</t>
    </rPh>
    <rPh sb="6" eb="8">
      <t>バンゴウ</t>
    </rPh>
    <rPh sb="10" eb="12">
      <t>ニュウリョク</t>
    </rPh>
    <phoneticPr fontId="52"/>
  </si>
  <si>
    <t>・「⑦出勤時間」及び「⑧退勤時間」は、時間と分を：(コロン)で区切り、24時間制で入力してください。
（例）6時45分に出勤⇒6:45と入力、18時に退勤⇒18：00と入力</t>
    <rPh sb="3" eb="5">
      <t>シュッキン</t>
    </rPh>
    <rPh sb="5" eb="7">
      <t>ジカン</t>
    </rPh>
    <rPh sb="8" eb="9">
      <t>オヨ</t>
    </rPh>
    <rPh sb="12" eb="14">
      <t>タイキン</t>
    </rPh>
    <rPh sb="14" eb="16">
      <t>ジカン</t>
    </rPh>
    <rPh sb="19" eb="21">
      <t>ジカン</t>
    </rPh>
    <rPh sb="22" eb="23">
      <t>フン</t>
    </rPh>
    <rPh sb="31" eb="33">
      <t>クギ</t>
    </rPh>
    <rPh sb="37" eb="39">
      <t>ジカン</t>
    </rPh>
    <rPh sb="39" eb="40">
      <t>セイ</t>
    </rPh>
    <rPh sb="41" eb="43">
      <t>ニュウリョク</t>
    </rPh>
    <rPh sb="55" eb="56">
      <t>ジ</t>
    </rPh>
    <rPh sb="58" eb="59">
      <t>フン</t>
    </rPh>
    <rPh sb="60" eb="62">
      <t>シュッキン</t>
    </rPh>
    <rPh sb="75" eb="77">
      <t>タイキン</t>
    </rPh>
    <phoneticPr fontId="52"/>
  </si>
  <si>
    <t>・「⑨備考」は、保育士が、調理業務など保育以外に従事している時間があれば、入力してください。</t>
    <rPh sb="3" eb="5">
      <t>ビコウ</t>
    </rPh>
    <rPh sb="8" eb="11">
      <t>ホイクシ</t>
    </rPh>
    <rPh sb="13" eb="15">
      <t>チョウリ</t>
    </rPh>
    <rPh sb="15" eb="17">
      <t>ギョウム</t>
    </rPh>
    <rPh sb="19" eb="21">
      <t>ホイク</t>
    </rPh>
    <rPh sb="21" eb="23">
      <t>イガイ</t>
    </rPh>
    <rPh sb="24" eb="26">
      <t>ジュウジ</t>
    </rPh>
    <rPh sb="30" eb="32">
      <t>ジカン</t>
    </rPh>
    <rPh sb="37" eb="39">
      <t>ニュウリョク</t>
    </rPh>
    <phoneticPr fontId="52"/>
  </si>
  <si>
    <t>⑦研修受講</t>
    <rPh sb="1" eb="3">
      <t>ケンシュウ</t>
    </rPh>
    <rPh sb="3" eb="5">
      <t>ジュコウ</t>
    </rPh>
    <phoneticPr fontId="52"/>
  </si>
  <si>
    <t>⑧出勤時間</t>
    <rPh sb="1" eb="3">
      <t>シュッキン</t>
    </rPh>
    <rPh sb="3" eb="5">
      <t>ジカン</t>
    </rPh>
    <phoneticPr fontId="52"/>
  </si>
  <si>
    <t>⑨退勤時間</t>
    <rPh sb="1" eb="3">
      <t>タイキン</t>
    </rPh>
    <rPh sb="3" eb="5">
      <t>ジカン</t>
    </rPh>
    <phoneticPr fontId="52"/>
  </si>
  <si>
    <t>⑩備考</t>
    <rPh sb="1" eb="3">
      <t>ビコウ</t>
    </rPh>
    <phoneticPr fontId="52"/>
  </si>
  <si>
    <t>保育士</t>
  </si>
  <si>
    <t>中央　かんさ</t>
    <rPh sb="0" eb="2">
      <t>チュウオウ</t>
    </rPh>
    <phoneticPr fontId="52"/>
  </si>
  <si>
    <t>1歳児</t>
  </si>
  <si>
    <t>無</t>
    <rPh sb="0" eb="1">
      <t>ナシ</t>
    </rPh>
    <phoneticPr fontId="52"/>
  </si>
  <si>
    <t>修了</t>
  </si>
  <si>
    <t>・「⑥資格証番号」を入力してください。資格証がない場合は、無と入力してください。</t>
    <rPh sb="3" eb="5">
      <t>シカク</t>
    </rPh>
    <rPh sb="5" eb="6">
      <t>ショウ</t>
    </rPh>
    <rPh sb="6" eb="8">
      <t>バンゴウ</t>
    </rPh>
    <rPh sb="10" eb="12">
      <t>ニュウリョク</t>
    </rPh>
    <rPh sb="19" eb="21">
      <t>シカク</t>
    </rPh>
    <rPh sb="21" eb="22">
      <t>ショウ</t>
    </rPh>
    <rPh sb="25" eb="27">
      <t>バアイ</t>
    </rPh>
    <rPh sb="29" eb="30">
      <t>ナシ</t>
    </rPh>
    <rPh sb="31" eb="33">
      <t>ニュウリョク</t>
    </rPh>
    <phoneticPr fontId="52"/>
  </si>
  <si>
    <t>・「⑦研修受講」は、「⑥資格証番号」がなく、研修受講の保育従事者のみ回答してください。</t>
    <rPh sb="3" eb="5">
      <t>ケンシュウ</t>
    </rPh>
    <rPh sb="5" eb="7">
      <t>ジュコウ</t>
    </rPh>
    <rPh sb="12" eb="14">
      <t>シカク</t>
    </rPh>
    <rPh sb="14" eb="15">
      <t>ショウ</t>
    </rPh>
    <rPh sb="15" eb="17">
      <t>バンゴウ</t>
    </rPh>
    <rPh sb="22" eb="24">
      <t>ケンシュウ</t>
    </rPh>
    <rPh sb="24" eb="26">
      <t>ジュコウ</t>
    </rPh>
    <rPh sb="27" eb="29">
      <t>ホイク</t>
    </rPh>
    <rPh sb="29" eb="32">
      <t>ジュウジシャ</t>
    </rPh>
    <rPh sb="34" eb="36">
      <t>カイトウ</t>
    </rPh>
    <phoneticPr fontId="52"/>
  </si>
  <si>
    <t>・「⑧出勤時間」及び「⑨退勤時間」は、時間と分を：(コロン)で区切り、24時間制で入力してください。（例）6時45分に出勤⇒6:45と入力、18時に退勤⇒18：00と入力</t>
    <rPh sb="3" eb="5">
      <t>シュッキン</t>
    </rPh>
    <rPh sb="5" eb="7">
      <t>ジカン</t>
    </rPh>
    <rPh sb="8" eb="9">
      <t>オヨ</t>
    </rPh>
    <rPh sb="12" eb="14">
      <t>タイキン</t>
    </rPh>
    <rPh sb="14" eb="16">
      <t>ジカン</t>
    </rPh>
    <rPh sb="19" eb="21">
      <t>ジカン</t>
    </rPh>
    <rPh sb="22" eb="23">
      <t>フン</t>
    </rPh>
    <rPh sb="31" eb="33">
      <t>クギ</t>
    </rPh>
    <rPh sb="37" eb="39">
      <t>ジカン</t>
    </rPh>
    <rPh sb="39" eb="40">
      <t>セイ</t>
    </rPh>
    <rPh sb="41" eb="43">
      <t>ニュウリョク</t>
    </rPh>
    <rPh sb="54" eb="55">
      <t>ジ</t>
    </rPh>
    <rPh sb="57" eb="58">
      <t>フン</t>
    </rPh>
    <rPh sb="59" eb="61">
      <t>シュッキン</t>
    </rPh>
    <rPh sb="74" eb="76">
      <t>タイキン</t>
    </rPh>
    <phoneticPr fontId="52"/>
  </si>
  <si>
    <t>・「⑩備考」は、保育従事者が、調理業務など保育以外に従事している時間があれば、入力してください。</t>
    <rPh sb="3" eb="5">
      <t>ビコウ</t>
    </rPh>
    <rPh sb="8" eb="10">
      <t>ホイク</t>
    </rPh>
    <rPh sb="10" eb="13">
      <t>ジュウジシャ</t>
    </rPh>
    <rPh sb="15" eb="17">
      <t>チョウリ</t>
    </rPh>
    <rPh sb="17" eb="19">
      <t>ギョウム</t>
    </rPh>
    <rPh sb="21" eb="23">
      <t>ホイク</t>
    </rPh>
    <rPh sb="23" eb="25">
      <t>イガイ</t>
    </rPh>
    <rPh sb="26" eb="28">
      <t>ジュウジ</t>
    </rPh>
    <rPh sb="32" eb="34">
      <t>ジカン</t>
    </rPh>
    <rPh sb="39" eb="41">
      <t>ニュウリョク</t>
    </rPh>
    <phoneticPr fontId="52"/>
  </si>
  <si>
    <t>区分</t>
    <rPh sb="0" eb="2">
      <t>クブン</t>
    </rPh>
    <phoneticPr fontId="4"/>
  </si>
  <si>
    <t>いる　・　いない</t>
  </si>
  <si>
    <t>共</t>
    <phoneticPr fontId="4"/>
  </si>
  <si>
    <t>人</t>
    <rPh sb="0" eb="1">
      <t>ヒト</t>
    </rPh>
    <phoneticPr fontId="4"/>
  </si>
  <si>
    <t>月</t>
    <rPh sb="0" eb="1">
      <t>ツキ</t>
    </rPh>
    <phoneticPr fontId="2"/>
  </si>
  <si>
    <t>◆利用定員を超えている場合の理由をご記入ください。</t>
    <rPh sb="1" eb="3">
      <t>リヨウ</t>
    </rPh>
    <rPh sb="3" eb="5">
      <t>テイイン</t>
    </rPh>
    <rPh sb="6" eb="7">
      <t>コ</t>
    </rPh>
    <rPh sb="11" eb="13">
      <t>バアイ</t>
    </rPh>
    <rPh sb="14" eb="16">
      <t>リユウ</t>
    </rPh>
    <rPh sb="18" eb="20">
      <t>キニュウ</t>
    </rPh>
    <phoneticPr fontId="4"/>
  </si>
  <si>
    <t>いる・いない・該当なし</t>
  </si>
  <si>
    <t xml:space="preserve">配置基準 </t>
    <rPh sb="0" eb="2">
      <t>ハイチ</t>
    </rPh>
    <rPh sb="2" eb="4">
      <t>キジュン</t>
    </rPh>
    <phoneticPr fontId="4"/>
  </si>
  <si>
    <t>数</t>
    <rPh sb="0" eb="1">
      <t>スウ</t>
    </rPh>
    <phoneticPr fontId="4"/>
  </si>
  <si>
    <t>０歳</t>
    <rPh sb="1" eb="2">
      <t>サイ</t>
    </rPh>
    <phoneticPr fontId="4"/>
  </si>
  <si>
    <t>÷３＝</t>
    <phoneticPr fontId="4"/>
  </si>
  <si>
    <t>１歳</t>
    <rPh sb="1" eb="2">
      <t>サイ</t>
    </rPh>
    <phoneticPr fontId="4"/>
  </si>
  <si>
    <t xml:space="preserve">(１歳＋２歳)÷６＝
</t>
    <rPh sb="2" eb="3">
      <t>サイ</t>
    </rPh>
    <rPh sb="5" eb="6">
      <t>サイ</t>
    </rPh>
    <phoneticPr fontId="4"/>
  </si>
  <si>
    <t>２歳</t>
    <rPh sb="1" eb="2">
      <t>サイ</t>
    </rPh>
    <phoneticPr fontId="4"/>
  </si>
  <si>
    <t>計</t>
    <rPh sb="0" eb="1">
      <t>ケイ</t>
    </rPh>
    <phoneticPr fontId="4"/>
  </si>
  <si>
    <t>設置階</t>
    <rPh sb="0" eb="2">
      <t>セッチ</t>
    </rPh>
    <rPh sb="2" eb="3">
      <t>カイ</t>
    </rPh>
    <phoneticPr fontId="4"/>
  </si>
  <si>
    <t>１階</t>
    <rPh sb="1" eb="2">
      <t>カイ</t>
    </rPh>
    <phoneticPr fontId="4"/>
  </si>
  <si>
    <t>２階</t>
    <rPh sb="1" eb="2">
      <t>カイ</t>
    </rPh>
    <phoneticPr fontId="4"/>
  </si>
  <si>
    <t>３階</t>
    <rPh sb="1" eb="2">
      <t>カイ</t>
    </rPh>
    <phoneticPr fontId="4"/>
  </si>
  <si>
    <t>４階以上</t>
    <rPh sb="1" eb="2">
      <t>カイ</t>
    </rPh>
    <rPh sb="2" eb="4">
      <t>イジョウ</t>
    </rPh>
    <phoneticPr fontId="4"/>
  </si>
  <si>
    <t>最新の改定年月日</t>
    <rPh sb="0" eb="2">
      <t>サイシン</t>
    </rPh>
    <rPh sb="3" eb="5">
      <t>カイテイ</t>
    </rPh>
    <rPh sb="5" eb="8">
      <t>ネンガッピ</t>
    </rPh>
    <phoneticPr fontId="4"/>
  </si>
  <si>
    <t>項　　目</t>
    <rPh sb="0" eb="1">
      <t>コウ</t>
    </rPh>
    <rPh sb="3" eb="4">
      <t>メ</t>
    </rPh>
    <phoneticPr fontId="2"/>
  </si>
  <si>
    <t>規程名等（園規程等）</t>
    <rPh sb="0" eb="2">
      <t>キテイ</t>
    </rPh>
    <rPh sb="2" eb="3">
      <t>メイ</t>
    </rPh>
    <rPh sb="3" eb="4">
      <t>トウ</t>
    </rPh>
    <phoneticPr fontId="4"/>
  </si>
  <si>
    <t>該当条</t>
    <rPh sb="0" eb="2">
      <t>ガイトウ</t>
    </rPh>
    <rPh sb="2" eb="3">
      <t>ジョウ</t>
    </rPh>
    <phoneticPr fontId="4"/>
  </si>
  <si>
    <t>目的及び運営の方針</t>
    <phoneticPr fontId="4"/>
  </si>
  <si>
    <t>(3)</t>
  </si>
  <si>
    <t>(4)</t>
  </si>
  <si>
    <t>(5)</t>
  </si>
  <si>
    <t>(6)</t>
  </si>
  <si>
    <t>(7)</t>
  </si>
  <si>
    <t>(8)</t>
  </si>
  <si>
    <t>緊急時等における対応方法</t>
    <phoneticPr fontId="4"/>
  </si>
  <si>
    <t>(9)</t>
  </si>
  <si>
    <t>非常災害対策</t>
    <phoneticPr fontId="4"/>
  </si>
  <si>
    <t>(10)</t>
  </si>
  <si>
    <t>虐待の防止のための措置</t>
    <phoneticPr fontId="4"/>
  </si>
  <si>
    <t>(11)</t>
  </si>
  <si>
    <t>◆職員に対しての措置の具体的内容</t>
    <rPh sb="1" eb="3">
      <t>ショクイン</t>
    </rPh>
    <rPh sb="4" eb="5">
      <t>タイ</t>
    </rPh>
    <rPh sb="8" eb="10">
      <t>ソチ</t>
    </rPh>
    <rPh sb="11" eb="13">
      <t>グタイ</t>
    </rPh>
    <rPh sb="13" eb="14">
      <t>テキ</t>
    </rPh>
    <rPh sb="14" eb="16">
      <t>ナイヨウ</t>
    </rPh>
    <phoneticPr fontId="4"/>
  </si>
  <si>
    <t>就業規則等への記載</t>
    <rPh sb="0" eb="2">
      <t>シュウギョウ</t>
    </rPh>
    <rPh sb="2" eb="4">
      <t>キソク</t>
    </rPh>
    <rPh sb="4" eb="5">
      <t>トウ</t>
    </rPh>
    <rPh sb="7" eb="9">
      <t>キサイ</t>
    </rPh>
    <phoneticPr fontId="4"/>
  </si>
  <si>
    <t>誓約書の徴取</t>
    <rPh sb="0" eb="3">
      <t>セイヤクショ</t>
    </rPh>
    <rPh sb="4" eb="5">
      <t>チョウ</t>
    </rPh>
    <rPh sb="5" eb="6">
      <t>シュ</t>
    </rPh>
    <phoneticPr fontId="4"/>
  </si>
  <si>
    <t>雇用契約書等への記載</t>
    <rPh sb="0" eb="2">
      <t>コヨウ</t>
    </rPh>
    <rPh sb="2" eb="5">
      <t>ケイヤクショ</t>
    </rPh>
    <rPh sb="5" eb="6">
      <t>トウ</t>
    </rPh>
    <rPh sb="8" eb="10">
      <t>キサイ</t>
    </rPh>
    <phoneticPr fontId="4"/>
  </si>
  <si>
    <t>その他（</t>
    <rPh sb="2" eb="3">
      <t>タ</t>
    </rPh>
    <phoneticPr fontId="2"/>
  </si>
  <si>
    <t>）</t>
    <phoneticPr fontId="2"/>
  </si>
  <si>
    <t>◆苦情解決を受け付ける窓口</t>
    <rPh sb="1" eb="3">
      <t>クジョウ</t>
    </rPh>
    <rPh sb="3" eb="5">
      <t>カイケツ</t>
    </rPh>
    <rPh sb="6" eb="7">
      <t>ウ</t>
    </rPh>
    <rPh sb="8" eb="9">
      <t>ツ</t>
    </rPh>
    <rPh sb="11" eb="13">
      <t>マドグチ</t>
    </rPh>
    <phoneticPr fontId="4"/>
  </si>
  <si>
    <t>保育所</t>
    <rPh sb="0" eb="2">
      <t>ホイク</t>
    </rPh>
    <rPh sb="2" eb="3">
      <t>ショ</t>
    </rPh>
    <phoneticPr fontId="4"/>
  </si>
  <si>
    <t>責任者</t>
    <rPh sb="0" eb="3">
      <t>セキニンシャ</t>
    </rPh>
    <phoneticPr fontId="4"/>
  </si>
  <si>
    <t>担当者</t>
    <rPh sb="0" eb="3">
      <t>タントウシャ</t>
    </rPh>
    <phoneticPr fontId="4"/>
  </si>
  <si>
    <t>第三者委員</t>
    <rPh sb="0" eb="3">
      <t>ダイサンシャ</t>
    </rPh>
    <rPh sb="3" eb="5">
      <t>イイン</t>
    </rPh>
    <phoneticPr fontId="4"/>
  </si>
  <si>
    <t>◆利用者への周知</t>
    <rPh sb="1" eb="4">
      <t>リヨウシャ</t>
    </rPh>
    <rPh sb="6" eb="8">
      <t>シュウチ</t>
    </rPh>
    <phoneticPr fontId="4"/>
  </si>
  <si>
    <t>重要事項説明書への記載</t>
    <rPh sb="0" eb="2">
      <t>ジュウヨウ</t>
    </rPh>
    <rPh sb="2" eb="4">
      <t>ジコウ</t>
    </rPh>
    <rPh sb="4" eb="7">
      <t>セツメイショ</t>
    </rPh>
    <rPh sb="9" eb="11">
      <t>キサイ</t>
    </rPh>
    <phoneticPr fontId="4"/>
  </si>
  <si>
    <t>園内掲示</t>
    <rPh sb="0" eb="1">
      <t>エン</t>
    </rPh>
    <rPh sb="1" eb="2">
      <t>ナイ</t>
    </rPh>
    <rPh sb="2" eb="4">
      <t>ケイジ</t>
    </rPh>
    <phoneticPr fontId="4"/>
  </si>
  <si>
    <t>◆苦情記録簿の整備状況</t>
    <rPh sb="1" eb="3">
      <t>クジョウ</t>
    </rPh>
    <rPh sb="3" eb="6">
      <t>キロクボ</t>
    </rPh>
    <rPh sb="7" eb="9">
      <t>セイビ</t>
    </rPh>
    <rPh sb="9" eb="11">
      <t>ジョウキョウ</t>
    </rPh>
    <phoneticPr fontId="4"/>
  </si>
  <si>
    <t>書類の名称</t>
    <rPh sb="0" eb="2">
      <t>ショルイ</t>
    </rPh>
    <rPh sb="3" eb="5">
      <t>メイショウ</t>
    </rPh>
    <phoneticPr fontId="4"/>
  </si>
  <si>
    <t>件</t>
    <rPh sb="0" eb="1">
      <t>ケン</t>
    </rPh>
    <phoneticPr fontId="4"/>
  </si>
  <si>
    <t>本園</t>
    <rPh sb="0" eb="2">
      <t>モトゾノ</t>
    </rPh>
    <phoneticPr fontId="4"/>
  </si>
  <si>
    <t>　非常災害計画の地域の実情に応じた策定状況</t>
    <rPh sb="1" eb="3">
      <t>ヒジョウ</t>
    </rPh>
    <rPh sb="3" eb="5">
      <t>サイガイ</t>
    </rPh>
    <rPh sb="5" eb="7">
      <t>ケイカク</t>
    </rPh>
    <rPh sb="8" eb="10">
      <t>チイキ</t>
    </rPh>
    <rPh sb="11" eb="13">
      <t>ジツジョウ</t>
    </rPh>
    <rPh sb="14" eb="15">
      <t>オウ</t>
    </rPh>
    <rPh sb="17" eb="19">
      <t>サクテイ</t>
    </rPh>
    <rPh sb="19" eb="21">
      <t>ジョウキョウ</t>
    </rPh>
    <phoneticPr fontId="2"/>
  </si>
  <si>
    <t>ハザードマップ</t>
    <phoneticPr fontId="4"/>
  </si>
  <si>
    <t>その他（計画名）</t>
    <rPh sb="2" eb="3">
      <t>タ</t>
    </rPh>
    <rPh sb="4" eb="6">
      <t>ケイカク</t>
    </rPh>
    <rPh sb="6" eb="7">
      <t>メイ</t>
    </rPh>
    <phoneticPr fontId="4"/>
  </si>
  <si>
    <t>◆非常災害計画等の職員間の共有方法をご記入ください。</t>
    <rPh sb="1" eb="3">
      <t>ヒジョウ</t>
    </rPh>
    <rPh sb="3" eb="5">
      <t>サイガイ</t>
    </rPh>
    <rPh sb="5" eb="7">
      <t>ケイカク</t>
    </rPh>
    <rPh sb="7" eb="8">
      <t>トウ</t>
    </rPh>
    <rPh sb="9" eb="11">
      <t>ショクイン</t>
    </rPh>
    <rPh sb="11" eb="12">
      <t>カン</t>
    </rPh>
    <rPh sb="13" eb="15">
      <t>キョウユウ</t>
    </rPh>
    <rPh sb="15" eb="17">
      <t>ホウホウ</t>
    </rPh>
    <rPh sb="19" eb="21">
      <t>キニュウ</t>
    </rPh>
    <phoneticPr fontId="4"/>
  </si>
  <si>
    <t>　非常時の連絡・避難体制</t>
    <rPh sb="1" eb="3">
      <t>ヒジョウ</t>
    </rPh>
    <rPh sb="3" eb="4">
      <t>ジ</t>
    </rPh>
    <rPh sb="5" eb="7">
      <t>レンラク</t>
    </rPh>
    <rPh sb="8" eb="10">
      <t>ヒナン</t>
    </rPh>
    <rPh sb="10" eb="12">
      <t>タイセイ</t>
    </rPh>
    <phoneticPr fontId="2"/>
  </si>
  <si>
    <t>◆引渡訓練</t>
    <rPh sb="1" eb="3">
      <t>ヒキワタ</t>
    </rPh>
    <rPh sb="3" eb="5">
      <t>クンレン</t>
    </rPh>
    <phoneticPr fontId="4"/>
  </si>
  <si>
    <t>◆保護者への連絡方法をご記入ください。</t>
    <rPh sb="1" eb="4">
      <t>ホゴシャ</t>
    </rPh>
    <rPh sb="6" eb="8">
      <t>レンラク</t>
    </rPh>
    <rPh sb="8" eb="10">
      <t>ホウホウ</t>
    </rPh>
    <rPh sb="12" eb="14">
      <t>キニュウ</t>
    </rPh>
    <phoneticPr fontId="4"/>
  </si>
  <si>
    <t>◆消火・避難訓練実施状況</t>
    <rPh sb="1" eb="3">
      <t>ショウカ</t>
    </rPh>
    <rPh sb="4" eb="6">
      <t>ヒナン</t>
    </rPh>
    <rPh sb="6" eb="8">
      <t>クンレン</t>
    </rPh>
    <rPh sb="8" eb="10">
      <t>ジッシ</t>
    </rPh>
    <rPh sb="10" eb="12">
      <t>ジョウキョウ</t>
    </rPh>
    <phoneticPr fontId="4"/>
  </si>
  <si>
    <t>←</t>
    <phoneticPr fontId="4"/>
  </si>
  <si>
    <t>監査実施月の前月分までの分を記載してください。</t>
    <rPh sb="0" eb="2">
      <t>カンサ</t>
    </rPh>
    <rPh sb="2" eb="4">
      <t>ジッシ</t>
    </rPh>
    <rPh sb="4" eb="5">
      <t>ツキ</t>
    </rPh>
    <rPh sb="6" eb="8">
      <t>ゼンゲツ</t>
    </rPh>
    <rPh sb="8" eb="9">
      <t>ブン</t>
    </rPh>
    <rPh sb="12" eb="13">
      <t>ブン</t>
    </rPh>
    <rPh sb="14" eb="16">
      <t>キサイ</t>
    </rPh>
    <phoneticPr fontId="4"/>
  </si>
  <si>
    <t>　外部からの不審者等の侵入防止のための措置や訓練など不測の事態に備えて必要な対応を図っていること。</t>
    <phoneticPr fontId="2"/>
  </si>
  <si>
    <t>記載</t>
    <rPh sb="0" eb="2">
      <t>キサイ</t>
    </rPh>
    <phoneticPr fontId="4"/>
  </si>
  <si>
    <t>(3)</t>
    <phoneticPr fontId="4"/>
  </si>
  <si>
    <t>(4)</t>
    <phoneticPr fontId="4"/>
  </si>
  <si>
    <t>(5)</t>
    <phoneticPr fontId="4"/>
  </si>
  <si>
    <t>(6)</t>
    <phoneticPr fontId="4"/>
  </si>
  <si>
    <t>◆職員の確保・定着化の取組内容について</t>
    <rPh sb="1" eb="3">
      <t>ショクイン</t>
    </rPh>
    <rPh sb="4" eb="6">
      <t>カクホ</t>
    </rPh>
    <rPh sb="7" eb="10">
      <t>テイチャクカ</t>
    </rPh>
    <rPh sb="11" eb="13">
      <t>トリクミ</t>
    </rPh>
    <rPh sb="13" eb="15">
      <t>ナイヨウ</t>
    </rPh>
    <phoneticPr fontId="4"/>
  </si>
  <si>
    <t>休憩時間の確保</t>
    <rPh sb="0" eb="2">
      <t>キュウケイ</t>
    </rPh>
    <rPh sb="2" eb="4">
      <t>ジカン</t>
    </rPh>
    <rPh sb="5" eb="7">
      <t>カクホ</t>
    </rPh>
    <phoneticPr fontId="4"/>
  </si>
  <si>
    <t>年次有給休暇取得奨励</t>
    <rPh sb="0" eb="2">
      <t>ネンジ</t>
    </rPh>
    <rPh sb="2" eb="6">
      <t>ユウキュウキュウカ</t>
    </rPh>
    <rPh sb="6" eb="8">
      <t>シュトク</t>
    </rPh>
    <rPh sb="8" eb="10">
      <t>ショウレイ</t>
    </rPh>
    <phoneticPr fontId="4"/>
  </si>
  <si>
    <t>産休・育休の取得奨励</t>
    <rPh sb="0" eb="2">
      <t>サンキュウ</t>
    </rPh>
    <rPh sb="3" eb="5">
      <t>イクキュウ</t>
    </rPh>
    <rPh sb="6" eb="8">
      <t>シュトク</t>
    </rPh>
    <rPh sb="8" eb="10">
      <t>ショウレイ</t>
    </rPh>
    <phoneticPr fontId="4"/>
  </si>
  <si>
    <t>◆重要事項説明に含む内容</t>
    <rPh sb="1" eb="3">
      <t>ジュウヨウ</t>
    </rPh>
    <rPh sb="3" eb="5">
      <t>ジコウ</t>
    </rPh>
    <rPh sb="5" eb="7">
      <t>セツメイ</t>
    </rPh>
    <rPh sb="8" eb="9">
      <t>フク</t>
    </rPh>
    <rPh sb="10" eb="12">
      <t>ナイヨウ</t>
    </rPh>
    <phoneticPr fontId="4"/>
  </si>
  <si>
    <t>事　項</t>
    <rPh sb="0" eb="1">
      <t>コト</t>
    </rPh>
    <rPh sb="2" eb="3">
      <t>コウ</t>
    </rPh>
    <phoneticPr fontId="4"/>
  </si>
  <si>
    <t>職員の勤務体制</t>
    <rPh sb="0" eb="2">
      <t>ショクイン</t>
    </rPh>
    <rPh sb="3" eb="5">
      <t>キンム</t>
    </rPh>
    <rPh sb="5" eb="7">
      <t>タイセイ</t>
    </rPh>
    <phoneticPr fontId="4"/>
  </si>
  <si>
    <t>利用者負担</t>
    <rPh sb="0" eb="3">
      <t>リヨウシャ</t>
    </rPh>
    <rPh sb="3" eb="5">
      <t>フタン</t>
    </rPh>
    <phoneticPr fontId="4"/>
  </si>
  <si>
    <t>その他重要事項</t>
    <rPh sb="2" eb="3">
      <t>タ</t>
    </rPh>
    <rPh sb="3" eb="5">
      <t>ジュウヨウ</t>
    </rPh>
    <rPh sb="5" eb="7">
      <t>ジコウ</t>
    </rPh>
    <phoneticPr fontId="4"/>
  </si>
  <si>
    <t>◆利用者への交付方法（電子媒体の場合の承認の有無）</t>
    <rPh sb="1" eb="4">
      <t>リヨウシャ</t>
    </rPh>
    <rPh sb="6" eb="8">
      <t>コウフ</t>
    </rPh>
    <rPh sb="8" eb="10">
      <t>ホウホウ</t>
    </rPh>
    <rPh sb="11" eb="13">
      <t>デンシ</t>
    </rPh>
    <rPh sb="13" eb="15">
      <t>バイタイ</t>
    </rPh>
    <rPh sb="16" eb="18">
      <t>バアイ</t>
    </rPh>
    <rPh sb="19" eb="21">
      <t>ショウニン</t>
    </rPh>
    <rPh sb="22" eb="24">
      <t>ウム</t>
    </rPh>
    <phoneticPr fontId="4"/>
  </si>
  <si>
    <t>書面</t>
    <rPh sb="0" eb="2">
      <t>ショメン</t>
    </rPh>
    <phoneticPr fontId="4"/>
  </si>
  <si>
    <t>電子媒体</t>
    <rPh sb="0" eb="2">
      <t>デンシ</t>
    </rPh>
    <rPh sb="2" eb="4">
      <t>バイタイ</t>
    </rPh>
    <phoneticPr fontId="4"/>
  </si>
  <si>
    <t>承認あり・なし</t>
  </si>
  <si>
    <t>◆利用者の同意</t>
    <phoneticPr fontId="4"/>
  </si>
  <si>
    <t>あり・なし</t>
  </si>
  <si>
    <t>職員、設備及び会計に関する諸記録</t>
    <rPh sb="3" eb="5">
      <t>セツビ</t>
    </rPh>
    <rPh sb="5" eb="6">
      <t>オヨ</t>
    </rPh>
    <rPh sb="7" eb="9">
      <t>カイケイ</t>
    </rPh>
    <rPh sb="10" eb="11">
      <t>カン</t>
    </rPh>
    <phoneticPr fontId="4"/>
  </si>
  <si>
    <t>有無</t>
    <rPh sb="0" eb="2">
      <t>ウム</t>
    </rPh>
    <phoneticPr fontId="4"/>
  </si>
  <si>
    <t>資格証明書</t>
    <rPh sb="0" eb="2">
      <t>シカク</t>
    </rPh>
    <rPh sb="2" eb="5">
      <t>ショウメイショ</t>
    </rPh>
    <phoneticPr fontId="4"/>
  </si>
  <si>
    <t>労働者名簿</t>
    <rPh sb="0" eb="2">
      <t>ロウドウ</t>
    </rPh>
    <rPh sb="2" eb="3">
      <t>シャ</t>
    </rPh>
    <rPh sb="3" eb="5">
      <t>メイボ</t>
    </rPh>
    <phoneticPr fontId="4"/>
  </si>
  <si>
    <t>雇用契約書または労働条件通知書</t>
    <rPh sb="0" eb="2">
      <t>コヨウ</t>
    </rPh>
    <rPh sb="2" eb="5">
      <t>ケイヤクショ</t>
    </rPh>
    <rPh sb="8" eb="10">
      <t>ロウドウ</t>
    </rPh>
    <rPh sb="10" eb="12">
      <t>ジョウケン</t>
    </rPh>
    <rPh sb="12" eb="15">
      <t>ツウチショ</t>
    </rPh>
    <phoneticPr fontId="4"/>
  </si>
  <si>
    <t>出勤簿</t>
    <rPh sb="0" eb="2">
      <t>シュッキン</t>
    </rPh>
    <rPh sb="2" eb="3">
      <t>ボ</t>
    </rPh>
    <phoneticPr fontId="4"/>
  </si>
  <si>
    <t>休暇記録</t>
    <rPh sb="0" eb="2">
      <t>キュウカ</t>
    </rPh>
    <rPh sb="2" eb="4">
      <t>キロク</t>
    </rPh>
    <phoneticPr fontId="4"/>
  </si>
  <si>
    <t>会計帳簿（経理規程に規定してあるもの）</t>
    <rPh sb="0" eb="2">
      <t>カイケイ</t>
    </rPh>
    <rPh sb="2" eb="4">
      <t>チョウボ</t>
    </rPh>
    <rPh sb="5" eb="7">
      <t>ケイリ</t>
    </rPh>
    <rPh sb="7" eb="9">
      <t>キテイ</t>
    </rPh>
    <rPh sb="10" eb="12">
      <t>キテイ</t>
    </rPh>
    <phoneticPr fontId="4"/>
  </si>
  <si>
    <t>特</t>
    <phoneticPr fontId="4"/>
  </si>
  <si>
    <t>保存期間</t>
    <rPh sb="0" eb="2">
      <t>ホゾン</t>
    </rPh>
    <rPh sb="2" eb="4">
      <t>キカン</t>
    </rPh>
    <phoneticPr fontId="4"/>
  </si>
  <si>
    <t>保育計画等</t>
    <rPh sb="0" eb="2">
      <t>ホイク</t>
    </rPh>
    <rPh sb="2" eb="4">
      <t>ケイカク</t>
    </rPh>
    <rPh sb="4" eb="5">
      <t>トウ</t>
    </rPh>
    <phoneticPr fontId="4"/>
  </si>
  <si>
    <t>保育日誌等</t>
    <rPh sb="0" eb="2">
      <t>ホイク</t>
    </rPh>
    <rPh sb="2" eb="4">
      <t>ニッシ</t>
    </rPh>
    <rPh sb="4" eb="5">
      <t>トウ</t>
    </rPh>
    <phoneticPr fontId="4"/>
  </si>
  <si>
    <t>利用者の不正受給の防止に関する市への通知記録</t>
    <rPh sb="0" eb="3">
      <t>リヨウシャ</t>
    </rPh>
    <rPh sb="4" eb="6">
      <t>フセイ</t>
    </rPh>
    <rPh sb="6" eb="8">
      <t>ジュキュウ</t>
    </rPh>
    <rPh sb="9" eb="11">
      <t>ボウシ</t>
    </rPh>
    <rPh sb="12" eb="13">
      <t>カン</t>
    </rPh>
    <rPh sb="15" eb="16">
      <t>シ</t>
    </rPh>
    <rPh sb="18" eb="20">
      <t>ツウチ</t>
    </rPh>
    <rPh sb="20" eb="22">
      <t>キロク</t>
    </rPh>
    <phoneticPr fontId="4"/>
  </si>
  <si>
    <t>有・無・該当なし</t>
  </si>
  <si>
    <t>苦情に関する記録</t>
    <rPh sb="0" eb="2">
      <t>クジョウ</t>
    </rPh>
    <rPh sb="3" eb="4">
      <t>カン</t>
    </rPh>
    <rPh sb="6" eb="8">
      <t>キロク</t>
    </rPh>
    <phoneticPr fontId="4"/>
  </si>
  <si>
    <t>事故状況・処置等に関する記録</t>
    <rPh sb="0" eb="2">
      <t>ジコ</t>
    </rPh>
    <rPh sb="2" eb="4">
      <t>ジョウキョウ</t>
    </rPh>
    <rPh sb="5" eb="7">
      <t>ショチ</t>
    </rPh>
    <rPh sb="7" eb="8">
      <t>トウ</t>
    </rPh>
    <rPh sb="9" eb="10">
      <t>カン</t>
    </rPh>
    <rPh sb="12" eb="14">
      <t>キロク</t>
    </rPh>
    <phoneticPr fontId="4"/>
  </si>
  <si>
    <t>　保育を必要とする乳児・幼児であって満3歳未満のものについて、保育していること。
　ただし、保育の体制の整備状況その他の地域の事情を勘案して、保育が必要と認められる場合は満3歳以上の幼児の入所もできる。</t>
    <phoneticPr fontId="4"/>
  </si>
  <si>
    <t>家</t>
    <phoneticPr fontId="4"/>
  </si>
  <si>
    <t>　入所児童の年齢制限の状況</t>
    <phoneticPr fontId="2"/>
  </si>
  <si>
    <t>家</t>
    <phoneticPr fontId="4"/>
  </si>
  <si>
    <t>　利用定員</t>
    <rPh sb="1" eb="3">
      <t>リヨウ</t>
    </rPh>
    <rPh sb="3" eb="5">
      <t>テイイン</t>
    </rPh>
    <phoneticPr fontId="2"/>
  </si>
  <si>
    <t>共</t>
    <phoneticPr fontId="4"/>
  </si>
  <si>
    <t>　区分ごとの利用定員</t>
    <phoneticPr fontId="4"/>
  </si>
  <si>
    <t>特</t>
    <phoneticPr fontId="4"/>
  </si>
  <si>
    <t>　定員の遵守</t>
    <phoneticPr fontId="4"/>
  </si>
  <si>
    <t xml:space="preserve">　利用定員の定員を超えて特定地域型保育の提供を行っていないこと。
　ただし、年度中における特定地域型保育に対する需要の増大への対応、子ども・子育て支援法第46条第5項に規定する便宜の提供への対応、児童福祉法第24条第6項に規定する措置への対応、災害、虐待その他のやむを得ない事情がある場合は、この限りでない。
</t>
    <phoneticPr fontId="4"/>
  </si>
  <si>
    <t>　勤務体制の確保</t>
    <phoneticPr fontId="4"/>
  </si>
  <si>
    <t>　満3歳未満保育認定子どもに対し、適切な特定地域型保育を提供することができるよう、事業所ごとに職員の勤務の体制を定めていること。</t>
    <phoneticPr fontId="4"/>
  </si>
  <si>
    <t>　職員の専従状況</t>
    <phoneticPr fontId="4"/>
  </si>
  <si>
    <t>　特定地域型保育事業所ごとに、当該特定地域型保育事業所の職員によって特定地域型保育を提供していること。
　ただし、満3歳未満保育認定子どもに対する特定地域型保育の提供に直接影響を及ぼさない業務については、この限りでない。</t>
    <phoneticPr fontId="4"/>
  </si>
  <si>
    <t>　建物、設備の維持管理状況</t>
    <rPh sb="1" eb="3">
      <t>タテモノ</t>
    </rPh>
    <rPh sb="4" eb="6">
      <t>セツビ</t>
    </rPh>
    <rPh sb="7" eb="9">
      <t>イジ</t>
    </rPh>
    <rPh sb="9" eb="11">
      <t>カンリ</t>
    </rPh>
    <rPh sb="11" eb="13">
      <t>ジョウキョウ</t>
    </rPh>
    <phoneticPr fontId="2"/>
  </si>
  <si>
    <t>　構造設備は、採光、換気等利用乳幼児の保健衛生及び利用乳幼児に対する危害防止に十分な考慮を払って設けていること。</t>
    <phoneticPr fontId="2"/>
  </si>
  <si>
    <t>家</t>
    <phoneticPr fontId="4"/>
  </si>
  <si>
    <t>　保育士等の配置状況</t>
    <phoneticPr fontId="4"/>
  </si>
  <si>
    <t>　消火器等の消火用具、非常口その他非常災害に必要な設備を設けていること。</t>
    <phoneticPr fontId="2"/>
  </si>
  <si>
    <t>　非常災害に必要な設備の設置状況</t>
    <phoneticPr fontId="4"/>
  </si>
  <si>
    <t>　消防設備等の法定点検を実施していること。なお、年に2回点検し、そのうち1回は結果を消防署長に報告していること。
　</t>
    <phoneticPr fontId="2"/>
  </si>
  <si>
    <t>　定期点検の実施状況</t>
    <phoneticPr fontId="4"/>
  </si>
  <si>
    <t xml:space="preserve">　児童福祉施設等が定めるべき非常災害に関する具体的な計画(以下、「非常災害対策計画」という。)を策定していること。非常災害対策計画は、火災、水害・土砂災害、地震等の地域の実情も鑑みた災害にも対処できるものであること(必ずしも災害ごとに別の計画として策定する必要はない。)。
［非常災害対策計画に盛り込む具体的な項目例］
・児童福祉施設等の立地条件(地形等)
・災害に関する情報の入手方法(「高齢者等避難」等
　の情報の入手方法の確認等)
・災害時の連絡先及び通信手段の確認(自治体、
　家族、職員等)
・避難を開始する時期、判断基準(「高齢者等避難」
　時等)
・避難場所(市町村が指定する避難場所、施設内の
　安全なスペース等)
・避難経路(避難場所までのルート(複数)、所要時間
　等)
・避難方法(利用児童の年齢や発達に応じた避難方法
　等)
・災害時の人員体制、指揮系統(災害時の参集方法、
　役割分担、避難に必要な職員数等)
・関係機関との連携体制
</t>
    <phoneticPr fontId="4"/>
  </si>
  <si>
    <t xml:space="preserve">　施設の管理者を含む職員は、日頃から、気象情報等の情報把握に努めるとともに、市町村が発令する「高齢者等避難」、「避難指示」等の情報については、確実に把握し、利用者の安全を確保するための適切な行動をとるようにすること。災害発生時に適切に対応するため、非常災害対策計画の内容を職員間で十分共有していること。
</t>
    <phoneticPr fontId="4"/>
  </si>
  <si>
    <t xml:space="preserve">　日頃から保護者との密接な連携に努め、災害発生時の連絡体制や引渡し方法等について確認していること。
</t>
    <phoneticPr fontId="4"/>
  </si>
  <si>
    <t>　避難及び消火訓練の実施状況</t>
    <phoneticPr fontId="2"/>
  </si>
  <si>
    <t>　防犯についての配慮状況</t>
    <phoneticPr fontId="2"/>
  </si>
  <si>
    <t>7　運営規程</t>
    <phoneticPr fontId="4"/>
  </si>
  <si>
    <t>　運営規程に関する適切な整備状況</t>
    <phoneticPr fontId="4"/>
  </si>
  <si>
    <t>8　苦情解決</t>
    <phoneticPr fontId="4"/>
  </si>
  <si>
    <t>　苦情受付窓口の設置など苦情解決処理への対応状況</t>
    <phoneticPr fontId="4"/>
  </si>
  <si>
    <t>　苦情の改善</t>
    <phoneticPr fontId="4"/>
  </si>
  <si>
    <t>　苦情を受け付けた場合には、当該苦情の内容等を記録していること。</t>
    <phoneticPr fontId="4"/>
  </si>
  <si>
    <t>　市からの求めがあった場合には、苦情の改善の内容を市に報告していること。</t>
    <phoneticPr fontId="4"/>
  </si>
  <si>
    <t>　職員の確保・定着化</t>
    <phoneticPr fontId="4"/>
  </si>
  <si>
    <t>　秘密保持等</t>
    <phoneticPr fontId="4"/>
  </si>
  <si>
    <t>　職員及び管理者は、正当な理由がなく、その業務上知り得た教育・保育給付認定子ども又はその家族の秘密を漏らしていないこと。</t>
    <phoneticPr fontId="4"/>
  </si>
  <si>
    <t>　職員であった者が、正当な理由がなく、その業務上知り得た教育・保育給付認定子ども又はその家族の秘密を漏らすことがないよう、必要な措置を講じていること。</t>
    <phoneticPr fontId="4"/>
  </si>
  <si>
    <t>　重要事項説明及び利用申込者の同意</t>
    <phoneticPr fontId="4"/>
  </si>
  <si>
    <t>　特定地域型保育の提供の開始に際しては、あらかじめ、利用申込者に対し、運営規程の概要、連携施設の種類、名称、連携協力の概要、職員の勤務体制、支払を受ける費用に関する事項その他の利用申込者の保育の選択に資すると認められる重要事項を記した文書を交付して説明を行い、当該提供の開始について利用申込者の同意を得ていること。</t>
    <phoneticPr fontId="4"/>
  </si>
  <si>
    <r>
      <t>　職員、設備、会計及び保育の提供に関する諸記録を整備していること。
　</t>
    </r>
    <r>
      <rPr>
        <sz val="10"/>
        <color rgb="FF00B050"/>
        <rFont val="ＭＳ 明朝"/>
        <family val="1"/>
        <charset val="128"/>
      </rPr>
      <t/>
    </r>
    <phoneticPr fontId="4"/>
  </si>
  <si>
    <t>定員</t>
    <phoneticPr fontId="4"/>
  </si>
  <si>
    <t>保育標準時間認定</t>
    <phoneticPr fontId="4"/>
  </si>
  <si>
    <t>保育短時間認定</t>
    <phoneticPr fontId="4"/>
  </si>
  <si>
    <t>利用者数</t>
    <phoneticPr fontId="4"/>
  </si>
  <si>
    <t>合計</t>
    <phoneticPr fontId="4"/>
  </si>
  <si>
    <t>入所割合</t>
    <rPh sb="0" eb="2">
      <t>ニュウショ</t>
    </rPh>
    <rPh sb="2" eb="4">
      <t>ワリアイ</t>
    </rPh>
    <phoneticPr fontId="4"/>
  </si>
  <si>
    <t>％</t>
    <phoneticPr fontId="4"/>
  </si>
  <si>
    <t>◆保育室等の設置階</t>
    <rPh sb="1" eb="4">
      <t>ホイクシツ</t>
    </rPh>
    <rPh sb="4" eb="5">
      <t>トウ</t>
    </rPh>
    <rPh sb="6" eb="8">
      <t>セッチ</t>
    </rPh>
    <rPh sb="8" eb="9">
      <t>カイ</t>
    </rPh>
    <phoneticPr fontId="4"/>
  </si>
  <si>
    <t>3階</t>
    <rPh sb="1" eb="2">
      <t>カイ</t>
    </rPh>
    <phoneticPr fontId="4"/>
  </si>
  <si>
    <t>4階以上</t>
    <rPh sb="1" eb="2">
      <t>カイ</t>
    </rPh>
    <rPh sb="2" eb="4">
      <t>イジョウ</t>
    </rPh>
    <phoneticPr fontId="4"/>
  </si>
  <si>
    <t>耐火構造の屋外傾斜路※</t>
    <rPh sb="0" eb="2">
      <t>タイカ</t>
    </rPh>
    <rPh sb="2" eb="4">
      <t>コウゾウ</t>
    </rPh>
    <rPh sb="5" eb="7">
      <t>オクガイ</t>
    </rPh>
    <rPh sb="7" eb="9">
      <t>ケイシャ</t>
    </rPh>
    <rPh sb="9" eb="10">
      <t>ロ</t>
    </rPh>
    <phoneticPr fontId="4"/>
  </si>
  <si>
    <t>調理設備において、スプリンクラー設備その他これに類するもので自動式のものが設けられている場合や、調理用器具の種類に応じて有効な自動消火装置が設けられ、かつ、調理設備の外部への延長を防止するために必要な措置が講じられている場合を除き、調理設備とそれ以外の部分が耐火構造の床若しくは壁又は特定防火設備で区画されていること</t>
    <rPh sb="0" eb="2">
      <t>チョウリ</t>
    </rPh>
    <rPh sb="2" eb="4">
      <t>セツビ</t>
    </rPh>
    <rPh sb="16" eb="18">
      <t>セツビ</t>
    </rPh>
    <rPh sb="20" eb="21">
      <t>タ</t>
    </rPh>
    <rPh sb="24" eb="25">
      <t>ルイ</t>
    </rPh>
    <rPh sb="30" eb="32">
      <t>ジドウ</t>
    </rPh>
    <rPh sb="32" eb="33">
      <t>シキ</t>
    </rPh>
    <rPh sb="37" eb="38">
      <t>モウ</t>
    </rPh>
    <rPh sb="44" eb="46">
      <t>バアイ</t>
    </rPh>
    <rPh sb="48" eb="51">
      <t>チョウリヨウ</t>
    </rPh>
    <rPh sb="51" eb="53">
      <t>キグ</t>
    </rPh>
    <rPh sb="54" eb="56">
      <t>シュルイ</t>
    </rPh>
    <rPh sb="57" eb="58">
      <t>オウ</t>
    </rPh>
    <rPh sb="60" eb="62">
      <t>ユウコウ</t>
    </rPh>
    <rPh sb="63" eb="65">
      <t>ジドウ</t>
    </rPh>
    <rPh sb="65" eb="67">
      <t>ショウカ</t>
    </rPh>
    <rPh sb="67" eb="69">
      <t>ソウチ</t>
    </rPh>
    <rPh sb="70" eb="71">
      <t>モウ</t>
    </rPh>
    <rPh sb="78" eb="80">
      <t>チョウリ</t>
    </rPh>
    <rPh sb="80" eb="82">
      <t>セツビ</t>
    </rPh>
    <rPh sb="83" eb="85">
      <t>ガイブ</t>
    </rPh>
    <rPh sb="87" eb="89">
      <t>エンチョウ</t>
    </rPh>
    <rPh sb="90" eb="92">
      <t>ボウシ</t>
    </rPh>
    <rPh sb="97" eb="99">
      <t>ヒツヨウ</t>
    </rPh>
    <rPh sb="100" eb="102">
      <t>ソチ</t>
    </rPh>
    <rPh sb="103" eb="104">
      <t>コウ</t>
    </rPh>
    <rPh sb="110" eb="112">
      <t>バアイ</t>
    </rPh>
    <rPh sb="113" eb="114">
      <t>ノゾ</t>
    </rPh>
    <rPh sb="116" eb="118">
      <t>チョウリ</t>
    </rPh>
    <rPh sb="118" eb="120">
      <t>セツビ</t>
    </rPh>
    <rPh sb="123" eb="125">
      <t>イガイ</t>
    </rPh>
    <rPh sb="126" eb="128">
      <t>ブブン</t>
    </rPh>
    <rPh sb="129" eb="131">
      <t>タイカ</t>
    </rPh>
    <rPh sb="131" eb="133">
      <t>コウゾウ</t>
    </rPh>
    <rPh sb="134" eb="135">
      <t>ユカ</t>
    </rPh>
    <rPh sb="135" eb="136">
      <t>モ</t>
    </rPh>
    <rPh sb="139" eb="140">
      <t>カベ</t>
    </rPh>
    <rPh sb="140" eb="141">
      <t>マタ</t>
    </rPh>
    <rPh sb="142" eb="144">
      <t>トクテイ</t>
    </rPh>
    <rPh sb="144" eb="146">
      <t>ボウカ</t>
    </rPh>
    <rPh sb="146" eb="148">
      <t>セツビ</t>
    </rPh>
    <rPh sb="149" eb="151">
      <t>クカク</t>
    </rPh>
    <phoneticPr fontId="4"/>
  </si>
  <si>
    <t>壁及び天井の室内に面する部分の仕上げを不燃材料でしていること</t>
    <phoneticPr fontId="4"/>
  </si>
  <si>
    <t>カーテン、敷物、建具等で可燃性のものについて防炎処理が施されていること</t>
    <rPh sb="5" eb="7">
      <t>シキモノ</t>
    </rPh>
    <rPh sb="8" eb="11">
      <t>タテグナド</t>
    </rPh>
    <rPh sb="12" eb="15">
      <t>カネンセイ</t>
    </rPh>
    <rPh sb="22" eb="24">
      <t>ボウエン</t>
    </rPh>
    <rPh sb="24" eb="26">
      <t>ショリ</t>
    </rPh>
    <rPh sb="27" eb="28">
      <t>ホドコ</t>
    </rPh>
    <phoneticPr fontId="4"/>
  </si>
  <si>
    <t>非常警報器具又は非常警報設備及び消防機関へ火災を通報する設備が設けられていること</t>
    <rPh sb="0" eb="2">
      <t>ヒジョウ</t>
    </rPh>
    <rPh sb="2" eb="4">
      <t>ケイホウ</t>
    </rPh>
    <rPh sb="4" eb="6">
      <t>キグ</t>
    </rPh>
    <rPh sb="6" eb="7">
      <t>マタ</t>
    </rPh>
    <rPh sb="8" eb="10">
      <t>ヒジョウ</t>
    </rPh>
    <rPh sb="10" eb="12">
      <t>ケイホウ</t>
    </rPh>
    <rPh sb="12" eb="14">
      <t>セツビ</t>
    </rPh>
    <rPh sb="14" eb="15">
      <t>オヨ</t>
    </rPh>
    <rPh sb="16" eb="18">
      <t>ショウボウ</t>
    </rPh>
    <rPh sb="18" eb="20">
      <t>キカン</t>
    </rPh>
    <rPh sb="21" eb="23">
      <t>カサイ</t>
    </rPh>
    <rPh sb="24" eb="26">
      <t>ツウホウ</t>
    </rPh>
    <rPh sb="28" eb="30">
      <t>セツビ</t>
    </rPh>
    <rPh sb="31" eb="32">
      <t>モウ</t>
    </rPh>
    <phoneticPr fontId="4"/>
  </si>
  <si>
    <t>合計＋1</t>
    <rPh sb="0" eb="2">
      <t>ゴウケイ</t>
    </rPh>
    <phoneticPr fontId="2"/>
  </si>
  <si>
    <t>共</t>
    <rPh sb="0" eb="1">
      <t>キョウ</t>
    </rPh>
    <phoneticPr fontId="4"/>
  </si>
  <si>
    <t>特</t>
    <rPh sb="0" eb="1">
      <t>トク</t>
    </rPh>
    <phoneticPr fontId="4"/>
  </si>
  <si>
    <t>特定地域型保育の提供に関する記録</t>
    <rPh sb="8" eb="10">
      <t>テイキョウ</t>
    </rPh>
    <rPh sb="11" eb="12">
      <t>カン</t>
    </rPh>
    <rPh sb="14" eb="16">
      <t>キロク</t>
    </rPh>
    <phoneticPr fontId="4"/>
  </si>
  <si>
    <t xml:space="preserve">　提供した特定地域型保育に関する教育・保育給付認定子ども又は教育・保育給付認定保護者その他の当該教育・保育給付認定子どもの家族からの苦情に迅速かつ適切に対応するために、苦情を受け付けるための窓口を設置する等の必要な措置を講じていること。
</t>
    <phoneticPr fontId="4"/>
  </si>
  <si>
    <t>　提供した特定地域型保育に関する教育・保育給付認定子ども等からの苦情に関して市が実施する事業に協力するよう努めていること。</t>
    <phoneticPr fontId="4"/>
  </si>
  <si>
    <t>施設名</t>
    <phoneticPr fontId="4"/>
  </si>
  <si>
    <t>　会計の区分</t>
    <phoneticPr fontId="4"/>
  </si>
  <si>
    <t>　利用者負担額等の受領</t>
    <phoneticPr fontId="4"/>
  </si>
  <si>
    <t>特に必要としたもの</t>
    <rPh sb="0" eb="1">
      <t>トク</t>
    </rPh>
    <rPh sb="2" eb="4">
      <t>ヒツヨウ</t>
    </rPh>
    <phoneticPr fontId="4"/>
  </si>
  <si>
    <t>金額</t>
    <rPh sb="0" eb="2">
      <t>キンガク</t>
    </rPh>
    <phoneticPr fontId="4"/>
  </si>
  <si>
    <t>円</t>
    <rPh sb="0" eb="1">
      <t>エン</t>
    </rPh>
    <phoneticPr fontId="4"/>
  </si>
  <si>
    <t>　便宜に要する費用の受領</t>
    <phoneticPr fontId="4"/>
  </si>
  <si>
    <t>　領収証の交付</t>
    <phoneticPr fontId="4"/>
  </si>
  <si>
    <t>該当項目</t>
    <rPh sb="0" eb="2">
      <t>ガイトウ</t>
    </rPh>
    <rPh sb="2" eb="4">
      <t>コウモク</t>
    </rPh>
    <phoneticPr fontId="4"/>
  </si>
  <si>
    <t>具体的な内容</t>
    <rPh sb="0" eb="3">
      <t>グタイテキ</t>
    </rPh>
    <rPh sb="4" eb="6">
      <t>ナイヨウ</t>
    </rPh>
    <phoneticPr fontId="4"/>
  </si>
  <si>
    <t>　書面での説明及び文書による同意の徴収</t>
    <phoneticPr fontId="4"/>
  </si>
  <si>
    <t>適　・　否</t>
  </si>
  <si>
    <t>（小数点２位切捨）</t>
    <rPh sb="1" eb="2">
      <t>ショウ</t>
    </rPh>
    <rPh sb="2" eb="3">
      <t>スウ</t>
    </rPh>
    <rPh sb="3" eb="4">
      <t>テン</t>
    </rPh>
    <rPh sb="5" eb="6">
      <t>イ</t>
    </rPh>
    <rPh sb="6" eb="8">
      <t>キリス</t>
    </rPh>
    <phoneticPr fontId="4"/>
  </si>
  <si>
    <t>調理員人数</t>
    <rPh sb="0" eb="3">
      <t>チョウリイン</t>
    </rPh>
    <rPh sb="3" eb="5">
      <t>ニンズウ</t>
    </rPh>
    <phoneticPr fontId="4"/>
  </si>
  <si>
    <t>事務職員</t>
    <rPh sb="0" eb="2">
      <t>ジム</t>
    </rPh>
    <rPh sb="2" eb="4">
      <t>ショクイン</t>
    </rPh>
    <phoneticPr fontId="4"/>
  </si>
  <si>
    <t>兼務者名</t>
    <rPh sb="0" eb="2">
      <t>ケンム</t>
    </rPh>
    <rPh sb="2" eb="3">
      <t>シャ</t>
    </rPh>
    <rPh sb="3" eb="4">
      <t>メイ</t>
    </rPh>
    <phoneticPr fontId="4"/>
  </si>
  <si>
    <t>⇒</t>
    <phoneticPr fontId="4"/>
  </si>
  <si>
    <t>人数</t>
    <rPh sb="0" eb="2">
      <t>ニンズウ</t>
    </rPh>
    <phoneticPr fontId="4"/>
  </si>
  <si>
    <t>常勤職員</t>
    <rPh sb="0" eb="2">
      <t>ジョウキン</t>
    </rPh>
    <rPh sb="2" eb="4">
      <t>ショクイン</t>
    </rPh>
    <phoneticPr fontId="4"/>
  </si>
  <si>
    <t>非常勤職員</t>
    <rPh sb="0" eb="3">
      <t>ヒジョウキン</t>
    </rPh>
    <rPh sb="3" eb="5">
      <t>ショクイン</t>
    </rPh>
    <phoneticPr fontId="4"/>
  </si>
  <si>
    <t>嘱託医等氏名
又は
医療機関名</t>
    <rPh sb="0" eb="3">
      <t>ショクタクイ</t>
    </rPh>
    <rPh sb="3" eb="4">
      <t>トウ</t>
    </rPh>
    <rPh sb="4" eb="6">
      <t>シメイ</t>
    </rPh>
    <rPh sb="7" eb="8">
      <t>マタ</t>
    </rPh>
    <phoneticPr fontId="4"/>
  </si>
  <si>
    <t>内科医</t>
    <rPh sb="0" eb="2">
      <t>ナイカ</t>
    </rPh>
    <rPh sb="2" eb="3">
      <t>イ</t>
    </rPh>
    <phoneticPr fontId="4"/>
  </si>
  <si>
    <t>歯科医</t>
    <rPh sb="0" eb="2">
      <t>シカ</t>
    </rPh>
    <rPh sb="2" eb="3">
      <t>イ</t>
    </rPh>
    <phoneticPr fontId="4"/>
  </si>
  <si>
    <t>加算あり・加算なし</t>
  </si>
  <si>
    <t>減算あり・減算なし</t>
  </si>
  <si>
    <t>※この項目は、「減算あり」、「減算なし」どちらでも入力してください</t>
    <rPh sb="3" eb="5">
      <t>コウモク</t>
    </rPh>
    <rPh sb="8" eb="10">
      <t>ゲンサン</t>
    </rPh>
    <rPh sb="15" eb="17">
      <t>ゲンサン</t>
    </rPh>
    <rPh sb="25" eb="27">
      <t>ニュウリョク</t>
    </rPh>
    <phoneticPr fontId="4"/>
  </si>
  <si>
    <t>◆土曜日の開所状況</t>
    <rPh sb="1" eb="4">
      <t>ドヨウビ</t>
    </rPh>
    <rPh sb="5" eb="7">
      <t>カイショ</t>
    </rPh>
    <rPh sb="7" eb="9">
      <t>ジョウキョウ</t>
    </rPh>
    <phoneticPr fontId="4"/>
  </si>
  <si>
    <t>登園
児童数</t>
    <rPh sb="0" eb="2">
      <t>トウエン</t>
    </rPh>
    <rPh sb="3" eb="5">
      <t>ジドウ</t>
    </rPh>
    <rPh sb="5" eb="6">
      <t>スウ</t>
    </rPh>
    <phoneticPr fontId="4"/>
  </si>
  <si>
    <t>日付</t>
    <rPh sb="0" eb="2">
      <t>ヒヅケ</t>
    </rPh>
    <phoneticPr fontId="4"/>
  </si>
  <si>
    <t>施設内開所・共同保育・閉所</t>
  </si>
  <si>
    <t>共同保育先（名称）</t>
    <rPh sb="0" eb="2">
      <t>キョウドウ</t>
    </rPh>
    <rPh sb="2" eb="4">
      <t>ホイク</t>
    </rPh>
    <rPh sb="4" eb="5">
      <t>サキ</t>
    </rPh>
    <rPh sb="6" eb="8">
      <t>メイショウ</t>
    </rPh>
    <phoneticPr fontId="4"/>
  </si>
  <si>
    <t>職種</t>
    <rPh sb="0" eb="2">
      <t>ショクシュ</t>
    </rPh>
    <phoneticPr fontId="4"/>
  </si>
  <si>
    <t>9　職員処遇</t>
    <phoneticPr fontId="4"/>
  </si>
  <si>
    <t>10　秘密保持</t>
    <phoneticPr fontId="4"/>
  </si>
  <si>
    <t>　保育時間は、1日につき8時間を原則とし、乳幼児の保護者の労働時間その他家庭の状況等を考慮して、小規模保育事業を行う者(以下「小規模保育事業者」という。)が定めていること。</t>
    <phoneticPr fontId="1"/>
  </si>
  <si>
    <t>事業所類型</t>
    <rPh sb="0" eb="3">
      <t>ジギョウショ</t>
    </rPh>
    <rPh sb="3" eb="5">
      <t>ルイケイ</t>
    </rPh>
    <phoneticPr fontId="4"/>
  </si>
  <si>
    <t>※</t>
    <phoneticPr fontId="4"/>
  </si>
  <si>
    <t>水害・土砂災害は、ハザードマップ非該当の場合は記入不要です。</t>
    <phoneticPr fontId="4"/>
  </si>
  <si>
    <t xml:space="preserve">　次の各号に掲げる事業の運営についての重要事項に関する規程（「運営規程」という）を定めていること。
(1)事業の目的及び運営の方針
(2)提供する特定地域型保育の内容
(3)職員の職種、員数及び職務の内容
(4)特定地域型保育の提供を行う日及び時間、提供を行わない日
(5)教育・保育給付認定保護者から支払を受ける費用の種類、支払を求める理由及びその額
(6)乳児、幼児の区分ごとの利用定員
(7)事業の利用の開始、終了に関する事項及び利用に当たっての留意事項(特定教育・保育施設等運営基準府令第39条第2項に規定する選考方法を含む。)
(8)緊急時等における対応方法
(9)非常災害対策
(10)虐待の防止のための措置に関する事項
(11)その他特定地域型保育事業の運営に関する重要事項
</t>
    <phoneticPr fontId="4"/>
  </si>
  <si>
    <t>連携協力の概要</t>
    <phoneticPr fontId="4"/>
  </si>
  <si>
    <t>　満3歳未満保育認定子どもに対する特定地域型保育の提供に関する次に掲げる記録を整備し、その完結の日から5年間保存していること。
(1)特定教育・保育施設等運営基準府令第44条に定めるものに基づく特定地域型保育の提供に当たっての計画
(2)特定教育・保育施設等運営基準府令第50条において準用する第12条の規定による特定地域型保育の提供の記録
(3)特定教育・保育施設等運営基準府令第50条において準用する第19条の規定による市への通知に係る記録
(4)特定教育・保育施設等運営基準府令第50条において準用する第30条第2項に規定する苦情の内容等の記録
(5)特定教育・保育施設等運営基準府令第50条において準用する第32条第3項に規定する事故の状況及び事故に際して採った処置についての記録</t>
    <phoneticPr fontId="4"/>
  </si>
  <si>
    <t>適・否
(　　)</t>
  </si>
  <si>
    <t>　評価（自己評価、学校関係者評価、第三者評価）</t>
    <phoneticPr fontId="4"/>
  </si>
  <si>
    <t>◆前年度に実施した保育の質の向上に取り組んだ事項をご記入ください。</t>
    <rPh sb="1" eb="4">
      <t>ゼンネンド</t>
    </rPh>
    <rPh sb="5" eb="7">
      <t>ジッシ</t>
    </rPh>
    <rPh sb="9" eb="11">
      <t>ホイク</t>
    </rPh>
    <rPh sb="12" eb="13">
      <t>シツ</t>
    </rPh>
    <rPh sb="14" eb="16">
      <t>コウジョウ</t>
    </rPh>
    <rPh sb="17" eb="18">
      <t>ト</t>
    </rPh>
    <rPh sb="19" eb="20">
      <t>ク</t>
    </rPh>
    <rPh sb="22" eb="24">
      <t>ジコウ</t>
    </rPh>
    <rPh sb="26" eb="28">
      <t>キニュウ</t>
    </rPh>
    <phoneticPr fontId="4"/>
  </si>
  <si>
    <t>・結果の公表方法</t>
    <rPh sb="1" eb="3">
      <t>ケッカ</t>
    </rPh>
    <rPh sb="4" eb="6">
      <t>コウヒョウ</t>
    </rPh>
    <rPh sb="6" eb="8">
      <t>ホウホウ</t>
    </rPh>
    <phoneticPr fontId="4"/>
  </si>
  <si>
    <t>インターネット</t>
    <phoneticPr fontId="4"/>
  </si>
  <si>
    <t>個人面談・懇談会等</t>
    <rPh sb="0" eb="2">
      <t>コジン</t>
    </rPh>
    <rPh sb="2" eb="4">
      <t>メンダン</t>
    </rPh>
    <rPh sb="5" eb="8">
      <t>コンダンカイ</t>
    </rPh>
    <rPh sb="8" eb="9">
      <t>ナド</t>
    </rPh>
    <phoneticPr fontId="4"/>
  </si>
  <si>
    <t>7　子どもの健康支援
(1)健康状態及び発育・発達状態の把握</t>
    <phoneticPr fontId="4"/>
  </si>
  <si>
    <t>◆緊急時等の対応の取り組みをご記入ください。</t>
    <rPh sb="1" eb="3">
      <t>キンキュウ</t>
    </rPh>
    <rPh sb="3" eb="4">
      <t>トキ</t>
    </rPh>
    <rPh sb="4" eb="5">
      <t>トウ</t>
    </rPh>
    <rPh sb="6" eb="8">
      <t>タイオウ</t>
    </rPh>
    <phoneticPr fontId="4"/>
  </si>
  <si>
    <t>8　事故防止の指針の整備、事故発生防止及び発生時の対応措置状況</t>
    <phoneticPr fontId="4"/>
  </si>
  <si>
    <t xml:space="preserve">(2)事故が発生した場合又はそれに至る危険性がある事態が生じた場合に、当該事実が報告され、その分析を通じた改善策を従業者に周知徹底する体制を整備すること。
</t>
    <phoneticPr fontId="4"/>
  </si>
  <si>
    <t>(3)事故発生の防止のための委員会及び従業者に対する研修を定期的に行うこと。</t>
    <phoneticPr fontId="4"/>
  </si>
  <si>
    <t>◆乳幼児突然死症候群の予防対策をご記入ください。</t>
    <phoneticPr fontId="4"/>
  </si>
  <si>
    <t>◆保護者に対する予防情報の提供方法をご記入ください。</t>
    <phoneticPr fontId="4"/>
  </si>
  <si>
    <t>◆月に１回以上の検便の実施</t>
    <rPh sb="1" eb="2">
      <t>ツキ</t>
    </rPh>
    <rPh sb="4" eb="7">
      <t>カイイジョウ</t>
    </rPh>
    <rPh sb="8" eb="10">
      <t>ケンベン</t>
    </rPh>
    <rPh sb="11" eb="13">
      <t>ジッシ</t>
    </rPh>
    <phoneticPr fontId="4"/>
  </si>
  <si>
    <t>◆調理・調乳担当者の氏名（分園含む）</t>
    <rPh sb="1" eb="3">
      <t>チョウリ</t>
    </rPh>
    <rPh sb="4" eb="5">
      <t>チョウ</t>
    </rPh>
    <rPh sb="5" eb="6">
      <t>ニュウ</t>
    </rPh>
    <rPh sb="6" eb="9">
      <t>タントウシャ</t>
    </rPh>
    <rPh sb="10" eb="12">
      <t>シメイ</t>
    </rPh>
    <rPh sb="13" eb="14">
      <t>ブン</t>
    </rPh>
    <rPh sb="14" eb="15">
      <t>エン</t>
    </rPh>
    <rPh sb="15" eb="16">
      <t>フク</t>
    </rPh>
    <phoneticPr fontId="4"/>
  </si>
  <si>
    <t>※年度内に担当となった全職員を記入してください。</t>
    <phoneticPr fontId="4"/>
  </si>
  <si>
    <t>調         理</t>
    <rPh sb="0" eb="1">
      <t>チョウ</t>
    </rPh>
    <rPh sb="10" eb="11">
      <t>リ</t>
    </rPh>
    <phoneticPr fontId="4"/>
  </si>
  <si>
    <t>調   　　    乳</t>
    <rPh sb="0" eb="1">
      <t>チョウ</t>
    </rPh>
    <rPh sb="10" eb="11">
      <t>チチ</t>
    </rPh>
    <phoneticPr fontId="4"/>
  </si>
  <si>
    <t>担当者氏名</t>
    <rPh sb="0" eb="3">
      <t>タントウシャ</t>
    </rPh>
    <rPh sb="3" eb="5">
      <t>シメイ</t>
    </rPh>
    <phoneticPr fontId="4"/>
  </si>
  <si>
    <t>　</t>
    <phoneticPr fontId="4"/>
  </si>
  <si>
    <t>◆検便で陽性反応があった場合の対応方法をご記入ください。</t>
    <rPh sb="1" eb="3">
      <t>ケンベン</t>
    </rPh>
    <rPh sb="4" eb="6">
      <t>ヨウセイ</t>
    </rPh>
    <rPh sb="6" eb="8">
      <t>ハンノウ</t>
    </rPh>
    <rPh sb="12" eb="14">
      <t>バアイ</t>
    </rPh>
    <rPh sb="15" eb="17">
      <t>タイオウ</t>
    </rPh>
    <rPh sb="17" eb="19">
      <t>ホウホウ</t>
    </rPh>
    <rPh sb="21" eb="23">
      <t>キニュウ</t>
    </rPh>
    <phoneticPr fontId="4"/>
  </si>
  <si>
    <t>◆検査漏れがあった場合の対応方法をご記入ください。</t>
    <rPh sb="1" eb="3">
      <t>ケンサ</t>
    </rPh>
    <rPh sb="3" eb="4">
      <t>モ</t>
    </rPh>
    <rPh sb="9" eb="11">
      <t>バアイ</t>
    </rPh>
    <rPh sb="12" eb="14">
      <t>タイオウ</t>
    </rPh>
    <rPh sb="14" eb="16">
      <t>ホウホウ</t>
    </rPh>
    <rPh sb="18" eb="20">
      <t>キニュウ</t>
    </rPh>
    <phoneticPr fontId="4"/>
  </si>
  <si>
    <t>　子どもの不適切な養育等の発見への努力、必要に応じた関係機関との連携状況</t>
    <phoneticPr fontId="4"/>
  </si>
  <si>
    <t>　情報の提供等</t>
    <phoneticPr fontId="4"/>
  </si>
  <si>
    <t>　一般原則</t>
    <rPh sb="1" eb="3">
      <t>イッパン</t>
    </rPh>
    <rPh sb="3" eb="5">
      <t>ゲンソク</t>
    </rPh>
    <phoneticPr fontId="4"/>
  </si>
  <si>
    <t xml:space="preserve">　特定地域型保育事業者は、良質かつ適切な内容及び水準の特定地域型保育の提供を行うことにより、全ての子どもが健やかに成長するために適切な環境が等しく確保されることを目指すものであること。
</t>
    <phoneticPr fontId="4"/>
  </si>
  <si>
    <t>　各事業所の実情に応じた適切な保育の実施状況</t>
    <rPh sb="1" eb="2">
      <t>カク</t>
    </rPh>
    <rPh sb="2" eb="5">
      <t>ジギョウショ</t>
    </rPh>
    <rPh sb="6" eb="8">
      <t>ジツジョウ</t>
    </rPh>
    <rPh sb="9" eb="10">
      <t>オウ</t>
    </rPh>
    <rPh sb="12" eb="14">
      <t>テキセツ</t>
    </rPh>
    <rPh sb="15" eb="17">
      <t>ホイク</t>
    </rPh>
    <rPh sb="18" eb="20">
      <t>ジッシ</t>
    </rPh>
    <rPh sb="20" eb="22">
      <t>ジョウキョウ</t>
    </rPh>
    <phoneticPr fontId="4"/>
  </si>
  <si>
    <t>　疾病が疑われる状態や傷害が認められた場合の対応状況</t>
    <phoneticPr fontId="4"/>
  </si>
  <si>
    <t>家</t>
  </si>
  <si>
    <t>　保護者からの情報とともに、登所時及び保育中を通じて子どもの状態を観察し、何らかの疾病が疑われる状態や傷害が認められた場合には、保護者に連絡するとともに、嘱託医と相談するなど適切な対応を図っていること。看護師等が配置されている場合には、その専門性を生かした対応を図っていること。</t>
    <phoneticPr fontId="4"/>
  </si>
  <si>
    <t>10　健康増進
(1)保健計画の作成</t>
    <phoneticPr fontId="4"/>
  </si>
  <si>
    <t>(2)健康診断</t>
    <phoneticPr fontId="4"/>
  </si>
  <si>
    <t>1　総則</t>
    <phoneticPr fontId="4"/>
  </si>
  <si>
    <t>共</t>
    <phoneticPr fontId="4"/>
  </si>
  <si>
    <t>2　養護に関する基本的事項</t>
  </si>
  <si>
    <t xml:space="preserve">  保育における養護とは、子どもの生命の保持及び情緒の安定をはかるために保育士等が行う援助や関わりであり保育所における保育は、養護及び教育を一体的に行うことをその特性とするものである。保育所における保育全体を通じて、養護に関するねらい及び内容を踏まえた保育が展開されていること。</t>
    <phoneticPr fontId="4"/>
  </si>
  <si>
    <t>　特定教育・保育の取扱方針</t>
    <phoneticPr fontId="4"/>
  </si>
  <si>
    <t>3　保育の計画及び評価
(1)全体的な計画の作成</t>
    <phoneticPr fontId="4"/>
  </si>
  <si>
    <t>　全体的な計画の作成状況</t>
    <phoneticPr fontId="4"/>
  </si>
  <si>
    <t xml:space="preserve">　全体的な計画の作成に当たっては、次の事項に留意していること。
1　小規模保育事業所は保育の目標を達成するために、各事業所の保育の方針や目標に基づき、子どもの発達過程を踏まえて、保育の内容が組織的・計画的に構成され、事業所の生活全体を通して、総合的に展開されるよう、全体的な計画を作成すること。
2　全体的な計画は、子どもや家庭の状況、地域の実態、保育時間などを考慮し、子どもの育ちに関する長期的見通しをもって適切に作成すること。
3　全体的な計画は、小規模保育事業所における保育の全体像を包括的に示すものとし、これに基づく指導計画、保健計画、食育計画等を通じて、各施設が創意工夫して保育できるよう作成すること。
</t>
    <phoneticPr fontId="4"/>
  </si>
  <si>
    <t>家</t>
    <phoneticPr fontId="4"/>
  </si>
  <si>
    <t>　保育の内容</t>
    <phoneticPr fontId="4"/>
  </si>
  <si>
    <t>＜1歳以上の保育に関わるねらい及び内容＞
　次の領域に留意しながら保育を行っていること。
1　心身の健康に関する領域「健康」
2　人との関わりに関する領域「人間関係」
3　身近な環境との関わりに関する領域「環境」
4　言葉の獲得に関する領域「言葉」
5　感性と表現に関する領域「表現」</t>
    <phoneticPr fontId="4"/>
  </si>
  <si>
    <t>家</t>
    <rPh sb="0" eb="1">
      <t>イエ</t>
    </rPh>
    <phoneticPr fontId="4"/>
  </si>
  <si>
    <t>　指導計画に基づく保育の実施状況</t>
    <phoneticPr fontId="4"/>
  </si>
  <si>
    <t xml:space="preserve">　自らその提供する特定地域型保育の質の評価を行い、常にその改善を図っていること。
</t>
    <phoneticPr fontId="4"/>
  </si>
  <si>
    <t>　外部評価の実施状況</t>
    <phoneticPr fontId="4"/>
  </si>
  <si>
    <t>　定期的に外部の者による評価を受けて、それらの結果を公表し、常にその改善を図るよう努めていること。</t>
    <phoneticPr fontId="4"/>
  </si>
  <si>
    <t>特定教育・保育施設等との連携の状況</t>
    <phoneticPr fontId="4"/>
  </si>
  <si>
    <t xml:space="preserve">　特定地域型保育が適正かつ確実に実施され、及び必要な教育・保育が継続的に提供されるよう、次に掲げる事項に係る連携協力を行う認定こども園、幼稚園又は保育所(以下「連携施設」という。)を適切に確保していること。
1　特定地域型保育の提供を受けている満3歳未満保育認定子どもに集団保育を体験させるための機会の設定、特定地域型保育の適切な提供に必要な特定地域型保育事業者に対する相談、助言その他の保育の内容に関する支援を行うこと。
2　必要に応じて、代替保育(特定地域型保育事業所の職員の病気、休暇等により特定地域型保育を提供することができない場合に、当該特定地域型保育事業者に代わって提供する特定教育・保育をいう。)を提供すること。
3　当該特定地域型保育事業者により特定地域型保育の提供を受けていた満3歳未満保育認定子どもを、当該特定地域型保育の提供の終了に際して、当該満3歳未満保育認定子どもに係る教育・保育給付認定保護者の希望に基づき、引き続き当該連携施設において受け入れて教育・保育を提供すること。
（注）特定地域型保育事業者は、連携施設の確保が著しく困難であって、子ども・子育て支援法第59条第4号に規定する事業による支援その他の必要な適切な支援を行うことができると市町村が認める場合は、第42条第1項本文の規定にかかわらず、令和7年3月31日までの間、連携施設を確保しないことができる。
</t>
    <phoneticPr fontId="4"/>
  </si>
  <si>
    <t>　地域社会との交流及び連携を図り、利用乳幼児の保護者及び地域社会に対し、運営の内容を適切に説明するよう努めていること。</t>
    <phoneticPr fontId="4"/>
  </si>
  <si>
    <t>　心身の状況等の把握</t>
    <phoneticPr fontId="4"/>
  </si>
  <si>
    <t>　地域社会との交流及び連携の状況</t>
    <phoneticPr fontId="4"/>
  </si>
  <si>
    <t>　特定地域型保育の提供に当たっては、満3歳未満保育認定子どもの心身の状況、その置かれている環境、他の特定教育・保育施設等の利用状況等の把握に努めていること。</t>
    <phoneticPr fontId="4"/>
  </si>
  <si>
    <t>　健康状態及び発育・発達状態の把握状況</t>
    <phoneticPr fontId="4"/>
  </si>
  <si>
    <t>　子どもの心身の状態に応じて保育するために、子どもの健康状態並びに発育及び発達状態について、定期的・継続的に、また、必要に応じて随時把握していること。</t>
    <phoneticPr fontId="4"/>
  </si>
  <si>
    <t>(2)疾病等への対応</t>
    <phoneticPr fontId="4"/>
  </si>
  <si>
    <t>　事故発生時の対応</t>
    <phoneticPr fontId="4"/>
  </si>
  <si>
    <t>　教育・保育給付認定子どもに対する特定地域型保育の提供により事故が発生した場合は、速やかに市、当該教育・保育給付認定子どもの家族等に連絡を行うとともに、必要な措置を講じていること。</t>
    <phoneticPr fontId="4"/>
  </si>
  <si>
    <t xml:space="preserve">　上記の事故の状況及び事故に際して採った処置について記録していること。 </t>
    <phoneticPr fontId="4"/>
  </si>
  <si>
    <t>　事故の発生・再発防止　</t>
    <phoneticPr fontId="2"/>
  </si>
  <si>
    <t xml:space="preserve">(1)事故が発生した場合の対応、(2)に規定する報告の方法等が記載された事故発生の防止のための指針を整備すること。 </t>
    <phoneticPr fontId="4"/>
  </si>
  <si>
    <t>　事故の発生又はその再発を防止するため、次の各号に定める措置を講じていること。</t>
    <phoneticPr fontId="4"/>
  </si>
  <si>
    <t>　特定地域型保育の提供により賠償すべき事故が発生した場合は、損害賠償を速やかに行っていること。</t>
    <phoneticPr fontId="4"/>
  </si>
  <si>
    <t>　乳幼児突然死症候群の防止への対策状況</t>
    <phoneticPr fontId="4"/>
  </si>
  <si>
    <t>　職員は、現に特定地域型保育の提供を行っているときに教育・保育給付認定子どもに体調の急変が生じた場合その他必要な場合は、速やかに当該教育・保育給付認定子どもの保護者又は医療機関への連絡を行う等の必要な措置を講じていること。</t>
    <phoneticPr fontId="4"/>
  </si>
  <si>
    <t>1　職員は、児童虐待を発見しやすい立場にあることを自覚し、児童虐待の早期発見に努めていること。
2　児童虐待を受けたと思われる児童を発見した者は、速やかにこれを市町村、福祉事務所若しくは児童相談所に通告していること。</t>
    <phoneticPr fontId="4"/>
  </si>
  <si>
    <t>　保健計画の作成状況</t>
    <rPh sb="1" eb="3">
      <t>ホケン</t>
    </rPh>
    <rPh sb="3" eb="5">
      <t>ケイカク</t>
    </rPh>
    <rPh sb="6" eb="8">
      <t>サクセイ</t>
    </rPh>
    <rPh sb="8" eb="10">
      <t>ジョウキョウ</t>
    </rPh>
    <phoneticPr fontId="2"/>
  </si>
  <si>
    <t xml:space="preserve">　子どもの健康に関する保健計画を全体的な計画に基づいて作成し、全職員がそのねらいや内容を踏まえ、一人ひとりの子どもの健康の保持及び増進に努めていること。
</t>
    <phoneticPr fontId="4"/>
  </si>
  <si>
    <t>　利用乳幼児及び職員の健康診断</t>
    <rPh sb="1" eb="3">
      <t>リヨウ</t>
    </rPh>
    <rPh sb="3" eb="6">
      <t>ニュウヨウジ</t>
    </rPh>
    <rPh sb="6" eb="7">
      <t>オヨ</t>
    </rPh>
    <rPh sb="8" eb="10">
      <t>ショクイン</t>
    </rPh>
    <rPh sb="11" eb="13">
      <t>ケンコウ</t>
    </rPh>
    <rPh sb="13" eb="15">
      <t>シンダン</t>
    </rPh>
    <phoneticPr fontId="2"/>
  </si>
  <si>
    <r>
      <t>2　職員の健康診断に当たっては、特に利用乳幼児の食事を調理する者につき、綿密な注意を払っていること。
　調理・調乳に従事する職員について、雇入れの際又は当該業務への配置替えの際、検便による健康診断を行っていること。並びに月に1回以上の検便を実施していること。検便検査には腸管出血性大腸菌O157の検査を含めていること。</t>
    </r>
    <r>
      <rPr>
        <strike/>
        <sz val="10"/>
        <rFont val="ＭＳ 明朝"/>
        <family val="1"/>
        <charset val="128"/>
      </rPr>
      <t xml:space="preserve">
</t>
    </r>
    <phoneticPr fontId="2"/>
  </si>
  <si>
    <t>(3)感染症やその他の疾病の発生予防対策</t>
    <phoneticPr fontId="2"/>
  </si>
  <si>
    <t>　衛生管理</t>
    <rPh sb="1" eb="3">
      <t>エイセイ</t>
    </rPh>
    <rPh sb="3" eb="5">
      <t>カンリ</t>
    </rPh>
    <phoneticPr fontId="2"/>
  </si>
  <si>
    <t>◆備えている救急用の薬品、材料等をご記入ください。</t>
    <rPh sb="1" eb="2">
      <t>ソナ</t>
    </rPh>
    <rPh sb="6" eb="9">
      <t>キュウキュウヨウ</t>
    </rPh>
    <rPh sb="10" eb="12">
      <t>ヤクヒン</t>
    </rPh>
    <rPh sb="13" eb="15">
      <t>ザイリョウ</t>
    </rPh>
    <rPh sb="15" eb="16">
      <t>ナド</t>
    </rPh>
    <rPh sb="18" eb="20">
      <t>キニュウ</t>
    </rPh>
    <phoneticPr fontId="4"/>
  </si>
  <si>
    <t>　保護者との連絡状況</t>
    <rPh sb="1" eb="4">
      <t>ホゴシャ</t>
    </rPh>
    <rPh sb="6" eb="8">
      <t>レンラク</t>
    </rPh>
    <rPh sb="8" eb="10">
      <t>ジョウキョウ</t>
    </rPh>
    <phoneticPr fontId="2"/>
  </si>
  <si>
    <t>　常に保育する乳幼児の保護者との密接な連絡をとり、保育の内容等につき、その保護者の理解及び協力を得るよう努めていること。</t>
    <phoneticPr fontId="2"/>
  </si>
  <si>
    <t>家</t>
    <phoneticPr fontId="4"/>
  </si>
  <si>
    <t>　保護者との相談及び援助</t>
    <phoneticPr fontId="4"/>
  </si>
  <si>
    <t>　常に教育・保育給付認定子どもの心身の状況、その置かれている環境等の的確な把握に努め、教育・保育給付認定子ども又はその保護者に対し、その相談に適切に応じるとともに、必要な助言その他の援助を行っていること。</t>
    <phoneticPr fontId="4"/>
  </si>
  <si>
    <t>12　食育の推進
(1)食育計画</t>
    <phoneticPr fontId="4"/>
  </si>
  <si>
    <t>　食育計画の作成状況</t>
    <rPh sb="1" eb="3">
      <t>ショクイク</t>
    </rPh>
    <rPh sb="3" eb="5">
      <t>ケイカク</t>
    </rPh>
    <rPh sb="6" eb="8">
      <t>サクセイ</t>
    </rPh>
    <rPh sb="8" eb="10">
      <t>ジョウキョウ</t>
    </rPh>
    <phoneticPr fontId="2"/>
  </si>
  <si>
    <t>　乳幼児期にふさわしい食生活が展開され、適切な援助が行われるよう、食事の提供を含む食育計画を全体的な計画に基づいて作成し、その評価及び改善に努めていること。栄養士が配置されている場合は、専門性を生かした対応を図っていること。</t>
    <phoneticPr fontId="4"/>
  </si>
  <si>
    <t>　体調不良、食物アレルギー、障害のある子ども等への対応状況</t>
    <rPh sb="1" eb="3">
      <t>タイチョウ</t>
    </rPh>
    <rPh sb="3" eb="5">
      <t>フリョウ</t>
    </rPh>
    <rPh sb="6" eb="8">
      <t>ショクモツ</t>
    </rPh>
    <rPh sb="14" eb="16">
      <t>ショウガイ</t>
    </rPh>
    <rPh sb="19" eb="20">
      <t>コ</t>
    </rPh>
    <rPh sb="22" eb="23">
      <t>ナド</t>
    </rPh>
    <rPh sb="25" eb="27">
      <t>タイオウ</t>
    </rPh>
    <rPh sb="27" eb="29">
      <t>ジョウキョウ</t>
    </rPh>
    <phoneticPr fontId="2"/>
  </si>
  <si>
    <t>　食事の提供状況</t>
    <phoneticPr fontId="2"/>
  </si>
  <si>
    <t>　食事の提供の特例に関する小規模保育事業者の要件の充足状況</t>
    <rPh sb="1" eb="3">
      <t>ショクジ</t>
    </rPh>
    <rPh sb="4" eb="6">
      <t>テイキョウ</t>
    </rPh>
    <rPh sb="7" eb="9">
      <t>トクレイ</t>
    </rPh>
    <rPh sb="10" eb="11">
      <t>カン</t>
    </rPh>
    <rPh sb="13" eb="16">
      <t>ショウキボ</t>
    </rPh>
    <rPh sb="16" eb="18">
      <t>ホイク</t>
    </rPh>
    <rPh sb="18" eb="20">
      <t>ジギョウ</t>
    </rPh>
    <rPh sb="20" eb="21">
      <t>シャ</t>
    </rPh>
    <rPh sb="22" eb="24">
      <t>ヨウケン</t>
    </rPh>
    <rPh sb="25" eb="27">
      <t>ジュウソク</t>
    </rPh>
    <rPh sb="27" eb="29">
      <t>ジョウキョウ</t>
    </rPh>
    <phoneticPr fontId="2"/>
  </si>
  <si>
    <t>　搬入施設の状況</t>
    <phoneticPr fontId="4"/>
  </si>
  <si>
    <t xml:space="preserve">　搬入施設は、次に掲げるいずれかの施設とすること。
1　連携施設(小規模保育事業A型又はB型を行う者又は事業所内保育事業者が確保するものに限る。)
2　当該小規模保育事業者と同一の法人又は関連法人が運営する保育所、幼稚園、認定こども園、小規模保育事業若しくは事業所内保育事業を行う事業所、社会福祉施設、医療機関等(当該小規模保育事業者が家庭的保育事業又は小規模保育事業C型を行う場合にあっては、当該小規模保育事業所と近接する施設に限る。)
</t>
    <phoneticPr fontId="2"/>
  </si>
  <si>
    <t>　差別的取り扱いの禁止</t>
    <rPh sb="1" eb="4">
      <t>サベツテキ</t>
    </rPh>
    <rPh sb="4" eb="5">
      <t>ト</t>
    </rPh>
    <rPh sb="6" eb="7">
      <t>アツカ</t>
    </rPh>
    <rPh sb="9" eb="11">
      <t>キンシ</t>
    </rPh>
    <phoneticPr fontId="2"/>
  </si>
  <si>
    <t>　教育・保育給付認定子どもの国籍、信条、社会的身分又は特定地域型保育の提供に要する費用を負担するか否かによって、差別的取扱いをしていないこと。</t>
    <phoneticPr fontId="4"/>
  </si>
  <si>
    <t xml:space="preserve">　虐待の禁止
</t>
    <rPh sb="1" eb="3">
      <t>ギャクタイ</t>
    </rPh>
    <rPh sb="4" eb="6">
      <t>キンシ</t>
    </rPh>
    <phoneticPr fontId="2"/>
  </si>
  <si>
    <t xml:space="preserve">　職員は、教育・保育給付認定子どもに対し、児童福祉法第33条の10 各号に掲げる行為その他当該教育・保育給付認定子どもの心身に有害な影響を与える行為をしていないこと。
【児童福祉法第３３条の１０】
(1)身体に外傷が生じ、又は生じるおそれのある暴行を加えること。 
(2)わいせつな行為をすること又は入所児童等をしてわいせつな行為をさせること。 
(3)心身の正常な発達を妨げるような著しい減食又は長時間の放置、同居人若しくは生活を共にする他の児童による(1)、(2)又は(4)に掲げる行為の放置その他の施設職員等としての養育又は業務を著しく怠ること。 
(4)著しい暴言又は著しく拒絶的な対応その他の入所児童に著しい心理的外傷を与える言動を行うこと。 
</t>
    <phoneticPr fontId="2"/>
  </si>
  <si>
    <t>　職員の研修の実施状況</t>
    <rPh sb="1" eb="3">
      <t>ショクイン</t>
    </rPh>
    <rPh sb="4" eb="6">
      <t>ケンシュウ</t>
    </rPh>
    <rPh sb="7" eb="9">
      <t>ジッシ</t>
    </rPh>
    <rPh sb="9" eb="11">
      <t>ジョウキョウ</t>
    </rPh>
    <phoneticPr fontId="2"/>
  </si>
  <si>
    <t>　職員は常に自己研鑽に励み、小規模保育事業の目的を達成するために必要な知識及び技能の修得、維持及び向上に努めていること。
　小規模保育事業者は、職員に対し、その資質の向上のための研修の機会を確保していること。</t>
    <phoneticPr fontId="2"/>
  </si>
  <si>
    <t>　特定地域型保育を提供した際は、提供日、内容その他必要な事項を記録していること。</t>
    <phoneticPr fontId="4"/>
  </si>
  <si>
    <t>　当該特定地域型保育事業所について広告をする場合において、その内容を虚偽のもの又は誇大なものとしていないこと。</t>
    <phoneticPr fontId="4"/>
  </si>
  <si>
    <t>共</t>
    <rPh sb="0" eb="1">
      <t>トモ</t>
    </rPh>
    <phoneticPr fontId="4"/>
  </si>
  <si>
    <t>　特定地域型保育事業の会計をその他の事業の会計と区分していること。</t>
    <phoneticPr fontId="4"/>
  </si>
  <si>
    <t>　特定地域型保育において提供される便宜に要する費用のうち、次に掲げる費用の額以外の支払を教育・保育給付認定保護者から受けていないこと。</t>
    <phoneticPr fontId="4"/>
  </si>
  <si>
    <t>(1)日用品、文房具その他の特定地域型保育に必要な物品</t>
    <phoneticPr fontId="4"/>
  </si>
  <si>
    <t>(2)特定地域型保育等に係る行事への参加に要する費用</t>
    <phoneticPr fontId="4"/>
  </si>
  <si>
    <t xml:space="preserve">(3)特定地域型保育事業所に通う際に提供される便宜に要する費用
</t>
    <phoneticPr fontId="4"/>
  </si>
  <si>
    <t>(4) (1)～(3)に掲げるもののほか、特定地域型保育において提供される便宜に要する費用のうち、特定地域型保育事業の利用において通常必要とされるものに係る費用であって、教育・保育給付認定保護者に負担させることが適当と認められるもの</t>
    <phoneticPr fontId="4"/>
  </si>
  <si>
    <t>(1)・(2)・(3)・(4)</t>
  </si>
  <si>
    <t xml:space="preserve">　法定代理受領により特定地域型保育に係る地域型保育給付費(子ども・子育て支援法第29条第1項の地域型保育給付費をいう。以下同じ。)の支給を受けた場合は、教育・保育給付認定保護者に対し、当該教育・保育給付認定保護者に係る地域型保育給付費の額を通知していること。
</t>
    <phoneticPr fontId="4"/>
  </si>
  <si>
    <t>　基本分単価
基本分単価に含まれる職員構成</t>
    <phoneticPr fontId="4"/>
  </si>
  <si>
    <t xml:space="preserve">　基本分単価に含まれる職員構成を充足していること。
</t>
    <phoneticPr fontId="4"/>
  </si>
  <si>
    <t>◆管理者の配置</t>
    <rPh sb="1" eb="4">
      <t>カンリシャ</t>
    </rPh>
    <rPh sb="5" eb="7">
      <t>ハイチ</t>
    </rPh>
    <phoneticPr fontId="2"/>
  </si>
  <si>
    <t>Ⅱ 基本加算部分</t>
    <phoneticPr fontId="4"/>
  </si>
  <si>
    <t>Ⅲ 加減調整部分</t>
    <phoneticPr fontId="4"/>
  </si>
  <si>
    <t>　連携施設を設定しない場合に加減調整していること。</t>
    <phoneticPr fontId="4"/>
  </si>
  <si>
    <t>　管理者を配置していない場合</t>
  </si>
  <si>
    <t>　土曜日に閉所する場合</t>
  </si>
  <si>
    <t>　事業所を利用する保育認定子どもについて、土曜日（国民の祝日及び休日を除く。以下同じ。）に係る保育の利用希望が無いなどの理由により、当該月の土曜日に閉所する日がある場合に加減調整していること。
また、開所していても保育を提供していない場合は、閉所しているものとして取り扱うこと。
なお、他の特定教育・保育施設、地域型保育事業所（居宅訪問型保育事業所は除く。）又は企業主導型保育施設と共同保育を実施することにより、事業所を利用する保育認定子どもの土曜日における保育が確保されている場合には、土曜日に開所しているものとして取り扱うこと。</t>
    <phoneticPr fontId="4"/>
  </si>
  <si>
    <t>金額</t>
    <phoneticPr fontId="4"/>
  </si>
  <si>
    <t>◆支払いを受けた内容</t>
    <rPh sb="1" eb="3">
      <t>シハラ</t>
    </rPh>
    <rPh sb="5" eb="6">
      <t>ウ</t>
    </rPh>
    <rPh sb="8" eb="10">
      <t>ナイヨウ</t>
    </rPh>
    <phoneticPr fontId="4"/>
  </si>
  <si>
    <t>◆通知方法</t>
    <rPh sb="1" eb="3">
      <t>ツウチ</t>
    </rPh>
    <rPh sb="3" eb="5">
      <t>ホウホウ</t>
    </rPh>
    <phoneticPr fontId="4"/>
  </si>
  <si>
    <t>保護者ごとに個別に通知</t>
    <phoneticPr fontId="4"/>
  </si>
  <si>
    <t>掲示による周知</t>
    <rPh sb="5" eb="7">
      <t>シュウチ</t>
    </rPh>
    <phoneticPr fontId="4"/>
  </si>
  <si>
    <t>（</t>
    <phoneticPr fontId="4"/>
  </si>
  <si>
    <t>）</t>
    <phoneticPr fontId="4"/>
  </si>
  <si>
    <t>管理者等の兼務</t>
    <rPh sb="3" eb="4">
      <t>ナド</t>
    </rPh>
    <rPh sb="5" eb="7">
      <t>ケンム</t>
    </rPh>
    <phoneticPr fontId="4"/>
  </si>
  <si>
    <t>　提供した特定地域型保育に関し、子ども・子育て支援法第14条第1項の規定により市が行う報告若しくは帳簿書類その他の物件の提出若しくは提示の命令又は当該市の職員からの質問若しくは特定地域型保育施設の設備若しくは帳簿書類その他の物件の検査に応じ、及び教育・保育給付認定子ども等からの苦情に関して市が行う調査に協力するとともに、市から指導又は助言を受けた場合は、当該指導又は助言に従って必要な改善を行っていること。</t>
    <phoneticPr fontId="4"/>
  </si>
  <si>
    <t xml:space="preserve">　長期的な指導計画、短期的な指導計画を作成すること。また、指導計画に基づく保育の内容の見直しを行い、改善を図っていること。
</t>
    <phoneticPr fontId="4"/>
  </si>
  <si>
    <t>・評価者</t>
    <rPh sb="1" eb="4">
      <t>ヒョウカシャ</t>
    </rPh>
    <phoneticPr fontId="4"/>
  </si>
  <si>
    <t>外部</t>
    <rPh sb="0" eb="2">
      <t>ガイブ</t>
    </rPh>
    <phoneticPr fontId="4"/>
  </si>
  <si>
    <t>)</t>
    <phoneticPr fontId="4"/>
  </si>
  <si>
    <t>（</t>
    <phoneticPr fontId="4"/>
  </si>
  <si>
    <t>(</t>
    <phoneticPr fontId="4"/>
  </si>
  <si>
    <t>）</t>
    <phoneticPr fontId="4"/>
  </si>
  <si>
    <t>うち障害児数</t>
    <phoneticPr fontId="4"/>
  </si>
  <si>
    <t>合計+1</t>
    <rPh sb="0" eb="2">
      <t>ゴウケイ</t>
    </rPh>
    <phoneticPr fontId="2"/>
  </si>
  <si>
    <t>◆連携施設をご記入ください。</t>
    <rPh sb="1" eb="3">
      <t>レンケイ</t>
    </rPh>
    <rPh sb="3" eb="5">
      <t>シセツ</t>
    </rPh>
    <rPh sb="7" eb="9">
      <t>キニュウ</t>
    </rPh>
    <phoneticPr fontId="4"/>
  </si>
  <si>
    <t>適 ・ 否</t>
  </si>
  <si>
    <t>＜乳児保育に関わるねらい及び内容＞
　次の視点に留意しながら保育を行っていること。
1　身体的発達に関する視点「健やかに伸び伸びと育つ」
2　社会的発達に関する視点「身近な人と気持ちが通じ合う」
3　精神的発達に関する視点「身近なものと関わり感性が育つ」</t>
    <phoneticPr fontId="4"/>
  </si>
  <si>
    <t xml:space="preserve">　体調不良、食物アレルギー、障害のある子どもなど、一人ひとりの子どもの心身の状態等に応じ、嘱託医、かかりつけ医等の指示や協力の下に適切に対応すること。アレルギー疾患を有する子どもの保育については、保護者と連携し、医師の診断及び指示に基づき、適切な対応を行うこと。また、食物アレルギーに関して、関係機関と連携して、当該事業所の体制構築など、安全な環境の整備を行うこと。看護師や栄養士等が配置されている場合には、その専門性を生かした対応を図っていること。
1　子どもの食物アレルギー等に配慮した食事の提供を行うとともに、食物アレルギー対策に取り組み、食物アレルギーを有する子どもの生活がより一層、安心・安全なものとなるよう誤配及び誤食等の発生予防に努めていること。
2　生活管理指導表等を活用するなどして、状況を把握するよう留意するとともに、子どもの異変時の対応等に備え、平素より危機管理体制を構築していること。
</t>
    <rPh sb="158" eb="161">
      <t>ジギョウショ</t>
    </rPh>
    <phoneticPr fontId="2"/>
  </si>
  <si>
    <t>生活管理指導表等</t>
    <rPh sb="0" eb="2">
      <t>セイカツ</t>
    </rPh>
    <rPh sb="2" eb="4">
      <t>カンリ</t>
    </rPh>
    <rPh sb="4" eb="6">
      <t>シドウ</t>
    </rPh>
    <rPh sb="6" eb="7">
      <t>ヒョウ</t>
    </rPh>
    <rPh sb="7" eb="8">
      <t>トウ</t>
    </rPh>
    <phoneticPr fontId="4"/>
  </si>
  <si>
    <t>1　保育時間等</t>
    <phoneticPr fontId="4"/>
  </si>
  <si>
    <t>2　入所対象、定員の基準
(1)入所対象</t>
    <rPh sb="4" eb="6">
      <t>タイショウ</t>
    </rPh>
    <rPh sb="18" eb="20">
      <t>タイショウ</t>
    </rPh>
    <phoneticPr fontId="2"/>
  </si>
  <si>
    <t>(2)利用定員</t>
    <rPh sb="3" eb="5">
      <t>リヨウ</t>
    </rPh>
    <rPh sb="5" eb="7">
      <t>テイイン</t>
    </rPh>
    <phoneticPr fontId="2"/>
  </si>
  <si>
    <t>4　職員の配置
(1)保育士等</t>
    <rPh sb="11" eb="14">
      <t>ホイクシ</t>
    </rPh>
    <rPh sb="14" eb="15">
      <t>トウ</t>
    </rPh>
    <phoneticPr fontId="4"/>
  </si>
  <si>
    <t>5　非常災害対策</t>
    <phoneticPr fontId="4"/>
  </si>
  <si>
    <t>6　防犯対策</t>
    <phoneticPr fontId="4"/>
  </si>
  <si>
    <t>11　暴力団排除</t>
    <rPh sb="3" eb="5">
      <t>ボウリョク</t>
    </rPh>
    <rPh sb="5" eb="6">
      <t>ダン</t>
    </rPh>
    <rPh sb="6" eb="8">
      <t>ハイジョ</t>
    </rPh>
    <phoneticPr fontId="4"/>
  </si>
  <si>
    <t>設備数（室）</t>
    <rPh sb="0" eb="2">
      <t>セツビ</t>
    </rPh>
    <rPh sb="2" eb="3">
      <t>スウ</t>
    </rPh>
    <rPh sb="4" eb="5">
      <t>シツ</t>
    </rPh>
    <phoneticPr fontId="4"/>
  </si>
  <si>
    <t>有効面積（㎡）</t>
    <rPh sb="0" eb="2">
      <t>ユウコウ</t>
    </rPh>
    <rPh sb="2" eb="4">
      <t>メンセキ</t>
    </rPh>
    <phoneticPr fontId="4"/>
  </si>
  <si>
    <t>想定している災害</t>
    <rPh sb="0" eb="2">
      <t>ソウテイ</t>
    </rPh>
    <rPh sb="6" eb="8">
      <t>サイガイ</t>
    </rPh>
    <phoneticPr fontId="4"/>
  </si>
  <si>
    <t>※　日付を入力してください</t>
    <phoneticPr fontId="4"/>
  </si>
  <si>
    <t xml:space="preserve">適・否
(　　)
</t>
    <rPh sb="0" eb="1">
      <t>テキ</t>
    </rPh>
    <rPh sb="2" eb="3">
      <t>ヒ</t>
    </rPh>
    <phoneticPr fontId="4"/>
  </si>
  <si>
    <t>適・否
(　　)</t>
    <rPh sb="0" eb="1">
      <t>テキ</t>
    </rPh>
    <rPh sb="2" eb="3">
      <t>ヒ</t>
    </rPh>
    <phoneticPr fontId="4"/>
  </si>
  <si>
    <t>適・否
(　　)</t>
    <phoneticPr fontId="4"/>
  </si>
  <si>
    <t>会計　計算書類等提出確認表</t>
    <rPh sb="0" eb="2">
      <t>カイケイ</t>
    </rPh>
    <rPh sb="3" eb="5">
      <t>ケイサン</t>
    </rPh>
    <rPh sb="5" eb="7">
      <t>ショルイ</t>
    </rPh>
    <rPh sb="7" eb="8">
      <t>トウ</t>
    </rPh>
    <rPh sb="8" eb="10">
      <t>テイシュツ</t>
    </rPh>
    <rPh sb="10" eb="12">
      <t>カクニン</t>
    </rPh>
    <rPh sb="12" eb="13">
      <t>ヒョウ</t>
    </rPh>
    <phoneticPr fontId="4"/>
  </si>
  <si>
    <t>※施設名は自動表示されます。</t>
    <phoneticPr fontId="4"/>
  </si>
  <si>
    <r>
      <t xml:space="preserve">・計算書類等と一緒にご提出ください。
</t>
    </r>
    <r>
      <rPr>
        <b/>
        <u/>
        <sz val="11"/>
        <rFont val="ＭＳ 明朝"/>
        <family val="1"/>
        <charset val="128"/>
      </rPr>
      <t>・計算書類は、本施設拠点区分に係る書類のみをご提出ください（法人単位、他拠点区分の書類は不要です）。</t>
    </r>
    <rPh sb="20" eb="22">
      <t>ケイサン</t>
    </rPh>
    <rPh sb="22" eb="24">
      <t>ショルイ</t>
    </rPh>
    <rPh sb="26" eb="27">
      <t>ホン</t>
    </rPh>
    <rPh sb="27" eb="29">
      <t>シセツ</t>
    </rPh>
    <rPh sb="29" eb="31">
      <t>キョテン</t>
    </rPh>
    <rPh sb="31" eb="33">
      <t>クブン</t>
    </rPh>
    <rPh sb="34" eb="35">
      <t>カカ</t>
    </rPh>
    <rPh sb="36" eb="38">
      <t>ショルイ</t>
    </rPh>
    <rPh sb="42" eb="44">
      <t>テイシュツ</t>
    </rPh>
    <rPh sb="49" eb="51">
      <t>ホウジン</t>
    </rPh>
    <rPh sb="51" eb="53">
      <t>タンイ</t>
    </rPh>
    <rPh sb="54" eb="55">
      <t>ホカ</t>
    </rPh>
    <rPh sb="55" eb="57">
      <t>キョテン</t>
    </rPh>
    <rPh sb="57" eb="59">
      <t>クブン</t>
    </rPh>
    <rPh sb="60" eb="62">
      <t>ショルイ</t>
    </rPh>
    <rPh sb="63" eb="65">
      <t>フヨウ</t>
    </rPh>
    <phoneticPr fontId="4"/>
  </si>
  <si>
    <t>1 社会福祉法人会計基準による会計処理を行っている場合</t>
    <rPh sb="2" eb="4">
      <t>シャカイ</t>
    </rPh>
    <rPh sb="4" eb="6">
      <t>フクシ</t>
    </rPh>
    <rPh sb="6" eb="8">
      <t>ホウジン</t>
    </rPh>
    <rPh sb="8" eb="10">
      <t>カイケイ</t>
    </rPh>
    <rPh sb="10" eb="12">
      <t>キジュン</t>
    </rPh>
    <rPh sb="15" eb="17">
      <t>カイケイ</t>
    </rPh>
    <rPh sb="17" eb="19">
      <t>ショリ</t>
    </rPh>
    <rPh sb="20" eb="21">
      <t>オコナ</t>
    </rPh>
    <rPh sb="25" eb="27">
      <t>バアイ</t>
    </rPh>
    <phoneticPr fontId="4"/>
  </si>
  <si>
    <t>財務書類名</t>
    <rPh sb="0" eb="2">
      <t>ザイム</t>
    </rPh>
    <rPh sb="2" eb="4">
      <t>ショルイ</t>
    </rPh>
    <rPh sb="4" eb="5">
      <t>メイ</t>
    </rPh>
    <phoneticPr fontId="4"/>
  </si>
  <si>
    <t>確認欄</t>
    <rPh sb="0" eb="2">
      <t>カクニン</t>
    </rPh>
    <phoneticPr fontId="4"/>
  </si>
  <si>
    <t>(1)</t>
    <phoneticPr fontId="4"/>
  </si>
  <si>
    <t>資金収支計算書</t>
    <phoneticPr fontId="4"/>
  </si>
  <si>
    <t>(2)</t>
    <phoneticPr fontId="4"/>
  </si>
  <si>
    <t>事業活動計算書</t>
    <phoneticPr fontId="4"/>
  </si>
  <si>
    <t>(3)</t>
    <phoneticPr fontId="4"/>
  </si>
  <si>
    <t>貸借対照表</t>
    <phoneticPr fontId="4"/>
  </si>
  <si>
    <t>計算書類に対する注記（拠点区分用）</t>
    <phoneticPr fontId="4"/>
  </si>
  <si>
    <t>(4)</t>
    <phoneticPr fontId="4"/>
  </si>
  <si>
    <t>個別注記表</t>
  </si>
  <si>
    <t>3 全施設共通</t>
    <rPh sb="2" eb="3">
      <t>ゼン</t>
    </rPh>
    <rPh sb="3" eb="5">
      <t>シセツ</t>
    </rPh>
    <rPh sb="5" eb="7">
      <t>キョウツウ</t>
    </rPh>
    <phoneticPr fontId="4"/>
  </si>
  <si>
    <t>月分の公定価格加算等に係る申請書類</t>
    <rPh sb="0" eb="1">
      <t>ツキ</t>
    </rPh>
    <rPh sb="1" eb="2">
      <t>ブン</t>
    </rPh>
    <phoneticPr fontId="4"/>
  </si>
  <si>
    <t>※保育課に報告している指導監査実施月の前々月のものをご提出ください</t>
    <rPh sb="1" eb="3">
      <t>ホイク</t>
    </rPh>
    <rPh sb="3" eb="4">
      <t>カ</t>
    </rPh>
    <rPh sb="5" eb="7">
      <t>ホウコク</t>
    </rPh>
    <rPh sb="11" eb="13">
      <t>シドウ</t>
    </rPh>
    <rPh sb="27" eb="29">
      <t>テイシュツ</t>
    </rPh>
    <phoneticPr fontId="4"/>
  </si>
  <si>
    <t>ハザードマップ</t>
    <phoneticPr fontId="4"/>
  </si>
  <si>
    <t>水害・土砂災害</t>
    <phoneticPr fontId="4"/>
  </si>
  <si>
    <t>地震</t>
    <phoneticPr fontId="4"/>
  </si>
  <si>
    <t>◆保育標準時間認定子どもの有無</t>
    <rPh sb="1" eb="3">
      <t>ホイク</t>
    </rPh>
    <rPh sb="3" eb="5">
      <t>ヒョウジュン</t>
    </rPh>
    <rPh sb="5" eb="7">
      <t>ジカン</t>
    </rPh>
    <rPh sb="7" eb="9">
      <t>ニンテイ</t>
    </rPh>
    <rPh sb="9" eb="10">
      <t>コ</t>
    </rPh>
    <rPh sb="13" eb="15">
      <t>ウム</t>
    </rPh>
    <phoneticPr fontId="4"/>
  </si>
  <si>
    <t>（業務委託でない場合）</t>
    <rPh sb="1" eb="3">
      <t>ギョウム</t>
    </rPh>
    <rPh sb="3" eb="5">
      <t>イタク</t>
    </rPh>
    <rPh sb="8" eb="10">
      <t>バアイ</t>
    </rPh>
    <phoneticPr fontId="4"/>
  </si>
  <si>
    <t>資格</t>
    <rPh sb="0" eb="2">
      <t>シカク</t>
    </rPh>
    <phoneticPr fontId="4"/>
  </si>
  <si>
    <t>(障害児除く0歳)÷3</t>
    <rPh sb="1" eb="3">
      <t>ショウガイ</t>
    </rPh>
    <rPh sb="3" eb="4">
      <t>ジ</t>
    </rPh>
    <rPh sb="4" eb="5">
      <t>ノゾ</t>
    </rPh>
    <rPh sb="7" eb="8">
      <t>サイ</t>
    </rPh>
    <phoneticPr fontId="4"/>
  </si>
  <si>
    <t>(障害児除く1歳＋2歳)÷6</t>
    <phoneticPr fontId="4"/>
  </si>
  <si>
    <t>配置基準</t>
    <rPh sb="0" eb="2">
      <t>ハイチ</t>
    </rPh>
    <rPh sb="2" eb="4">
      <t>キジュン</t>
    </rPh>
    <phoneticPr fontId="4"/>
  </si>
  <si>
    <t>((障害児)÷2)</t>
    <phoneticPr fontId="4"/>
  </si>
  <si>
    <t>合計＋1</t>
    <phoneticPr fontId="4"/>
  </si>
  <si>
    <t>№</t>
    <phoneticPr fontId="4"/>
  </si>
  <si>
    <t>名称</t>
    <rPh sb="0" eb="2">
      <t>メイショウ</t>
    </rPh>
    <phoneticPr fontId="4"/>
  </si>
  <si>
    <t>資格番号</t>
    <rPh sb="0" eb="2">
      <t>シカク</t>
    </rPh>
    <rPh sb="2" eb="4">
      <t>バンゴウ</t>
    </rPh>
    <phoneticPr fontId="4"/>
  </si>
  <si>
    <t>職員点検資料2</t>
    <rPh sb="0" eb="2">
      <t>ショクイン</t>
    </rPh>
    <rPh sb="2" eb="4">
      <t>テンケン</t>
    </rPh>
    <rPh sb="4" eb="6">
      <t>シリョウ</t>
    </rPh>
    <phoneticPr fontId="4"/>
  </si>
  <si>
    <r>
      <t>契約期間</t>
    </r>
    <r>
      <rPr>
        <sz val="8"/>
        <rFont val="ＭＳ Ｐ明朝"/>
        <family val="1"/>
        <charset val="128"/>
      </rPr>
      <t xml:space="preserve">
（定めなし・定めありから選択）</t>
    </r>
    <rPh sb="0" eb="2">
      <t>ケイヤク</t>
    </rPh>
    <rPh sb="2" eb="4">
      <t>キカン</t>
    </rPh>
    <rPh sb="6" eb="7">
      <t>サダ</t>
    </rPh>
    <rPh sb="11" eb="12">
      <t>サダ</t>
    </rPh>
    <rPh sb="17" eb="19">
      <t>センタク</t>
    </rPh>
    <phoneticPr fontId="4"/>
  </si>
  <si>
    <t>1か月の
勤務日数</t>
    <rPh sb="2" eb="3">
      <t>ゲツ</t>
    </rPh>
    <rPh sb="5" eb="7">
      <t>キンム</t>
    </rPh>
    <rPh sb="7" eb="9">
      <t>ニッスウ</t>
    </rPh>
    <phoneticPr fontId="4"/>
  </si>
  <si>
    <t>定めあり・定めなし</t>
  </si>
  <si>
    <t>日</t>
  </si>
  <si>
    <t>◆常時運営管理の業務に専従している</t>
    <phoneticPr fontId="4"/>
  </si>
  <si>
    <t>◆給付費からの給与支出がある</t>
    <phoneticPr fontId="4"/>
  </si>
  <si>
    <t>◆乳児又は満２歳未満児に係る設備の状況</t>
    <rPh sb="1" eb="3">
      <t>ニュウジ</t>
    </rPh>
    <rPh sb="3" eb="4">
      <t>マタ</t>
    </rPh>
    <rPh sb="5" eb="6">
      <t>マン</t>
    </rPh>
    <rPh sb="7" eb="8">
      <t>サイ</t>
    </rPh>
    <rPh sb="8" eb="10">
      <t>ミマン</t>
    </rPh>
    <rPh sb="10" eb="11">
      <t>ジ</t>
    </rPh>
    <rPh sb="12" eb="13">
      <t>カカ</t>
    </rPh>
    <rPh sb="14" eb="16">
      <t>セツビ</t>
    </rPh>
    <rPh sb="17" eb="19">
      <t>ジョウキョウ</t>
    </rPh>
    <phoneticPr fontId="4"/>
  </si>
  <si>
    <t>設備名</t>
    <rPh sb="0" eb="2">
      <t>セツビ</t>
    </rPh>
    <rPh sb="2" eb="3">
      <t>メイ</t>
    </rPh>
    <phoneticPr fontId="4"/>
  </si>
  <si>
    <t>(a)</t>
    <phoneticPr fontId="4"/>
  </si>
  <si>
    <t>(a)÷(b)</t>
    <phoneticPr fontId="4"/>
  </si>
  <si>
    <t>人(b)</t>
    <rPh sb="0" eb="1">
      <t>ニン</t>
    </rPh>
    <phoneticPr fontId="4"/>
  </si>
  <si>
    <t>乳児室・ほふく室</t>
    <rPh sb="0" eb="2">
      <t>ニュウジ</t>
    </rPh>
    <rPh sb="2" eb="3">
      <t>シツ</t>
    </rPh>
    <rPh sb="7" eb="8">
      <t>シツ</t>
    </rPh>
    <phoneticPr fontId="4"/>
  </si>
  <si>
    <t>◆満２歳以上児に係る設備の状況</t>
    <rPh sb="1" eb="2">
      <t>マン</t>
    </rPh>
    <rPh sb="3" eb="4">
      <t>サイ</t>
    </rPh>
    <rPh sb="4" eb="6">
      <t>イジョウ</t>
    </rPh>
    <rPh sb="6" eb="7">
      <t>ジ</t>
    </rPh>
    <rPh sb="8" eb="9">
      <t>カカ</t>
    </rPh>
    <rPh sb="10" eb="12">
      <t>セツビ</t>
    </rPh>
    <rPh sb="13" eb="15">
      <t>ジョウキョウ</t>
    </rPh>
    <phoneticPr fontId="4"/>
  </si>
  <si>
    <t>保育室・遊戯室</t>
    <rPh sb="0" eb="3">
      <t>ホイクシツ</t>
    </rPh>
    <phoneticPr fontId="4"/>
  </si>
  <si>
    <t>(c)</t>
    <phoneticPr fontId="4"/>
  </si>
  <si>
    <t>人(d)</t>
    <rPh sb="0" eb="1">
      <t>ニン</t>
    </rPh>
    <phoneticPr fontId="4"/>
  </si>
  <si>
    <t>(c)÷(d)</t>
    <phoneticPr fontId="4"/>
  </si>
  <si>
    <t>乳児又は満２歳未満児の利用者数</t>
    <rPh sb="0" eb="2">
      <t>ニュウジ</t>
    </rPh>
    <rPh sb="2" eb="3">
      <t>マタ</t>
    </rPh>
    <rPh sb="4" eb="5">
      <t>マン</t>
    </rPh>
    <rPh sb="6" eb="7">
      <t>サイ</t>
    </rPh>
    <rPh sb="7" eb="9">
      <t>ミマン</t>
    </rPh>
    <rPh sb="9" eb="10">
      <t>ジ</t>
    </rPh>
    <rPh sb="11" eb="13">
      <t>リヨウ</t>
    </rPh>
    <rPh sb="13" eb="14">
      <t>シャ</t>
    </rPh>
    <rPh sb="14" eb="15">
      <t>スウ</t>
    </rPh>
    <phoneticPr fontId="4"/>
  </si>
  <si>
    <t>満２歳以上児の利用者数</t>
    <rPh sb="0" eb="1">
      <t>マン</t>
    </rPh>
    <rPh sb="2" eb="3">
      <t>サイ</t>
    </rPh>
    <rPh sb="3" eb="5">
      <t>イジョウ</t>
    </rPh>
    <rPh sb="5" eb="6">
      <t>ジ</t>
    </rPh>
    <rPh sb="10" eb="11">
      <t>スウ</t>
    </rPh>
    <phoneticPr fontId="4"/>
  </si>
  <si>
    <t>有・同等以上の能力有・無</t>
  </si>
  <si>
    <t>◆児童福祉事業等に２年以上従事</t>
    <phoneticPr fontId="4"/>
  </si>
  <si>
    <t>確認表</t>
    <rPh sb="0" eb="2">
      <t>カクニン</t>
    </rPh>
    <rPh sb="2" eb="3">
      <t>ヒョウ</t>
    </rPh>
    <phoneticPr fontId="4"/>
  </si>
  <si>
    <t>・クラス担任がわかるもの（クラス担任を紹介している園だよりや役割分担表など）</t>
    <rPh sb="4" eb="6">
      <t>タンニン</t>
    </rPh>
    <rPh sb="16" eb="18">
      <t>タンニン</t>
    </rPh>
    <rPh sb="19" eb="21">
      <t>ショウカイ</t>
    </rPh>
    <rPh sb="25" eb="26">
      <t>エン</t>
    </rPh>
    <rPh sb="30" eb="32">
      <t>ヤクワリ</t>
    </rPh>
    <rPh sb="32" eb="34">
      <t>ブンタン</t>
    </rPh>
    <rPh sb="34" eb="35">
      <t>ヒョウ</t>
    </rPh>
    <phoneticPr fontId="4"/>
  </si>
  <si>
    <t>計画策定</t>
    <rPh sb="0" eb="2">
      <t>ケイカク</t>
    </rPh>
    <rPh sb="2" eb="4">
      <t>サクテイ</t>
    </rPh>
    <phoneticPr fontId="4"/>
  </si>
  <si>
    <t>訓練内容</t>
    <rPh sb="0" eb="2">
      <t>クンレン</t>
    </rPh>
    <rPh sb="2" eb="4">
      <t>ナイヨウ</t>
    </rPh>
    <phoneticPr fontId="4"/>
  </si>
  <si>
    <t>保育従事者</t>
    <rPh sb="0" eb="2">
      <t>ホイク</t>
    </rPh>
    <rPh sb="2" eb="5">
      <t>ジュウジシャ</t>
    </rPh>
    <phoneticPr fontId="4"/>
  </si>
  <si>
    <t>保育士</t>
    <phoneticPr fontId="4"/>
  </si>
  <si>
    <r>
      <t xml:space="preserve">研修修了者
</t>
    </r>
    <r>
      <rPr>
        <sz val="9"/>
        <rFont val="ＭＳ 明朝"/>
        <family val="1"/>
        <charset val="128"/>
      </rPr>
      <t>(経過措置該当者含む)</t>
    </r>
    <phoneticPr fontId="4"/>
  </si>
  <si>
    <t>　指導計画に基づく保育の実施については、次の事項に留意していること。
1　施設長、保育士などすべての職員による適切な役割分担と協力体制を整えていること。
2　子どもが行う具体的な活動は、生活の中で様々に変化することに留意して、子どもが望ましい方向に向かって自ら活動を展開できるよう必要な援助を行っていること。
3　子どもの主体的な活動を促すためには、保育士等が多様な関わりを持つことが重要であることを踏まえ、子どもの情緒の安定や発達に必要な豊かな体験が得られるよう援助していること。
4　保育士等は、子どもの実態や子どもを取り巻く状況の変化などに即して保育の過程を記録し、指導計画に基づく保育の内容の見直しを行い、改善を図っていること。</t>
    <phoneticPr fontId="4"/>
  </si>
  <si>
    <t>◆連携施設名をご記入ください。</t>
    <rPh sb="1" eb="3">
      <t>レンケイ</t>
    </rPh>
    <rPh sb="3" eb="5">
      <t>シセツ</t>
    </rPh>
    <rPh sb="5" eb="6">
      <t>メイ</t>
    </rPh>
    <rPh sb="8" eb="10">
      <t>キニュウ</t>
    </rPh>
    <phoneticPr fontId="4"/>
  </si>
  <si>
    <t>◆調理業務</t>
    <rPh sb="1" eb="3">
      <t>チョウリ</t>
    </rPh>
    <rPh sb="3" eb="5">
      <t>ギョウム</t>
    </rPh>
    <phoneticPr fontId="4"/>
  </si>
  <si>
    <t>直営・委託</t>
  </si>
  <si>
    <t>◆搬入施設を記入してください。</t>
    <rPh sb="1" eb="3">
      <t>ハンニュウ</t>
    </rPh>
    <rPh sb="3" eb="5">
      <t>シセツ</t>
    </rPh>
    <rPh sb="6" eb="8">
      <t>キニュウ</t>
    </rPh>
    <phoneticPr fontId="4"/>
  </si>
  <si>
    <t>※クラス担任がわかるものを提出してください。</t>
    <phoneticPr fontId="4"/>
  </si>
  <si>
    <t>※保育従事者のうち半数以上は保育士を配置していること。</t>
    <rPh sb="1" eb="3">
      <t>ホイク</t>
    </rPh>
    <rPh sb="3" eb="6">
      <t>ジュウジシャ</t>
    </rPh>
    <phoneticPr fontId="4"/>
  </si>
  <si>
    <t>職員点検資料1</t>
  </si>
  <si>
    <t>勤務形態</t>
    <rPh sb="0" eb="2">
      <t>キンム</t>
    </rPh>
    <rPh sb="2" eb="4">
      <t>ケイタイ</t>
    </rPh>
    <phoneticPr fontId="4"/>
  </si>
  <si>
    <t>備考</t>
    <rPh sb="0" eb="2">
      <t>ビコウ</t>
    </rPh>
    <phoneticPr fontId="4"/>
  </si>
  <si>
    <t>事由発生期間</t>
    <rPh sb="4" eb="6">
      <t>キカン</t>
    </rPh>
    <phoneticPr fontId="4"/>
  </si>
  <si>
    <t>2 社会福祉法人会計基準以外による会計処理を行っている場合</t>
    <rPh sb="2" eb="4">
      <t>シャカイ</t>
    </rPh>
    <rPh sb="4" eb="6">
      <t>フクシ</t>
    </rPh>
    <rPh sb="6" eb="8">
      <t>ホウジン</t>
    </rPh>
    <rPh sb="8" eb="10">
      <t>カイケイ</t>
    </rPh>
    <rPh sb="10" eb="12">
      <t>キジュン</t>
    </rPh>
    <rPh sb="12" eb="14">
      <t>イガイ</t>
    </rPh>
    <rPh sb="17" eb="19">
      <t>カイケイ</t>
    </rPh>
    <rPh sb="19" eb="21">
      <t>ショリ</t>
    </rPh>
    <rPh sb="22" eb="23">
      <t>オコナ</t>
    </rPh>
    <rPh sb="27" eb="29">
      <t>バアイ</t>
    </rPh>
    <phoneticPr fontId="4"/>
  </si>
  <si>
    <t>計算書類（直近の決算分）</t>
    <rPh sb="5" eb="7">
      <t>チョッキン</t>
    </rPh>
    <rPh sb="8" eb="10">
      <t>ケッサン</t>
    </rPh>
    <phoneticPr fontId="4"/>
  </si>
  <si>
    <t>収支計算書</t>
    <phoneticPr fontId="4"/>
  </si>
  <si>
    <t>損益計算書</t>
    <rPh sb="0" eb="2">
      <t>ソンエキ</t>
    </rPh>
    <phoneticPr fontId="4"/>
  </si>
  <si>
    <t>調査日：令和　年　月　日</t>
    <rPh sb="0" eb="2">
      <t>チョウサ</t>
    </rPh>
    <rPh sb="2" eb="3">
      <t>ビ</t>
    </rPh>
    <rPh sb="4" eb="6">
      <t>レイワ</t>
    </rPh>
    <rPh sb="7" eb="8">
      <t>ネン</t>
    </rPh>
    <rPh sb="9" eb="10">
      <t>ガツ</t>
    </rPh>
    <rPh sb="11" eb="12">
      <t>ニチ</t>
    </rPh>
    <phoneticPr fontId="52"/>
  </si>
  <si>
    <t>・「①施設名」は自動入力されますが、調査日は入力してください。</t>
    <rPh sb="18" eb="20">
      <t>チョウサ</t>
    </rPh>
    <rPh sb="20" eb="21">
      <t>ビ</t>
    </rPh>
    <rPh sb="22" eb="24">
      <t>ニュウリョク</t>
    </rPh>
    <phoneticPr fontId="52"/>
  </si>
  <si>
    <t>・「④担当クラス」は、入力するセル選択時に現れたリストから、調査日現在の担当クラスを選択してください。</t>
    <rPh sb="3" eb="5">
      <t>タントウ</t>
    </rPh>
    <rPh sb="11" eb="13">
      <t>ニュウリョク</t>
    </rPh>
    <rPh sb="17" eb="19">
      <t>センタク</t>
    </rPh>
    <rPh sb="19" eb="20">
      <t>ジ</t>
    </rPh>
    <rPh sb="21" eb="22">
      <t>アラワ</t>
    </rPh>
    <rPh sb="30" eb="32">
      <t>チョウサ</t>
    </rPh>
    <rPh sb="32" eb="33">
      <t>ビ</t>
    </rPh>
    <rPh sb="33" eb="35">
      <t>ゲンザイ</t>
    </rPh>
    <rPh sb="36" eb="38">
      <t>タントウ</t>
    </rPh>
    <rPh sb="42" eb="44">
      <t>センタク</t>
    </rPh>
    <phoneticPr fontId="52"/>
  </si>
  <si>
    <t>適・否
(　　)</t>
    <phoneticPr fontId="4"/>
  </si>
  <si>
    <t>　その他</t>
    <phoneticPr fontId="4"/>
  </si>
  <si>
    <t>　利用者処遇に不適切な事項がないこと。</t>
    <rPh sb="1" eb="4">
      <t>リヨウシャ</t>
    </rPh>
    <rPh sb="4" eb="6">
      <t>ショグウ</t>
    </rPh>
    <phoneticPr fontId="4"/>
  </si>
  <si>
    <t>左記の結果の公表方法の中からお選びください。</t>
    <rPh sb="0" eb="2">
      <t>サキ</t>
    </rPh>
    <rPh sb="3" eb="5">
      <t>ケッカ</t>
    </rPh>
    <rPh sb="6" eb="8">
      <t>コウヒョウ</t>
    </rPh>
    <rPh sb="8" eb="10">
      <t>ホウホウ</t>
    </rPh>
    <rPh sb="11" eb="12">
      <t>ナカ</t>
    </rPh>
    <rPh sb="15" eb="16">
      <t>エラ</t>
    </rPh>
    <phoneticPr fontId="4"/>
  </si>
  <si>
    <t>◆指針の名称をご記入ください。</t>
    <rPh sb="1" eb="3">
      <t>シシン</t>
    </rPh>
    <rPh sb="4" eb="6">
      <t>メイショウ</t>
    </rPh>
    <rPh sb="8" eb="10">
      <t>キニュウ</t>
    </rPh>
    <phoneticPr fontId="4"/>
  </si>
  <si>
    <t>◆周知の徹底の体制をご記入ください。</t>
    <rPh sb="1" eb="3">
      <t>シュウチ</t>
    </rPh>
    <rPh sb="4" eb="6">
      <t>テッテイ</t>
    </rPh>
    <rPh sb="7" eb="9">
      <t>タイセイ</t>
    </rPh>
    <rPh sb="11" eb="13">
      <t>キニュウ</t>
    </rPh>
    <phoneticPr fontId="4"/>
  </si>
  <si>
    <t>◆損害賠償保険の利用日をご記入ください。</t>
    <rPh sb="1" eb="3">
      <t>ソンガイ</t>
    </rPh>
    <rPh sb="3" eb="5">
      <t>バイショウ</t>
    </rPh>
    <rPh sb="5" eb="7">
      <t>ホケン</t>
    </rPh>
    <rPh sb="8" eb="10">
      <t>リヨウ</t>
    </rPh>
    <rPh sb="10" eb="11">
      <t>ビ</t>
    </rPh>
    <rPh sb="13" eb="15">
      <t>キニュウ</t>
    </rPh>
    <phoneticPr fontId="4"/>
  </si>
  <si>
    <t>◆保育中の事故防止のための取組み</t>
    <rPh sb="1" eb="4">
      <t>ホイクチュウ</t>
    </rPh>
    <rPh sb="5" eb="7">
      <t>ジコ</t>
    </rPh>
    <rPh sb="7" eb="9">
      <t>ボウシ</t>
    </rPh>
    <rPh sb="13" eb="15">
      <t>トリク</t>
    </rPh>
    <phoneticPr fontId="4"/>
  </si>
  <si>
    <t>事故防止のための取組み</t>
    <rPh sb="0" eb="2">
      <t>ジコ</t>
    </rPh>
    <rPh sb="2" eb="4">
      <t>ボウシ</t>
    </rPh>
    <rPh sb="8" eb="10">
      <t>トリク</t>
    </rPh>
    <phoneticPr fontId="4"/>
  </si>
  <si>
    <t>子どもの動きの把握</t>
    <rPh sb="0" eb="1">
      <t>コ</t>
    </rPh>
    <rPh sb="4" eb="5">
      <t>ウゴ</t>
    </rPh>
    <rPh sb="7" eb="9">
      <t>ハアク</t>
    </rPh>
    <phoneticPr fontId="4"/>
  </si>
  <si>
    <t>保育中の人数確認</t>
    <rPh sb="0" eb="3">
      <t>ホイクチュウ</t>
    </rPh>
    <rPh sb="4" eb="6">
      <t>ニンズウ</t>
    </rPh>
    <rPh sb="6" eb="8">
      <t>カクニン</t>
    </rPh>
    <phoneticPr fontId="4"/>
  </si>
  <si>
    <t>園外活動時の安全確認・人数確認</t>
    <rPh sb="0" eb="1">
      <t>エン</t>
    </rPh>
    <rPh sb="1" eb="2">
      <t>ガイ</t>
    </rPh>
    <rPh sb="2" eb="4">
      <t>カツドウ</t>
    </rPh>
    <rPh sb="4" eb="5">
      <t>ジ</t>
    </rPh>
    <rPh sb="6" eb="8">
      <t>アンゼン</t>
    </rPh>
    <rPh sb="8" eb="10">
      <t>カクニン</t>
    </rPh>
    <rPh sb="11" eb="13">
      <t>ニンズウ</t>
    </rPh>
    <rPh sb="13" eb="15">
      <t>カクニン</t>
    </rPh>
    <phoneticPr fontId="4"/>
  </si>
  <si>
    <t>目視</t>
    <rPh sb="0" eb="2">
      <t>モクシ</t>
    </rPh>
    <phoneticPr fontId="4"/>
  </si>
  <si>
    <t>◆前年度定期健康診断の実施状況</t>
    <rPh sb="1" eb="4">
      <t>ゼンネンド</t>
    </rPh>
    <rPh sb="4" eb="6">
      <t>テイキ</t>
    </rPh>
    <rPh sb="6" eb="8">
      <t>ケンコウ</t>
    </rPh>
    <rPh sb="8" eb="10">
      <t>シンダン</t>
    </rPh>
    <rPh sb="11" eb="13">
      <t>ジッシ</t>
    </rPh>
    <rPh sb="13" eb="15">
      <t>ジョウキョウ</t>
    </rPh>
    <phoneticPr fontId="4"/>
  </si>
  <si>
    <t>前期</t>
    <rPh sb="0" eb="2">
      <t>ゼンキ</t>
    </rPh>
    <phoneticPr fontId="4"/>
  </si>
  <si>
    <t>後期</t>
    <rPh sb="0" eb="2">
      <t>コウキ</t>
    </rPh>
    <phoneticPr fontId="4"/>
  </si>
  <si>
    <t>内科</t>
    <rPh sb="0" eb="2">
      <t>ナイカ</t>
    </rPh>
    <phoneticPr fontId="4"/>
  </si>
  <si>
    <t>対象児童数</t>
    <rPh sb="0" eb="2">
      <t>タイショウ</t>
    </rPh>
    <rPh sb="2" eb="4">
      <t>ジドウ</t>
    </rPh>
    <rPh sb="4" eb="5">
      <t>スウ</t>
    </rPh>
    <phoneticPr fontId="4"/>
  </si>
  <si>
    <t>受診児童数</t>
    <rPh sb="0" eb="2">
      <t>ジュシン</t>
    </rPh>
    <rPh sb="2" eb="4">
      <t>ジドウ</t>
    </rPh>
    <rPh sb="4" eb="5">
      <t>スウ</t>
    </rPh>
    <phoneticPr fontId="4"/>
  </si>
  <si>
    <t>歯科</t>
    <rPh sb="0" eb="2">
      <t>シカ</t>
    </rPh>
    <phoneticPr fontId="4"/>
  </si>
  <si>
    <t>◆今年度定期健康診断の実施状況</t>
    <rPh sb="1" eb="4">
      <t>コンネンド</t>
    </rPh>
    <rPh sb="4" eb="6">
      <t>テイキ</t>
    </rPh>
    <rPh sb="6" eb="8">
      <t>ケンコウ</t>
    </rPh>
    <rPh sb="8" eb="10">
      <t>シンダン</t>
    </rPh>
    <rPh sb="11" eb="13">
      <t>ジッシ</t>
    </rPh>
    <rPh sb="13" eb="15">
      <t>ジョウキョウ</t>
    </rPh>
    <phoneticPr fontId="4"/>
  </si>
  <si>
    <t>いる・いない・実績なし</t>
  </si>
  <si>
    <t xml:space="preserve">【小規模保育事業所A型(以下「A型」という。)】及び【小規模保育事業所B型(以下「B型」という。)】
　定員は、6人以上19人以下としていること。　
</t>
    <phoneticPr fontId="2"/>
  </si>
  <si>
    <t>【A・B型】</t>
    <rPh sb="4" eb="5">
      <t>ガタ</t>
    </rPh>
    <phoneticPr fontId="4"/>
  </si>
  <si>
    <t>　職員の確保・定着化について積極的に取り組んでいること。
ア　職員の計画的な採用に努めていること。
イ　労働条件の改善等に配慮し、定着促進及び離職
　　防止に努めていること。</t>
    <phoneticPr fontId="4"/>
  </si>
  <si>
    <t>◆有期雇用の期間終了、法人内の他施設への異動、
　派遣職員を除く退職者数をご記入ください。</t>
    <rPh sb="1" eb="3">
      <t>ユウキ</t>
    </rPh>
    <rPh sb="3" eb="5">
      <t>コヨウ</t>
    </rPh>
    <rPh sb="6" eb="8">
      <t>キカン</t>
    </rPh>
    <rPh sb="8" eb="10">
      <t>シュウリョウ</t>
    </rPh>
    <rPh sb="11" eb="13">
      <t>ホウジン</t>
    </rPh>
    <rPh sb="13" eb="14">
      <t>ナイ</t>
    </rPh>
    <rPh sb="15" eb="16">
      <t>タ</t>
    </rPh>
    <rPh sb="16" eb="18">
      <t>シセツ</t>
    </rPh>
    <rPh sb="20" eb="22">
      <t>イドウ</t>
    </rPh>
    <rPh sb="25" eb="27">
      <t>ハケン</t>
    </rPh>
    <rPh sb="27" eb="29">
      <t>ショクイン</t>
    </rPh>
    <rPh sb="30" eb="31">
      <t>ノゾ</t>
    </rPh>
    <rPh sb="32" eb="34">
      <t>タイショク</t>
    </rPh>
    <rPh sb="34" eb="35">
      <t>シャ</t>
    </rPh>
    <rPh sb="35" eb="36">
      <t>スウ</t>
    </rPh>
    <rPh sb="38" eb="40">
      <t>キニュウ</t>
    </rPh>
    <phoneticPr fontId="4"/>
  </si>
  <si>
    <t>昨年度退職者数</t>
    <rPh sb="0" eb="3">
      <t>サクネンド</t>
    </rPh>
    <rPh sb="3" eb="6">
      <t>タイショクシャ</t>
    </rPh>
    <rPh sb="6" eb="7">
      <t>スウ</t>
    </rPh>
    <phoneticPr fontId="4"/>
  </si>
  <si>
    <t>⇒</t>
    <phoneticPr fontId="4"/>
  </si>
  <si>
    <t>今年度退職者数</t>
    <rPh sb="0" eb="3">
      <t>コンネンド</t>
    </rPh>
    <rPh sb="3" eb="5">
      <t>タイショク</t>
    </rPh>
    <rPh sb="5" eb="6">
      <t>シャ</t>
    </rPh>
    <rPh sb="6" eb="7">
      <t>スウ</t>
    </rPh>
    <phoneticPr fontId="4"/>
  </si>
  <si>
    <t>(1)</t>
    <phoneticPr fontId="4"/>
  </si>
  <si>
    <t>(3)</t>
    <phoneticPr fontId="4"/>
  </si>
  <si>
    <t>消防設備点検記録</t>
    <rPh sb="0" eb="2">
      <t>ショウボウ</t>
    </rPh>
    <rPh sb="2" eb="4">
      <t>セツビ</t>
    </rPh>
    <rPh sb="4" eb="6">
      <t>テンケン</t>
    </rPh>
    <rPh sb="6" eb="8">
      <t>キロク</t>
    </rPh>
    <phoneticPr fontId="4"/>
  </si>
  <si>
    <t>　その他</t>
    <rPh sb="3" eb="4">
      <t>タ</t>
    </rPh>
    <phoneticPr fontId="2"/>
  </si>
  <si>
    <t>◆屋外遊戯場の状況</t>
    <rPh sb="1" eb="3">
      <t>オクガイ</t>
    </rPh>
    <rPh sb="7" eb="9">
      <t>ジョウキョウ</t>
    </rPh>
    <phoneticPr fontId="4"/>
  </si>
  <si>
    <t>　特定地域型保育の提供に当たって、当該特定地域型保育の質の向上を図る上で特に必要であると認められる対価について、支払を教育・保育給付認定保護者から受けている場合、当該特定地域型保育に要する費用として見込まれるものの額と特定地域型保育費用基準額との差額に相当する金額の範囲内で設定する額としていること。</t>
    <phoneticPr fontId="4"/>
  </si>
  <si>
    <t>年額・月額・日額・一回</t>
  </si>
  <si>
    <t>　地域型保育給付費の額に係る通知</t>
    <phoneticPr fontId="4"/>
  </si>
  <si>
    <t>ⅰ 年齢別配置基準
【A型】</t>
    <phoneticPr fontId="4"/>
  </si>
  <si>
    <t>　１、２歳児６人につき１人、乳児３人につき１人、左記に加えて１人
上記はすべて保育士であること。
（注１）ここでいう「１、２歳児」、「乳児」とは、年度の初日の前日における満年齢によるものであること。
（注２）確認に当たっては以下の算式によること。
＜算式＞
｛１、２歳児数×1/6（小数点第１位まで計算（小数点第２位以下切り捨て））｝＋｛乳児数×1/3（同）｝＋１＝配置基準上保育士数（小数点以下四捨五入）</t>
    <phoneticPr fontId="4"/>
  </si>
  <si>
    <t>【B型】</t>
    <phoneticPr fontId="4"/>
  </si>
  <si>
    <t>１、２歳児６人につき１人、乳児３人につき１人、左記に加えて１人
上記のうち、１／２以上は保育士であること。
（注１）ここでいう「１、２歳児」、「乳児」とは、年度の初日の前日における満年齢によるものであること。
（注２）確認に当たっては以下の算式１（保育従事者数）、算式２（保育士数）によること。
＜算式１＞
｛１、２歳児数×1/6（小数点第１位まで計算（小数点第２位以下切り捨て））｝＋｛乳児数×1/3（同）｝＋１＝配置基準上保育従事者数（小数点以下四捨五入）
＜算式２＞
配置基準上保育従事者数×1/2＝配置基準上保育士数（小数点以下四捨五入）</t>
    <phoneticPr fontId="4"/>
  </si>
  <si>
    <t>【B型の場合】</t>
    <rPh sb="4" eb="6">
      <t>バアイ</t>
    </rPh>
    <phoneticPr fontId="4"/>
  </si>
  <si>
    <t xml:space="preserve">（イ）その他
ⅰ 管理者
１人
（注）管理者は児童福祉事業等に２年以上従事した者又はこれと同等以上の能力を有すると認められる者で、常時実際にその事業所の運営管理の業務に専従し、かつ給付費からの給与支出がある者とする。
＜児童福祉事業等に従事した者の例示＞
児童福祉施設の職員、幼稚園・小学校等における教諭、市町村等の公的機関において児童福祉に関する事務を取り扱う部局の職員、民生委員・児童委員の他、教育・保育施設又は地域型保育事業に移行した施設・事業所における移行前の認可外保育施設の職員等
＜同等以上の能力を有すると認められる者の例示＞
公的機関等の実施する施設長研修等を受講した者等
</t>
    <phoneticPr fontId="4"/>
  </si>
  <si>
    <t>ⅱ 非常勤調理員等（注）
（注）調理業務の全部を委託する場合、または搬入施設から食事を搬入する場合は、調理員を置かないことができる。</t>
    <phoneticPr fontId="4"/>
  </si>
  <si>
    <t>ⅲ 非常勤事務職員（注）
（注）管理者等の職員が兼務する場合又は業務委託する場合は、配置は不要であること。</t>
    <phoneticPr fontId="4"/>
  </si>
  <si>
    <t>ⅳ 嘱託医・嘱託歯科医</t>
    <phoneticPr fontId="4"/>
  </si>
  <si>
    <t>　連携施設を設定していない場合</t>
    <phoneticPr fontId="4"/>
  </si>
  <si>
    <t>地域型保育給付費　入所児童数報告書</t>
    <rPh sb="0" eb="3">
      <t>チイキガタ</t>
    </rPh>
    <rPh sb="3" eb="5">
      <t>ホイク</t>
    </rPh>
    <rPh sb="5" eb="7">
      <t>キュウフ</t>
    </rPh>
    <rPh sb="7" eb="8">
      <t>ヒ</t>
    </rPh>
    <rPh sb="9" eb="11">
      <t>ニュウショ</t>
    </rPh>
    <rPh sb="11" eb="13">
      <t>ジドウ</t>
    </rPh>
    <rPh sb="13" eb="14">
      <t>スウ</t>
    </rPh>
    <rPh sb="14" eb="17">
      <t>ホウコクショ</t>
    </rPh>
    <phoneticPr fontId="4"/>
  </si>
  <si>
    <t>職員勤務状況等届</t>
    <phoneticPr fontId="4"/>
  </si>
  <si>
    <t>公定価格加算・加減調整項目月別変更点</t>
    <rPh sb="0" eb="2">
      <t>コウテイ</t>
    </rPh>
    <rPh sb="2" eb="4">
      <t>カカク</t>
    </rPh>
    <rPh sb="4" eb="6">
      <t>カサン</t>
    </rPh>
    <rPh sb="7" eb="9">
      <t>カゲン</t>
    </rPh>
    <rPh sb="9" eb="11">
      <t>チョウセイ</t>
    </rPh>
    <rPh sb="11" eb="13">
      <t>コウモク</t>
    </rPh>
    <rPh sb="13" eb="15">
      <t>ツキベツ</t>
    </rPh>
    <rPh sb="15" eb="18">
      <t>ヘンコウテン</t>
    </rPh>
    <phoneticPr fontId="4"/>
  </si>
  <si>
    <r>
      <t xml:space="preserve">特
</t>
    </r>
    <r>
      <rPr>
        <sz val="8"/>
        <rFont val="ＭＳ 明朝"/>
        <family val="1"/>
        <charset val="128"/>
      </rPr>
      <t>(AB)</t>
    </r>
    <phoneticPr fontId="4"/>
  </si>
  <si>
    <r>
      <t xml:space="preserve">特
</t>
    </r>
    <r>
      <rPr>
        <sz val="8"/>
        <rFont val="ＭＳ 明朝"/>
        <family val="1"/>
        <charset val="128"/>
      </rPr>
      <t>(B)</t>
    </r>
    <phoneticPr fontId="4"/>
  </si>
  <si>
    <t>※この項目は「いない」、「いる」どちらでも入力してください。</t>
    <rPh sb="3" eb="5">
      <t>コウモク</t>
    </rPh>
    <rPh sb="21" eb="23">
      <t>ニュウリョク</t>
    </rPh>
    <phoneticPr fontId="4"/>
  </si>
  <si>
    <t>必要な有資格保育士数</t>
    <rPh sb="0" eb="2">
      <t>ヒツヨウ</t>
    </rPh>
    <rPh sb="3" eb="4">
      <t>ユウ</t>
    </rPh>
    <rPh sb="4" eb="6">
      <t>シカク</t>
    </rPh>
    <rPh sb="6" eb="9">
      <t>ホイクシ</t>
    </rPh>
    <rPh sb="9" eb="10">
      <t>スウ</t>
    </rPh>
    <phoneticPr fontId="4"/>
  </si>
  <si>
    <t>職員点検欄</t>
    <phoneticPr fontId="4"/>
  </si>
  <si>
    <t>※記入は不要です。</t>
    <rPh sb="1" eb="3">
      <t>キニュウ</t>
    </rPh>
    <rPh sb="4" eb="6">
      <t>フヨウ</t>
    </rPh>
    <phoneticPr fontId="4"/>
  </si>
  <si>
    <t>常勤換算値</t>
    <rPh sb="0" eb="2">
      <t>ジョウキン</t>
    </rPh>
    <rPh sb="2" eb="4">
      <t>カンサン</t>
    </rPh>
    <rPh sb="4" eb="5">
      <t>チ</t>
    </rPh>
    <phoneticPr fontId="4"/>
  </si>
  <si>
    <t>合計</t>
    <rPh sb="0" eb="2">
      <t>ゴウケイ</t>
    </rPh>
    <phoneticPr fontId="4"/>
  </si>
  <si>
    <t>入所者</t>
    <rPh sb="0" eb="3">
      <t>ニュウショシャ</t>
    </rPh>
    <phoneticPr fontId="4"/>
  </si>
  <si>
    <t>保育標準時間加配</t>
    <rPh sb="0" eb="2">
      <t>ホイク</t>
    </rPh>
    <rPh sb="2" eb="4">
      <t>ヒョウジュン</t>
    </rPh>
    <rPh sb="4" eb="6">
      <t>ジカン</t>
    </rPh>
    <rPh sb="6" eb="8">
      <t>カハイ</t>
    </rPh>
    <phoneticPr fontId="4"/>
  </si>
  <si>
    <t>必要配置人数</t>
    <rPh sb="0" eb="2">
      <t>ヒツヨウ</t>
    </rPh>
    <rPh sb="2" eb="4">
      <t>ハイチ</t>
    </rPh>
    <rPh sb="4" eb="6">
      <t>ニンズウ</t>
    </rPh>
    <phoneticPr fontId="4"/>
  </si>
  <si>
    <t>※職員点検資料１,２と勤務実績１,２のシートに職員情報を入力すると常勤職員数と常勤換算値が表示されます。</t>
    <rPh sb="23" eb="25">
      <t>ショクイン</t>
    </rPh>
    <rPh sb="25" eb="27">
      <t>ジョウホウ</t>
    </rPh>
    <rPh sb="28" eb="30">
      <t>ニュウリョク</t>
    </rPh>
    <rPh sb="33" eb="35">
      <t>ジョウキン</t>
    </rPh>
    <rPh sb="35" eb="37">
      <t>ショクイン</t>
    </rPh>
    <rPh sb="37" eb="38">
      <t>スウ</t>
    </rPh>
    <rPh sb="39" eb="41">
      <t>ジョウキン</t>
    </rPh>
    <rPh sb="41" eb="43">
      <t>カンサン</t>
    </rPh>
    <rPh sb="43" eb="44">
      <t>チ</t>
    </rPh>
    <rPh sb="45" eb="47">
      <t>ヒョウジ</t>
    </rPh>
    <phoneticPr fontId="4"/>
  </si>
  <si>
    <t>勤務保育従事者数</t>
    <rPh sb="0" eb="2">
      <t>キンム</t>
    </rPh>
    <rPh sb="2" eb="4">
      <t>ホイク</t>
    </rPh>
    <rPh sb="4" eb="7">
      <t>ジュウジシャ</t>
    </rPh>
    <rPh sb="7" eb="8">
      <t>スウ</t>
    </rPh>
    <phoneticPr fontId="4"/>
  </si>
  <si>
    <t>就業規則に規定する常勤職員の該当月の勤務日数及び月間勤務時間数</t>
    <rPh sb="14" eb="16">
      <t>ガイトウ</t>
    </rPh>
    <rPh sb="16" eb="17">
      <t>ツキ</t>
    </rPh>
    <rPh sb="18" eb="20">
      <t>キンム</t>
    </rPh>
    <rPh sb="20" eb="22">
      <t>ニッスウ</t>
    </rPh>
    <rPh sb="22" eb="23">
      <t>オヨ</t>
    </rPh>
    <phoneticPr fontId="4"/>
  </si>
  <si>
    <t>事由
（育休、退職等）</t>
    <phoneticPr fontId="4"/>
  </si>
  <si>
    <t>相模　指導</t>
    <phoneticPr fontId="4"/>
  </si>
  <si>
    <t>施設長</t>
    <rPh sb="0" eb="2">
      <t>シセツ</t>
    </rPh>
    <rPh sb="2" eb="3">
      <t>チョウ</t>
    </rPh>
    <phoneticPr fontId="10"/>
  </si>
  <si>
    <t>保育士</t>
    <rPh sb="0" eb="3">
      <t>ホイクシ</t>
    </rPh>
    <phoneticPr fontId="4"/>
  </si>
  <si>
    <t>神奈川県第00000号</t>
    <phoneticPr fontId="4"/>
  </si>
  <si>
    <t>職種</t>
    <rPh sb="0" eb="2">
      <t>ショクシュ</t>
    </rPh>
    <phoneticPr fontId="33"/>
  </si>
  <si>
    <t>相模　監査</t>
    <phoneticPr fontId="4"/>
  </si>
  <si>
    <t>主任保育士</t>
    <rPh sb="0" eb="2">
      <t>シュニン</t>
    </rPh>
    <rPh sb="2" eb="5">
      <t>ホイクシ</t>
    </rPh>
    <phoneticPr fontId="10"/>
  </si>
  <si>
    <t>相模　若者</t>
    <phoneticPr fontId="4"/>
  </si>
  <si>
    <t>有資格保育士</t>
    <rPh sb="0" eb="3">
      <t>ユウシカク</t>
    </rPh>
    <rPh sb="3" eb="5">
      <t>ホイク</t>
    </rPh>
    <rPh sb="5" eb="6">
      <t>シ</t>
    </rPh>
    <phoneticPr fontId="10"/>
  </si>
  <si>
    <t>相模　政策</t>
    <phoneticPr fontId="4"/>
  </si>
  <si>
    <t>調理員</t>
    <rPh sb="0" eb="3">
      <t>チョウリイン</t>
    </rPh>
    <phoneticPr fontId="33"/>
  </si>
  <si>
    <t>調理師</t>
    <rPh sb="0" eb="3">
      <t>チョウリシ</t>
    </rPh>
    <phoneticPr fontId="4"/>
  </si>
  <si>
    <t>事務長</t>
    <rPh sb="0" eb="3">
      <t>ジムチョウ</t>
    </rPh>
    <phoneticPr fontId="33"/>
  </si>
  <si>
    <t>相模　保育</t>
    <rPh sb="0" eb="2">
      <t>サガミ</t>
    </rPh>
    <rPh sb="3" eb="5">
      <t>ホイク</t>
    </rPh>
    <phoneticPr fontId="4"/>
  </si>
  <si>
    <t>相模　教育</t>
    <rPh sb="0" eb="2">
      <t>サガミ</t>
    </rPh>
    <rPh sb="3" eb="5">
      <t>キョウイク</t>
    </rPh>
    <phoneticPr fontId="4"/>
  </si>
  <si>
    <t>セラピスト</t>
  </si>
  <si>
    <t>№</t>
    <phoneticPr fontId="4"/>
  </si>
  <si>
    <t>事由
（育休、退職等）</t>
    <phoneticPr fontId="4"/>
  </si>
  <si>
    <t>契約の状況</t>
    <rPh sb="0" eb="2">
      <t>ケイヤク</t>
    </rPh>
    <rPh sb="3" eb="5">
      <t>ジョウキョウ</t>
    </rPh>
    <phoneticPr fontId="4"/>
  </si>
  <si>
    <t>指導　相模</t>
    <phoneticPr fontId="4"/>
  </si>
  <si>
    <t>定めあり</t>
  </si>
  <si>
    <t>監査　相模</t>
    <phoneticPr fontId="4"/>
  </si>
  <si>
    <t>常勤的非常勤職員</t>
  </si>
  <si>
    <t>若者　相模</t>
    <rPh sb="0" eb="2">
      <t>ワカモノ</t>
    </rPh>
    <rPh sb="3" eb="5">
      <t>サガミ</t>
    </rPh>
    <phoneticPr fontId="4"/>
  </si>
  <si>
    <t>非常勤職員</t>
  </si>
  <si>
    <t>神奈川県第00000号</t>
  </si>
  <si>
    <t>政策　相模</t>
    <rPh sb="0" eb="2">
      <t>セイサク</t>
    </rPh>
    <rPh sb="3" eb="5">
      <t>サガミ</t>
    </rPh>
    <phoneticPr fontId="4"/>
  </si>
  <si>
    <t>常勤換算</t>
    <rPh sb="0" eb="2">
      <t>ジョウキン</t>
    </rPh>
    <rPh sb="2" eb="4">
      <t>カンサン</t>
    </rPh>
    <phoneticPr fontId="4"/>
  </si>
  <si>
    <t>施設長</t>
    <rPh sb="0" eb="2">
      <t>シセツ</t>
    </rPh>
    <rPh sb="2" eb="3">
      <t>チョウ</t>
    </rPh>
    <phoneticPr fontId="9"/>
  </si>
  <si>
    <t>副園長</t>
    <rPh sb="0" eb="1">
      <t>フク</t>
    </rPh>
    <rPh sb="1" eb="3">
      <t>エンチョウ</t>
    </rPh>
    <phoneticPr fontId="30"/>
  </si>
  <si>
    <t>事務長</t>
    <rPh sb="0" eb="3">
      <t>ジムチョウ</t>
    </rPh>
    <phoneticPr fontId="30"/>
  </si>
  <si>
    <t>主任保育士</t>
    <rPh sb="0" eb="2">
      <t>シュニン</t>
    </rPh>
    <rPh sb="2" eb="5">
      <t>ホイクシ</t>
    </rPh>
    <phoneticPr fontId="9"/>
  </si>
  <si>
    <t>有資格保育士</t>
    <rPh sb="0" eb="3">
      <t>ユウシカク</t>
    </rPh>
    <rPh sb="3" eb="5">
      <t>ホイク</t>
    </rPh>
    <rPh sb="5" eb="6">
      <t>シ</t>
    </rPh>
    <phoneticPr fontId="9"/>
  </si>
  <si>
    <t>看護師</t>
    <rPh sb="0" eb="3">
      <t>カンゴシ</t>
    </rPh>
    <phoneticPr fontId="9"/>
  </si>
  <si>
    <t>保健師</t>
    <rPh sb="0" eb="3">
      <t>ホケンシ</t>
    </rPh>
    <phoneticPr fontId="9"/>
  </si>
  <si>
    <t>栄養士</t>
    <rPh sb="0" eb="3">
      <t>エイヨウシ</t>
    </rPh>
    <phoneticPr fontId="9"/>
  </si>
  <si>
    <t>調理員</t>
    <rPh sb="0" eb="3">
      <t>チョウリイン</t>
    </rPh>
    <phoneticPr fontId="30"/>
  </si>
  <si>
    <t>社会福祉士</t>
    <rPh sb="0" eb="2">
      <t>シャカイ</t>
    </rPh>
    <rPh sb="2" eb="4">
      <t>フクシ</t>
    </rPh>
    <rPh sb="4" eb="5">
      <t>シ</t>
    </rPh>
    <phoneticPr fontId="9"/>
  </si>
  <si>
    <t>社会福祉主事</t>
    <rPh sb="0" eb="2">
      <t>シャカイ</t>
    </rPh>
    <rPh sb="2" eb="4">
      <t>フクシ</t>
    </rPh>
    <rPh sb="4" eb="6">
      <t>シュジ</t>
    </rPh>
    <phoneticPr fontId="30"/>
  </si>
  <si>
    <t>臨床心理士</t>
    <rPh sb="0" eb="2">
      <t>リンショウ</t>
    </rPh>
    <rPh sb="2" eb="4">
      <t>シンリ</t>
    </rPh>
    <rPh sb="4" eb="5">
      <t>シ</t>
    </rPh>
    <phoneticPr fontId="30"/>
  </si>
  <si>
    <t>保育補助</t>
    <rPh sb="0" eb="2">
      <t>ホイク</t>
    </rPh>
    <rPh sb="2" eb="4">
      <t>ホジョ</t>
    </rPh>
    <phoneticPr fontId="30"/>
  </si>
  <si>
    <t>総務職</t>
    <rPh sb="0" eb="2">
      <t>ソウム</t>
    </rPh>
    <rPh sb="2" eb="3">
      <t>ショク</t>
    </rPh>
    <phoneticPr fontId="30"/>
  </si>
  <si>
    <t>事務員</t>
    <rPh sb="0" eb="3">
      <t>ジムイン</t>
    </rPh>
    <phoneticPr fontId="30"/>
  </si>
  <si>
    <t>その他（　　　）</t>
    <rPh sb="2" eb="3">
      <t>ホカ</t>
    </rPh>
    <phoneticPr fontId="30"/>
  </si>
  <si>
    <t>※指導監査実施月の前々月に在籍している職員すべてについて記入してください。　例）指導監査実施月が1月　⇒　11月中に在籍している職員</t>
    <phoneticPr fontId="4"/>
  </si>
  <si>
    <t>採　用</t>
    <rPh sb="0" eb="1">
      <t>サイ</t>
    </rPh>
    <rPh sb="2" eb="3">
      <t>ヨウ</t>
    </rPh>
    <phoneticPr fontId="30"/>
  </si>
  <si>
    <t>退　職</t>
    <rPh sb="0" eb="1">
      <t>タイ</t>
    </rPh>
    <rPh sb="2" eb="3">
      <t>ショク</t>
    </rPh>
    <phoneticPr fontId="30"/>
  </si>
  <si>
    <t>産休中</t>
    <rPh sb="0" eb="3">
      <t>サンキュウチュウ</t>
    </rPh>
    <phoneticPr fontId="30"/>
  </si>
  <si>
    <t>育休中</t>
    <rPh sb="0" eb="1">
      <t>イク</t>
    </rPh>
    <rPh sb="1" eb="2">
      <t>キュウ</t>
    </rPh>
    <rPh sb="2" eb="3">
      <t>チュウ</t>
    </rPh>
    <phoneticPr fontId="30"/>
  </si>
  <si>
    <t>復　職</t>
    <rPh sb="0" eb="1">
      <t>サカエ</t>
    </rPh>
    <rPh sb="2" eb="3">
      <t>ショク</t>
    </rPh>
    <phoneticPr fontId="30"/>
  </si>
  <si>
    <t>休職中</t>
    <rPh sb="0" eb="3">
      <t>キュウショクチュウ</t>
    </rPh>
    <phoneticPr fontId="30"/>
  </si>
  <si>
    <t>異動（常勤→非常勤）</t>
    <rPh sb="0" eb="2">
      <t>イドウ</t>
    </rPh>
    <rPh sb="3" eb="5">
      <t>ジョウキン</t>
    </rPh>
    <rPh sb="6" eb="7">
      <t>ヒ</t>
    </rPh>
    <rPh sb="7" eb="9">
      <t>ジョウキン</t>
    </rPh>
    <phoneticPr fontId="30"/>
  </si>
  <si>
    <t>異動（非常勤→常勤）</t>
    <rPh sb="0" eb="2">
      <t>イドウ</t>
    </rPh>
    <rPh sb="3" eb="6">
      <t>ヒジョウキン</t>
    </rPh>
    <rPh sb="7" eb="9">
      <t>ジョウキン</t>
    </rPh>
    <phoneticPr fontId="30"/>
  </si>
  <si>
    <t>異動（常勤→常勤的非常勤）</t>
    <rPh sb="0" eb="2">
      <t>イドウ</t>
    </rPh>
    <rPh sb="3" eb="5">
      <t>ジョウキン</t>
    </rPh>
    <rPh sb="6" eb="9">
      <t>ジョウキンテキ</t>
    </rPh>
    <rPh sb="9" eb="10">
      <t>ヒ</t>
    </rPh>
    <rPh sb="10" eb="12">
      <t>ジョウキン</t>
    </rPh>
    <phoneticPr fontId="30"/>
  </si>
  <si>
    <t>異動（常勤的非常勤→常勤）</t>
    <rPh sb="0" eb="2">
      <t>イドウ</t>
    </rPh>
    <rPh sb="3" eb="6">
      <t>ジョウキンテキ</t>
    </rPh>
    <rPh sb="6" eb="9">
      <t>ヒジョウキン</t>
    </rPh>
    <rPh sb="10" eb="12">
      <t>ジョウキン</t>
    </rPh>
    <phoneticPr fontId="30"/>
  </si>
  <si>
    <t>異動（法人内別施設より）</t>
    <rPh sb="0" eb="2">
      <t>イドウ</t>
    </rPh>
    <rPh sb="3" eb="5">
      <t>ホウジン</t>
    </rPh>
    <rPh sb="5" eb="6">
      <t>ナイ</t>
    </rPh>
    <rPh sb="6" eb="7">
      <t>ベツ</t>
    </rPh>
    <rPh sb="7" eb="9">
      <t>シセツ</t>
    </rPh>
    <phoneticPr fontId="30"/>
  </si>
  <si>
    <t>異動（法人内別施設へ）</t>
    <rPh sb="0" eb="2">
      <t>イドウ</t>
    </rPh>
    <phoneticPr fontId="30"/>
  </si>
  <si>
    <t>その他 （　　　）</t>
    <rPh sb="2" eb="3">
      <t>ホカ</t>
    </rPh>
    <phoneticPr fontId="30"/>
  </si>
  <si>
    <t>管理者</t>
    <rPh sb="0" eb="3">
      <t>カンリシャ</t>
    </rPh>
    <phoneticPr fontId="30"/>
  </si>
  <si>
    <t>保育従事者
（研修修了者）</t>
    <rPh sb="0" eb="2">
      <t>ホイク</t>
    </rPh>
    <rPh sb="2" eb="5">
      <t>ジュウジシャ</t>
    </rPh>
    <rPh sb="7" eb="9">
      <t>ケンシュウ</t>
    </rPh>
    <rPh sb="9" eb="12">
      <t>シュウリョウシャ</t>
    </rPh>
    <phoneticPr fontId="9"/>
  </si>
  <si>
    <t>※保育従事者：主任保育士、有資格保育士、
　保育従事者（研修修了者）（B型の場合）</t>
    <rPh sb="3" eb="5">
      <t>ジュウジ</t>
    </rPh>
    <rPh sb="5" eb="6">
      <t>シャ</t>
    </rPh>
    <rPh sb="36" eb="37">
      <t>ガタ</t>
    </rPh>
    <rPh sb="38" eb="40">
      <t>バアイ</t>
    </rPh>
    <phoneticPr fontId="4"/>
  </si>
  <si>
    <t>通常勤務した保育従事者の数</t>
    <rPh sb="0" eb="2">
      <t>ツウジョウ</t>
    </rPh>
    <rPh sb="2" eb="4">
      <t>キンム</t>
    </rPh>
    <rPh sb="6" eb="8">
      <t>ホイク</t>
    </rPh>
    <rPh sb="8" eb="11">
      <t>ジュウジシャ</t>
    </rPh>
    <rPh sb="12" eb="13">
      <t>カズ</t>
    </rPh>
    <phoneticPr fontId="4"/>
  </si>
  <si>
    <t>うち有資格者保育士数</t>
    <rPh sb="2" eb="6">
      <t>ユウシカクシャ</t>
    </rPh>
    <rPh sb="6" eb="9">
      <t>ホイクシ</t>
    </rPh>
    <rPh sb="9" eb="10">
      <t>カズ</t>
    </rPh>
    <phoneticPr fontId="4"/>
  </si>
  <si>
    <t>うち有資格者保育士数</t>
    <rPh sb="2" eb="6">
      <t>ユウシカクシャ</t>
    </rPh>
    <rPh sb="6" eb="9">
      <t>ホイクシ</t>
    </rPh>
    <rPh sb="9" eb="10">
      <t>スウ</t>
    </rPh>
    <phoneticPr fontId="4"/>
  </si>
  <si>
    <t>必要保育教諭配置数</t>
    <rPh sb="0" eb="2">
      <t>ヒツヨウ</t>
    </rPh>
    <rPh sb="2" eb="4">
      <t>ホイク</t>
    </rPh>
    <rPh sb="4" eb="6">
      <t>キョウユ</t>
    </rPh>
    <rPh sb="6" eb="8">
      <t>ハイチ</t>
    </rPh>
    <rPh sb="8" eb="9">
      <t>スウ</t>
    </rPh>
    <phoneticPr fontId="4"/>
  </si>
  <si>
    <t>年齢別配置基準</t>
    <phoneticPr fontId="4"/>
  </si>
  <si>
    <t>保育標準時間加配</t>
    <phoneticPr fontId="4"/>
  </si>
  <si>
    <t>　障害児保育加算</t>
    <phoneticPr fontId="4"/>
  </si>
  <si>
    <t>障害児保育加算</t>
    <rPh sb="0" eb="2">
      <t>ショウガイ</t>
    </rPh>
    <rPh sb="2" eb="3">
      <t>ジ</t>
    </rPh>
    <rPh sb="3" eb="5">
      <t>ホイク</t>
    </rPh>
    <rPh sb="5" eb="7">
      <t>カサン</t>
    </rPh>
    <phoneticPr fontId="4"/>
  </si>
  <si>
    <t>あり</t>
    <phoneticPr fontId="4"/>
  </si>
  <si>
    <t>なし</t>
    <phoneticPr fontId="4"/>
  </si>
  <si>
    <t>障</t>
    <rPh sb="0" eb="1">
      <t>ショウ</t>
    </rPh>
    <phoneticPr fontId="4"/>
  </si>
  <si>
    <t>管理者未配置減算</t>
    <rPh sb="0" eb="3">
      <t>カンリシャ</t>
    </rPh>
    <rPh sb="3" eb="4">
      <t>ミ</t>
    </rPh>
    <rPh sb="4" eb="6">
      <t>ハイチ</t>
    </rPh>
    <rPh sb="6" eb="8">
      <t>ゲンサン</t>
    </rPh>
    <phoneticPr fontId="4"/>
  </si>
  <si>
    <t>有の場合　非常勤保育従事者　＋１</t>
    <rPh sb="0" eb="1">
      <t>アリ</t>
    </rPh>
    <rPh sb="2" eb="4">
      <t>バアイ</t>
    </rPh>
    <rPh sb="5" eb="8">
      <t>ヒジョウキン</t>
    </rPh>
    <phoneticPr fontId="4"/>
  </si>
  <si>
    <t>計+1</t>
    <rPh sb="0" eb="1">
      <t>ケイ</t>
    </rPh>
    <phoneticPr fontId="4"/>
  </si>
  <si>
    <t>　小規模保育事業所には、次に掲げる設備を設けていること。
1　乳児又は満2歳に満たない幼児を利用させる場合
(1)乳児室又はほふく室(面積は、1人につき3.3㎡以上であること。)
(2)調理設備
(3)調乳室（A型のみ）
(4)沐浴室（A型のみ）
(5)便所
(6)乳児室又はほふく室には保育に必要な用具
2　満2歳以上の幼児を利用させる場合
(1)保育室又は遊戯室(面積は、1人につき1.98㎡以上であること。)
(2)屋外遊戯場(面積は、1人につき3.3㎡以上であること。ただし、付近に屋外遊戯場に代わるべき場所があれば可)
(3)調理設備
(4)便所
(5)保育室又は遊戯室には保育に必要な用具
3　2階以上に乳児室、ほふく室、保育室又は遊戯室を設ける場合には、省令第28条第7号を遵守していること。</t>
    <phoneticPr fontId="4"/>
  </si>
  <si>
    <t>◆定期健康診断未受診児童への対応を記入してください。</t>
    <rPh sb="1" eb="3">
      <t>テイキ</t>
    </rPh>
    <rPh sb="3" eb="5">
      <t>ケンコウ</t>
    </rPh>
    <rPh sb="5" eb="7">
      <t>シンダン</t>
    </rPh>
    <rPh sb="7" eb="8">
      <t>ミ</t>
    </rPh>
    <rPh sb="8" eb="10">
      <t>ジュシン</t>
    </rPh>
    <rPh sb="10" eb="12">
      <t>ジドウ</t>
    </rPh>
    <rPh sb="14" eb="16">
      <t>タイオウ</t>
    </rPh>
    <rPh sb="17" eb="19">
      <t>キニュウ</t>
    </rPh>
    <phoneticPr fontId="4"/>
  </si>
  <si>
    <t>神奈川県第00000号</t>
    <rPh sb="0" eb="4">
      <t>カナガワケン</t>
    </rPh>
    <phoneticPr fontId="4"/>
  </si>
  <si>
    <t>※指導監査実施月の前々月に在籍している職員すべてについて記入してください。　例）指導監査実施月が1月　⇒　11月中に在籍している職員</t>
    <phoneticPr fontId="4"/>
  </si>
  <si>
    <t>でない・である</t>
  </si>
  <si>
    <t>必要な有資格保育士数</t>
    <phoneticPr fontId="4"/>
  </si>
  <si>
    <t>　保育士比率向上加算</t>
    <phoneticPr fontId="4"/>
  </si>
  <si>
    <t>保育士比率向上加算ありの場合</t>
    <rPh sb="12" eb="14">
      <t>バアイ</t>
    </rPh>
    <phoneticPr fontId="4"/>
  </si>
  <si>
    <t>常勤有資格者保育士</t>
    <rPh sb="0" eb="2">
      <t>ジョウキン</t>
    </rPh>
    <rPh sb="2" eb="6">
      <t>ユウシカクシャ</t>
    </rPh>
    <rPh sb="6" eb="9">
      <t>ホイクシ</t>
    </rPh>
    <phoneticPr fontId="4"/>
  </si>
  <si>
    <t>常勤換算有資格者保育士</t>
    <rPh sb="0" eb="2">
      <t>ジョウキン</t>
    </rPh>
    <rPh sb="2" eb="4">
      <t>カンサン</t>
    </rPh>
    <rPh sb="4" eb="8">
      <t>ユウシカクシャ</t>
    </rPh>
    <rPh sb="8" eb="11">
      <t>ホイクシ</t>
    </rPh>
    <phoneticPr fontId="4"/>
  </si>
  <si>
    <t>A型・B型</t>
  </si>
  <si>
    <t>（ア）保育従事者
　基本分単価における必要保育従事者数は以下のⅰとⅱを合計した数であること。
　また、これとは別に非常勤の保育従事者（小規模保育事業A型にあっては保育士）が配置されていること。</t>
    <phoneticPr fontId="4"/>
  </si>
  <si>
    <t>ⅱ その他
ａ 保育標準時間認定を受けた子どもが利用する事業所については非常勤保育従事者１人（小規模保育事業A型にあっては保育士）</t>
    <phoneticPr fontId="4"/>
  </si>
  <si>
    <t>※小規模保育事業A型にあっては保育士</t>
    <phoneticPr fontId="4"/>
  </si>
  <si>
    <t>　乳児の窒息リスクの除去を睡眠前及び睡眠中に行っていること。
・仰向けに寝かせていること。
・一人にしていないこと。
・やわらかい布団やぬいぐるみ等を使用していないこと。
・ヒモ又はヒモ状のものを乳児のそばに置いていないこと。
・口の中に異物、ミルク、食べたもの、嘔吐物等がないか確認していること。
・子どもの数、職員の数に合わせ、定期的に子どもの呼吸・寝かせ方、睡眠状態を点検していること。
　睡眠中の事故防止の注意事項として、1歳以上児であっても子どもの発達状況により、仰向けに寝かせること。また、預け始めの子どもについては、特に注意し、きめ細やかな見守りが重要である。</t>
    <rPh sb="220" eb="221">
      <t>ジ</t>
    </rPh>
    <phoneticPr fontId="4"/>
  </si>
  <si>
    <t>いる・いない</t>
    <phoneticPr fontId="4"/>
  </si>
  <si>
    <t>屋外遊戯場の面積</t>
    <rPh sb="6" eb="8">
      <t>メンセキ</t>
    </rPh>
    <phoneticPr fontId="4"/>
  </si>
  <si>
    <t>　子ども・子育て支援法第19条第3号に掲げる小学校就学前子どもに係る利用定員を、満1歳に満たない小学校就学前子どもと満1歳以上の小学校就学前子どもに区分して定めていること。</t>
    <phoneticPr fontId="4"/>
  </si>
  <si>
    <t>　設備及び運営基準への適合状況
※　他の社会福祉施設等を併せて設置するときは、必要に応じ当該小規模保育事業所等の設備の一部を併せて設置する他の社会福祉施設等の設備に兼ねることができる。</t>
    <phoneticPr fontId="4"/>
  </si>
  <si>
    <t xml:space="preserve">【B型】
1　保育従事者は保育士(国家戦略特別区域限定保育士を含む。)又は市長が行う研修(市長が指定する都道府県知事その他機関が行う研修を含む。)を修了した者であること。
※　当該小規模保育事業所に勤務する保健師、看護師又は准看護師を、1人に限り、保育士とみなすことができる。
2　保育従事者の数は次の(1)～(4)に定める数の合計数に1を加えた数(公定価格上の管理者を配置している場合は、管理者を除く。)以上とし、そのうち半数以上は保育士を配置していること。
(1)乳児　おおむね3人につき1人
(2)満1歳以上満3歳に満たない幼児　おおむね6人につき1人
(3)満3歳以上満4歳に満たない児童　おおむね20人につき1人以上
(4)満4歳以上の児童　おおむね30人につき1人以上
※　(3)(4)については、児童福祉法第6条の3第10項第2号の規定に基づき受け入れる場合に限る。
※　保育従事者の必要数の算出　必要数の算出は年齢別に小数点1桁(小数点2桁以下 切り捨て)目までを算出し、その合計の端数(小数点1桁)を四捨五入する。
</t>
    <phoneticPr fontId="4"/>
  </si>
  <si>
    <t>14　会計の区分</t>
    <phoneticPr fontId="4"/>
  </si>
  <si>
    <t>15　利用者負担額等の受領</t>
    <phoneticPr fontId="4"/>
  </si>
  <si>
    <t>16　施設型給付等の額に係る通知等</t>
    <phoneticPr fontId="4"/>
  </si>
  <si>
    <t xml:space="preserve">17　公定価格
Ⅰ 基本部分
</t>
    <phoneticPr fontId="4"/>
  </si>
  <si>
    <t>18　その他</t>
    <phoneticPr fontId="4"/>
  </si>
  <si>
    <t>　管理運営及び会計に関し、不適切な事項がないこと。</t>
    <rPh sb="1" eb="3">
      <t>カンリ</t>
    </rPh>
    <rPh sb="3" eb="5">
      <t>ウンエイ</t>
    </rPh>
    <rPh sb="5" eb="6">
      <t>オヨ</t>
    </rPh>
    <rPh sb="7" eb="9">
      <t>カイケイ</t>
    </rPh>
    <phoneticPr fontId="4"/>
  </si>
  <si>
    <t>配置基準 
(小数点2位切捨)</t>
    <rPh sb="0" eb="2">
      <t>ハイチ</t>
    </rPh>
    <rPh sb="2" eb="4">
      <t>キジュン</t>
    </rPh>
    <rPh sb="11" eb="12">
      <t>イ</t>
    </rPh>
    <rPh sb="12" eb="14">
      <t>キリス</t>
    </rPh>
    <phoneticPr fontId="4"/>
  </si>
  <si>
    <t xml:space="preserve">　特定地域型保育事業者は、当該特定地域型保育事業者を利用する小学校就学前子どもの意思及び人格を尊重して、常に当該子どもの立場に立って特定地域型保育を提供するように努めていること。
</t>
    <phoneticPr fontId="4"/>
  </si>
  <si>
    <t xml:space="preserve">　特定地域型保育事業者は、地域及び家庭との結び付きを重視した運営を行い、県、市、小学校、他の特定教育・保育施設及び特定地域型保育事業者(以下「特定教育・保育施設等」という。)、地域子ども・子育て支援事業を行う者、他の児童福祉施設その他の学校又は保健医療サービス若しくは福祉サービスを提供する者との密接な連携に努めていること。
</t>
    <phoneticPr fontId="4"/>
  </si>
  <si>
    <t xml:space="preserve">　当該特定地域型保育事業者を利用する小学校就学前子どもの人権の擁護、虐待の防止等のため、責任者を設置する等必要な体制の整備を行うとともに、その従業者に対し、研修を実施する等の措置を講ずるよう努めていること。
</t>
    <phoneticPr fontId="4"/>
  </si>
  <si>
    <t xml:space="preserve">　児童福祉施設基準省令第35条の規定に基づき保育所における保育の内容について内閣総理大臣が定める指針に準じ、それぞれの事業の特性に留意して、小学校就学前子どもの心身の状況等に応じて、特定地域型保育の提供を適切に行っていること。
</t>
    <phoneticPr fontId="4"/>
  </si>
  <si>
    <t>　安全計画の策定等</t>
    <rPh sb="1" eb="3">
      <t>アンゼン</t>
    </rPh>
    <rPh sb="3" eb="5">
      <t>ケイカク</t>
    </rPh>
    <rPh sb="6" eb="8">
      <t>サクテイ</t>
    </rPh>
    <rPh sb="8" eb="9">
      <t>トウ</t>
    </rPh>
    <phoneticPr fontId="4"/>
  </si>
  <si>
    <t>◆</t>
    <phoneticPr fontId="4"/>
  </si>
  <si>
    <t>安全計画の策定状況</t>
    <rPh sb="0" eb="2">
      <t>アンゼン</t>
    </rPh>
    <rPh sb="2" eb="4">
      <t>ケイカク</t>
    </rPh>
    <rPh sb="5" eb="7">
      <t>サクテイ</t>
    </rPh>
    <rPh sb="7" eb="9">
      <t>ジョウキョウ</t>
    </rPh>
    <phoneticPr fontId="4"/>
  </si>
  <si>
    <t>している　・　していない</t>
  </si>
  <si>
    <t>安全計画に含む内容</t>
    <rPh sb="0" eb="2">
      <t>アンゼン</t>
    </rPh>
    <rPh sb="2" eb="4">
      <t>ケイカク</t>
    </rPh>
    <rPh sb="5" eb="6">
      <t>フク</t>
    </rPh>
    <rPh sb="7" eb="9">
      <t>ナイヨウ</t>
    </rPh>
    <phoneticPr fontId="4"/>
  </si>
  <si>
    <t>施設の安全点検</t>
    <rPh sb="0" eb="2">
      <t>シセツ</t>
    </rPh>
    <rPh sb="3" eb="5">
      <t>アンゼン</t>
    </rPh>
    <rPh sb="5" eb="7">
      <t>テンケン</t>
    </rPh>
    <phoneticPr fontId="4"/>
  </si>
  <si>
    <t>職員・児童への安全に関する指導</t>
    <rPh sb="0" eb="2">
      <t>ショクイン</t>
    </rPh>
    <rPh sb="3" eb="5">
      <t>ジドウ</t>
    </rPh>
    <rPh sb="7" eb="9">
      <t>アンゼン</t>
    </rPh>
    <rPh sb="10" eb="11">
      <t>カン</t>
    </rPh>
    <rPh sb="13" eb="15">
      <t>シドウ</t>
    </rPh>
    <phoneticPr fontId="4"/>
  </si>
  <si>
    <t>職員の研修及び訓練</t>
    <rPh sb="0" eb="2">
      <t>ショクイン</t>
    </rPh>
    <rPh sb="3" eb="5">
      <t>ケンシュウ</t>
    </rPh>
    <rPh sb="5" eb="6">
      <t>オヨ</t>
    </rPh>
    <rPh sb="7" eb="9">
      <t>クンレン</t>
    </rPh>
    <phoneticPr fontId="4"/>
  </si>
  <si>
    <t>◆</t>
    <phoneticPr fontId="4"/>
  </si>
  <si>
    <t>職員に対する安全計画の周知</t>
    <rPh sb="0" eb="2">
      <t>ショクイン</t>
    </rPh>
    <rPh sb="3" eb="4">
      <t>タイ</t>
    </rPh>
    <rPh sb="6" eb="8">
      <t>アンゼン</t>
    </rPh>
    <rPh sb="8" eb="10">
      <t>ケイカク</t>
    </rPh>
    <rPh sb="11" eb="13">
      <t>シュウチ</t>
    </rPh>
    <phoneticPr fontId="4"/>
  </si>
  <si>
    <t>　周知の方法をご記入ください。</t>
    <rPh sb="1" eb="3">
      <t>シュウチ</t>
    </rPh>
    <rPh sb="4" eb="6">
      <t>ホウホウ</t>
    </rPh>
    <rPh sb="8" eb="10">
      <t>キニュウ</t>
    </rPh>
    <phoneticPr fontId="4"/>
  </si>
  <si>
    <t>　</t>
    <phoneticPr fontId="4"/>
  </si>
  <si>
    <t>職員に対する研修の定期的な実施</t>
    <rPh sb="0" eb="2">
      <t>ショクイン</t>
    </rPh>
    <rPh sb="3" eb="4">
      <t>タイ</t>
    </rPh>
    <rPh sb="6" eb="8">
      <t>ケンシュウ</t>
    </rPh>
    <rPh sb="9" eb="12">
      <t>テイキテキ</t>
    </rPh>
    <rPh sb="13" eb="15">
      <t>ジッシ</t>
    </rPh>
    <phoneticPr fontId="4"/>
  </si>
  <si>
    <t>　研修の内容、時期等をご記入ください。</t>
    <rPh sb="1" eb="3">
      <t>ケンシュウ</t>
    </rPh>
    <rPh sb="4" eb="6">
      <t>ナイヨウ</t>
    </rPh>
    <rPh sb="7" eb="9">
      <t>ジキ</t>
    </rPh>
    <rPh sb="9" eb="10">
      <t>トウ</t>
    </rPh>
    <rPh sb="12" eb="14">
      <t>キニュウ</t>
    </rPh>
    <phoneticPr fontId="4"/>
  </si>
  <si>
    <t>　</t>
    <phoneticPr fontId="4"/>
  </si>
  <si>
    <t>職員に対する訓練の定期的な実施</t>
    <rPh sb="0" eb="2">
      <t>ショクイン</t>
    </rPh>
    <rPh sb="3" eb="4">
      <t>タイ</t>
    </rPh>
    <rPh sb="6" eb="8">
      <t>クンレン</t>
    </rPh>
    <rPh sb="9" eb="12">
      <t>テイキテキ</t>
    </rPh>
    <rPh sb="13" eb="15">
      <t>ジッシ</t>
    </rPh>
    <phoneticPr fontId="4"/>
  </si>
  <si>
    <t>　訓練の内容、時期等をご記入ください。</t>
    <rPh sb="1" eb="3">
      <t>クンレン</t>
    </rPh>
    <rPh sb="4" eb="6">
      <t>ナイヨウ</t>
    </rPh>
    <rPh sb="7" eb="9">
      <t>ジキ</t>
    </rPh>
    <rPh sb="9" eb="10">
      <t>トウ</t>
    </rPh>
    <rPh sb="12" eb="14">
      <t>キニュウ</t>
    </rPh>
    <phoneticPr fontId="4"/>
  </si>
  <si>
    <t>保護者に対する安全計画に基づく取組等の周知</t>
    <rPh sb="0" eb="3">
      <t>ホゴシャ</t>
    </rPh>
    <rPh sb="4" eb="5">
      <t>タイ</t>
    </rPh>
    <rPh sb="7" eb="9">
      <t>アンゼン</t>
    </rPh>
    <rPh sb="9" eb="11">
      <t>ケイカク</t>
    </rPh>
    <rPh sb="12" eb="13">
      <t>モト</t>
    </rPh>
    <rPh sb="15" eb="16">
      <t>ト</t>
    </rPh>
    <rPh sb="16" eb="17">
      <t>ク</t>
    </rPh>
    <rPh sb="17" eb="18">
      <t>トウ</t>
    </rPh>
    <rPh sb="19" eb="21">
      <t>シュウチ</t>
    </rPh>
    <phoneticPr fontId="4"/>
  </si>
  <si>
    <t xml:space="preserve">(4)定期的に安全計画の見直しを行い、必要に応じて安全計画の変更を行うこと。
</t>
    <phoneticPr fontId="4"/>
  </si>
  <si>
    <t>◆</t>
    <phoneticPr fontId="4"/>
  </si>
  <si>
    <t>安全計画の見直し・必要に応じた変更</t>
    <rPh sb="0" eb="2">
      <t>アンゼン</t>
    </rPh>
    <rPh sb="2" eb="4">
      <t>ケイカク</t>
    </rPh>
    <rPh sb="5" eb="7">
      <t>ミナオ</t>
    </rPh>
    <rPh sb="9" eb="11">
      <t>ヒツヨウ</t>
    </rPh>
    <rPh sb="12" eb="13">
      <t>オウ</t>
    </rPh>
    <rPh sb="15" eb="17">
      <t>ヘンコウ</t>
    </rPh>
    <phoneticPr fontId="4"/>
  </si>
  <si>
    <t>いる　・　いない・　予定あり</t>
  </si>
  <si>
    <t>　自動車を運行する場合の所在の確認</t>
    <phoneticPr fontId="4"/>
  </si>
  <si>
    <t>通園や園外活動等で自動車を運行する際の児童の所在確認</t>
    <rPh sb="0" eb="2">
      <t>ツウエン</t>
    </rPh>
    <rPh sb="3" eb="5">
      <t>エンガイ</t>
    </rPh>
    <rPh sb="5" eb="7">
      <t>カツドウ</t>
    </rPh>
    <rPh sb="7" eb="8">
      <t>トウ</t>
    </rPh>
    <rPh sb="9" eb="12">
      <t>ジドウシャ</t>
    </rPh>
    <rPh sb="13" eb="15">
      <t>ウンコウ</t>
    </rPh>
    <rPh sb="17" eb="18">
      <t>サイ</t>
    </rPh>
    <rPh sb="19" eb="21">
      <t>ジドウ</t>
    </rPh>
    <rPh sb="22" eb="24">
      <t>ショザイ</t>
    </rPh>
    <rPh sb="24" eb="26">
      <t>カクニン</t>
    </rPh>
    <phoneticPr fontId="4"/>
  </si>
  <si>
    <t>・所在確認の方法</t>
    <rPh sb="1" eb="3">
      <t>ショザイ</t>
    </rPh>
    <rPh sb="3" eb="5">
      <t>カクニン</t>
    </rPh>
    <rPh sb="6" eb="8">
      <t>ホウホウ</t>
    </rPh>
    <phoneticPr fontId="4"/>
  </si>
  <si>
    <t>乗車時及び降車時の点呼</t>
    <rPh sb="2" eb="3">
      <t>ジ</t>
    </rPh>
    <rPh sb="7" eb="8">
      <t>ジ</t>
    </rPh>
    <phoneticPr fontId="4"/>
  </si>
  <si>
    <t>（</t>
    <phoneticPr fontId="4"/>
  </si>
  <si>
    <t>）</t>
    <phoneticPr fontId="4"/>
  </si>
  <si>
    <t>・記録の有無</t>
    <rPh sb="1" eb="3">
      <t>キロク</t>
    </rPh>
    <rPh sb="4" eb="6">
      <t>ウム</t>
    </rPh>
    <phoneticPr fontId="4"/>
  </si>
  <si>
    <t>通園用の自動車への見落とし防止装置(ブザー等)の設置</t>
    <rPh sb="0" eb="2">
      <t>ツウエン</t>
    </rPh>
    <rPh sb="2" eb="3">
      <t>ヨウ</t>
    </rPh>
    <rPh sb="4" eb="7">
      <t>ジドウシャ</t>
    </rPh>
    <rPh sb="9" eb="11">
      <t>ミオ</t>
    </rPh>
    <rPh sb="13" eb="15">
      <t>ボウシ</t>
    </rPh>
    <rPh sb="15" eb="17">
      <t>ソウチ</t>
    </rPh>
    <rPh sb="21" eb="22">
      <t>トウ</t>
    </rPh>
    <phoneticPr fontId="4"/>
  </si>
  <si>
    <t>　※設置してない場合
　　代替措置としての降車時の園児の所在の確認方法</t>
    <rPh sb="2" eb="4">
      <t>セッチ</t>
    </rPh>
    <rPh sb="8" eb="10">
      <t>バアイ</t>
    </rPh>
    <rPh sb="13" eb="15">
      <t>ダイタイ</t>
    </rPh>
    <rPh sb="15" eb="17">
      <t>ソチ</t>
    </rPh>
    <rPh sb="21" eb="23">
      <t>コウシャ</t>
    </rPh>
    <rPh sb="23" eb="24">
      <t>ジ</t>
    </rPh>
    <rPh sb="25" eb="27">
      <t>エンジ</t>
    </rPh>
    <rPh sb="28" eb="30">
      <t>ショザイ</t>
    </rPh>
    <rPh sb="31" eb="33">
      <t>カクニン</t>
    </rPh>
    <rPh sb="33" eb="35">
      <t>ホウホウ</t>
    </rPh>
    <phoneticPr fontId="4"/>
  </si>
  <si>
    <t>(1)利用乳幼児の安全の確保を図るため、家庭的保育事業所等ごとに、当該家庭的保育事業所等の設備の安全点検、職員、利用乳幼児等に対する事業所外での活動、取組等を含めた家庭的保育事業所等での生活その他の日常生活における安全に関する指導、職員の研修及び訓練その他家庭的保育事業所等における安全に関する事項についての計画(以下「安全計画」という。)を策定し、当該安全計画に従い必要な措置を講じていること。</t>
    <phoneticPr fontId="4"/>
  </si>
  <si>
    <t>(2)職員に対し、安全計画について周知するとともに、前項の研修及び訓練を定期的に実施していること。</t>
    <phoneticPr fontId="4"/>
  </si>
  <si>
    <t>(3)利用乳幼児の安全の確保に関して保護者との連携が図られるよう、保護者に対し、安全計画に基づく取組の内容等について周知していること。</t>
    <phoneticPr fontId="4"/>
  </si>
  <si>
    <t>1　小規模保育事業者は、利用乳幼児に対し、利用開始時の健康診断、少なくとも1年に2回(うち1回は6月30日までに行う。)の定期健康診断及び臨時の健康診断を学校保健安全法に規定する健康診断に準じて行っていること。
　なお、疾病その他やむを得ない事由によって当該期日に健康診断を受けることのできなかった児童に対しては、その事由のなくなった後すみやかに健康診断(歯科健診を含む。)を行っていること。　</t>
    <phoneticPr fontId="2"/>
  </si>
  <si>
    <t>◆</t>
    <phoneticPr fontId="4"/>
  </si>
  <si>
    <t>設備等の衛生管理</t>
    <rPh sb="0" eb="2">
      <t>セツビ</t>
    </rPh>
    <rPh sb="2" eb="3">
      <t>トウ</t>
    </rPh>
    <rPh sb="4" eb="6">
      <t>エイセイ</t>
    </rPh>
    <rPh sb="6" eb="8">
      <t>カンリ</t>
    </rPh>
    <phoneticPr fontId="4"/>
  </si>
  <si>
    <t>◆感染症等の発生の予防対策をご記入ください。</t>
    <rPh sb="1" eb="4">
      <t>カンセンショウ</t>
    </rPh>
    <rPh sb="4" eb="5">
      <t>トウ</t>
    </rPh>
    <rPh sb="6" eb="8">
      <t>ハッセイ</t>
    </rPh>
    <rPh sb="9" eb="11">
      <t>ヨボウ</t>
    </rPh>
    <rPh sb="11" eb="13">
      <t>タイサク</t>
    </rPh>
    <rPh sb="15" eb="17">
      <t>キニュウ</t>
    </rPh>
    <phoneticPr fontId="4"/>
  </si>
  <si>
    <t>◆</t>
    <phoneticPr fontId="4"/>
  </si>
  <si>
    <t>　</t>
    <phoneticPr fontId="4"/>
  </si>
  <si>
    <t>発生した感染症等</t>
    <rPh sb="0" eb="2">
      <t>ハッセイ</t>
    </rPh>
    <rPh sb="4" eb="7">
      <t>カンセンショウ</t>
    </rPh>
    <rPh sb="7" eb="8">
      <t>トウ</t>
    </rPh>
    <phoneticPr fontId="4"/>
  </si>
  <si>
    <t>報告</t>
    <rPh sb="0" eb="2">
      <t>ホウコク</t>
    </rPh>
    <phoneticPr fontId="4"/>
  </si>
  <si>
    <t>要・不要</t>
  </si>
  <si>
    <t xml:space="preserve">(1)利用乳幼児の使用する設備、食器等又は飲用に供する水について、衛生的な管理に努め、又は衛生上必要な措置を講じていること。
(2)感染症又は食中毒が発生し、又はまん延しないように、職員に対し、感染症及び食中毒の予防及びまん延の防止のための研修並びに感染症の予防及びまん延の防止のための訓練を定期的に実施するよう努めていること。
</t>
    <phoneticPr fontId="2"/>
  </si>
  <si>
    <t>　次の(1)、(2)又は(3)の場合は、社会福祉施設等主管部局に迅速に、感染症又は食中毒が疑われる者等の人数、症状、対応状況等を報告するとともに、併せて保健所に報告し、指示を求めるなどの措置を講ずること。</t>
    <phoneticPr fontId="4"/>
  </si>
  <si>
    <t>(1)同一の感染症若しくは食中毒による又はそれらによると疑われる死亡者又は重篤患者が1週間内に2名以上発生した場合</t>
    <phoneticPr fontId="4"/>
  </si>
  <si>
    <t>(2)同一の感染症若しくは食中毒の患者又はそれらが疑われる者が10名以上又は全利用者の半数以上発生した場合</t>
    <phoneticPr fontId="4"/>
  </si>
  <si>
    <t>(3)(1)及び(2)に該当しない場合であっても、通常の発生動向を上回る感染症等の発生が疑われ、特に施設長が報告を必要と認めた場合</t>
    <phoneticPr fontId="4"/>
  </si>
  <si>
    <t>　教育・保育の提供の記録</t>
    <phoneticPr fontId="4"/>
  </si>
  <si>
    <t xml:space="preserve">　利用しようとする小学校就学前子どもに係る教育・保育給付認定保護者が、その希望を踏まえて適切に特定地域型保育事業所を選択することができるように、当該特定地域型保育事業所が提供する特定地域型保育の内容に関する情報の提供を行うよう努めていること。
</t>
    <phoneticPr fontId="4"/>
  </si>
  <si>
    <t>　みなし保育士（看護師等）の有無</t>
    <rPh sb="4" eb="7">
      <t>ホイクシ</t>
    </rPh>
    <rPh sb="8" eb="11">
      <t>カンゴシ</t>
    </rPh>
    <rPh sb="11" eb="12">
      <t>トウ</t>
    </rPh>
    <rPh sb="14" eb="16">
      <t>ウム</t>
    </rPh>
    <phoneticPr fontId="4"/>
  </si>
  <si>
    <t>　みなし保育士（看護師等）</t>
    <rPh sb="4" eb="7">
      <t>ホイクシ</t>
    </rPh>
    <rPh sb="8" eb="12">
      <t>カンゴシナド</t>
    </rPh>
    <phoneticPr fontId="4"/>
  </si>
  <si>
    <t>非常勤職員・派遣職員　勤務状況等届</t>
    <phoneticPr fontId="4"/>
  </si>
  <si>
    <t>保育士等配置数算出表</t>
    <rPh sb="0" eb="3">
      <t>ホイクシ</t>
    </rPh>
    <rPh sb="3" eb="4">
      <t>トウ</t>
    </rPh>
    <rPh sb="4" eb="6">
      <t>ハイチ</t>
    </rPh>
    <rPh sb="6" eb="7">
      <t>スウ</t>
    </rPh>
    <rPh sb="7" eb="9">
      <t>サンシュツ</t>
    </rPh>
    <rPh sb="9" eb="10">
      <t>ピョウ</t>
    </rPh>
    <phoneticPr fontId="4"/>
  </si>
  <si>
    <t>　※　周知事項　※</t>
    <phoneticPr fontId="4"/>
  </si>
  <si>
    <t>　地域型保育給付費に係る支出について</t>
    <phoneticPr fontId="4"/>
  </si>
  <si>
    <t>-</t>
    <phoneticPr fontId="4"/>
  </si>
  <si>
    <t xml:space="preserve">　避難及び消火に対する訓練を少なくとも毎月1回行っていること。
　避難訓練については、地域の実情を鑑みて、火災、水害・土砂災害、地震等を想定した訓練を実施すること。
</t>
    <phoneticPr fontId="2"/>
  </si>
  <si>
    <t>点検資料</t>
    <phoneticPr fontId="4"/>
  </si>
  <si>
    <t>◆睡眠中の確認方法</t>
    <rPh sb="1" eb="3">
      <t>スイミン</t>
    </rPh>
    <rPh sb="3" eb="4">
      <t>チュウ</t>
    </rPh>
    <rPh sb="5" eb="7">
      <t>カクニン</t>
    </rPh>
    <rPh sb="7" eb="9">
      <t>ホウホウ</t>
    </rPh>
    <phoneticPr fontId="4"/>
  </si>
  <si>
    <t>◆睡眠チェックの記録方法</t>
    <rPh sb="1" eb="3">
      <t>スイミン</t>
    </rPh>
    <rPh sb="8" eb="10">
      <t>キロク</t>
    </rPh>
    <rPh sb="10" eb="12">
      <t>ホウホウ</t>
    </rPh>
    <phoneticPr fontId="4"/>
  </si>
  <si>
    <t>手で触れて確認</t>
    <rPh sb="0" eb="1">
      <t>テ</t>
    </rPh>
    <rPh sb="2" eb="3">
      <t>フ</t>
    </rPh>
    <rPh sb="5" eb="7">
      <t>カクニン</t>
    </rPh>
    <phoneticPr fontId="4"/>
  </si>
  <si>
    <t>紙に記録</t>
    <rPh sb="0" eb="1">
      <t>カミ</t>
    </rPh>
    <rPh sb="2" eb="4">
      <t>キロク</t>
    </rPh>
    <phoneticPr fontId="4"/>
  </si>
  <si>
    <t>アプリ・システム等</t>
    <rPh sb="8" eb="9">
      <t>トウ</t>
    </rPh>
    <phoneticPr fontId="4"/>
  </si>
  <si>
    <t>ベビーセンサー</t>
    <phoneticPr fontId="4"/>
  </si>
  <si>
    <t>（</t>
    <phoneticPr fontId="4"/>
  </si>
  <si>
    <t>）</t>
    <phoneticPr fontId="4"/>
  </si>
  <si>
    <t>※該当するもの全てを選択してください。</t>
    <rPh sb="1" eb="3">
      <t>ガイトウ</t>
    </rPh>
    <rPh sb="7" eb="8">
      <t>スベ</t>
    </rPh>
    <rPh sb="10" eb="12">
      <t>センタク</t>
    </rPh>
    <phoneticPr fontId="4"/>
  </si>
  <si>
    <t>家</t>
    <rPh sb="0" eb="1">
      <t>イエ</t>
    </rPh>
    <phoneticPr fontId="4"/>
  </si>
  <si>
    <t>【A型】
　保育士(国家戦略特別区域限定保育士を含む。)の数は次の(1)～(4)に定める数の合計数に1を加えた数(公定価格上の管理者を配置している場合は、管理者を除く。)以上配置していること。
(1)乳児　おおむね3人につき1人
(2)満1歳以上満3歳に満たない幼児　おおむね6人につき1人
(3)満3歳以上満4歳に満たない児童　おおむね20人につき1人
(4)満4歳以上の児童　おおむね30人につき1人
※　(3)(4)については、児童福祉法第6条の3第10項第2号の規定に基づき受け入れる場合に限る。
※　当該小規模保育事業所に勤務する保健師、看護師又は准看護師を、1人に限り、保育士とみなすことができる。
※　保育士の必要数の算出
　必要数の算出は年齢別に小数点1桁(小数点2桁以下切り捨て)目までを算出し、その合計の端数(小数点1桁)を四捨五入する。</t>
    <phoneticPr fontId="4"/>
  </si>
  <si>
    <t>　他の社会福祉施設等を併せて設置するときは、必要に応じ当該事業所の職員の一部を併せて設置する他の社会福祉施設等の職員に兼ねることができるが、その行う保育に支障がないこと。</t>
    <phoneticPr fontId="4"/>
  </si>
  <si>
    <t>管理運営
・
会計</t>
    <rPh sb="0" eb="2">
      <t>カンリ</t>
    </rPh>
    <rPh sb="2" eb="4">
      <t>ウンエイ</t>
    </rPh>
    <rPh sb="7" eb="9">
      <t>カイケイ</t>
    </rPh>
    <phoneticPr fontId="4"/>
  </si>
  <si>
    <t>相模原市指導監査基準小規模保育事業編対応</t>
    <rPh sb="0" eb="4">
      <t>サガミハラシ</t>
    </rPh>
    <rPh sb="4" eb="6">
      <t>シドウ</t>
    </rPh>
    <rPh sb="6" eb="8">
      <t>カンサ</t>
    </rPh>
    <rPh sb="8" eb="10">
      <t>キジュン</t>
    </rPh>
    <rPh sb="10" eb="13">
      <t>ショウキボ</t>
    </rPh>
    <rPh sb="13" eb="15">
      <t>ホイク</t>
    </rPh>
    <rPh sb="15" eb="17">
      <t>ジギョウ</t>
    </rPh>
    <rPh sb="17" eb="18">
      <t>ヘン</t>
    </rPh>
    <rPh sb="18" eb="20">
      <t>タイオウ</t>
    </rPh>
    <phoneticPr fontId="4"/>
  </si>
  <si>
    <t>※指導監査実施月の前々月の勤務シフト表等（予定及び実績がわかるもの）を提出してください。記号等で勤務時間を表している場合は、その説明も併せて提出してください。</t>
    <rPh sb="21" eb="23">
      <t>ヨテイ</t>
    </rPh>
    <rPh sb="23" eb="24">
      <t>オヨ</t>
    </rPh>
    <rPh sb="25" eb="27">
      <t>ジッセキ</t>
    </rPh>
    <phoneticPr fontId="4"/>
  </si>
  <si>
    <t>※指導監査実施月の前々月の調理員の勤務シフト表等（予定及び実績がわかるもの）を提出してください。記号等で勤務時間を表している場合は、その説明も併せて提出してください。</t>
    <phoneticPr fontId="4"/>
  </si>
  <si>
    <t>運営規程の概要</t>
    <rPh sb="0" eb="2">
      <t>ウンエイ</t>
    </rPh>
    <rPh sb="2" eb="4">
      <t>キテイ</t>
    </rPh>
    <rPh sb="5" eb="7">
      <t>ガイヨウ</t>
    </rPh>
    <phoneticPr fontId="4"/>
  </si>
  <si>
    <t>公園名</t>
    <rPh sb="0" eb="2">
      <t>コウエン</t>
    </rPh>
    <rPh sb="2" eb="3">
      <t>メイ</t>
    </rPh>
    <phoneticPr fontId="4"/>
  </si>
  <si>
    <t>している・していない・該当なし</t>
  </si>
  <si>
    <t>※代替公園の場合</t>
    <rPh sb="1" eb="3">
      <t>ダイタイ</t>
    </rPh>
    <rPh sb="3" eb="5">
      <t>コウエン</t>
    </rPh>
    <rPh sb="6" eb="8">
      <t>バアイ</t>
    </rPh>
    <phoneticPr fontId="4"/>
  </si>
  <si>
    <t>指導監査実施月の前々月の勤務実績</t>
    <phoneticPr fontId="4"/>
  </si>
  <si>
    <t>※指導監査実施月の前々月に在籍している職員すべてについて記入してください。
　例）指導監査実施月が1月　⇒　11月中に在籍している職員</t>
    <phoneticPr fontId="4"/>
  </si>
  <si>
    <t>当該施設における勤務開始年月日</t>
    <phoneticPr fontId="4"/>
  </si>
  <si>
    <t>当該施設における勤務開始年月日</t>
    <phoneticPr fontId="4"/>
  </si>
  <si>
    <t>※先に職員点検資料１,２を入力してから回答ください。
（公定価格の保育士等配置数等が反映されます。）</t>
    <phoneticPr fontId="4"/>
  </si>
  <si>
    <t xml:space="preserve">1　給料表を適用する職員の職員勤務状況
</t>
    <phoneticPr fontId="4"/>
  </si>
  <si>
    <t>1　給料表を適用する職員の職員勤務状況</t>
    <phoneticPr fontId="4"/>
  </si>
  <si>
    <t>2　給料表を適用しない職員の職員勤務状況</t>
    <phoneticPr fontId="4"/>
  </si>
  <si>
    <t>(9)</t>
    <phoneticPr fontId="4"/>
  </si>
  <si>
    <t>賃金台帳</t>
    <rPh sb="0" eb="2">
      <t>チンギン</t>
    </rPh>
    <rPh sb="2" eb="4">
      <t>ダイチョウ</t>
    </rPh>
    <phoneticPr fontId="4"/>
  </si>
  <si>
    <t>職員点検資料１（給料表を適用する職員の職員勤務状況）
職員点検資料２（給料表を適用しない職員の職員勤務状況）
利用乳幼児登降時間調べ
勤務時間等調べ</t>
    <phoneticPr fontId="4"/>
  </si>
  <si>
    <r>
      <t>　令和</t>
    </r>
    <r>
      <rPr>
        <strike/>
        <sz val="24"/>
        <color rgb="FFFF0000"/>
        <rFont val="ＭＳ 明朝"/>
        <family val="1"/>
        <charset val="128"/>
      </rPr>
      <t>5</t>
    </r>
    <r>
      <rPr>
        <b/>
        <u/>
        <sz val="24"/>
        <color rgb="FF0000FF"/>
        <rFont val="ＭＳ 明朝"/>
        <family val="1"/>
        <charset val="128"/>
      </rPr>
      <t>6</t>
    </r>
    <r>
      <rPr>
        <sz val="24"/>
        <rFont val="ＭＳ 明朝"/>
        <family val="1"/>
        <charset val="128"/>
      </rPr>
      <t>年度　指導監査事前提出資料
相模原市指導監査基準小規模保育事業編対応
　～　利用者処遇　～　</t>
    </r>
    <rPh sb="1" eb="3">
      <t>レイワ</t>
    </rPh>
    <rPh sb="5" eb="7">
      <t>ネンド</t>
    </rPh>
    <rPh sb="6" eb="7">
      <t>ド</t>
    </rPh>
    <rPh sb="19" eb="23">
      <t>サガミハラシ</t>
    </rPh>
    <rPh sb="23" eb="25">
      <t>シドウ</t>
    </rPh>
    <rPh sb="25" eb="27">
      <t>カンサ</t>
    </rPh>
    <rPh sb="27" eb="29">
      <t>キジュン</t>
    </rPh>
    <rPh sb="37" eb="39">
      <t>タイオウ</t>
    </rPh>
    <phoneticPr fontId="4"/>
  </si>
  <si>
    <r>
      <rPr>
        <b/>
        <u/>
        <sz val="10"/>
        <color rgb="FF0000FF"/>
        <rFont val="ＭＳ 明朝"/>
        <family val="1"/>
        <charset val="128"/>
      </rPr>
      <t xml:space="preserve">幼児保育を行う施設としての共有すべき事項
＜幼児教育において、育みたい資質・能力＞
　次の資質・能力を一体的に育むよう努めていること。
(1)豊かな体験を通じて、感じたり、気付いたり、分かったり、できるようになったりする「知識及び技能の基礎」
(2)気付いたことや、できるようになったことなどを使い、考えたり、試したり、工夫したり、表現したりする「思考力、判断力、表現力等の基礎」
(3)心情、意欲、態度が育つ中で、よりよい生活を営もうとする「学びに向かう力、人間性等」
</t>
    </r>
    <r>
      <rPr>
        <sz val="10"/>
        <rFont val="ＭＳ 明朝"/>
        <family val="1"/>
        <charset val="128"/>
      </rPr>
      <t xml:space="preserve">
</t>
    </r>
    <phoneticPr fontId="4"/>
  </si>
  <si>
    <t xml:space="preserve">＜幼児期の終わりまでに育ってほしい姿＞
　次の10項目について、保育士等が指導を行う際に考慮していること。
(1)健康な心と体
(2)自立心
(3)協同性
(4)道徳性・規範意識の芽生え
(5)社会生活との関わり
(6)思考力の芽生え
(7)自然との関わり・生命尊重
(8)数量や図形、標識や文字などへの関心・感覚
(9)言葉による伝え合い
(10)豊かな感性と表現
</t>
    <phoneticPr fontId="4"/>
  </si>
  <si>
    <r>
      <t xml:space="preserve">1か月の
勤務日数
</t>
    </r>
    <r>
      <rPr>
        <b/>
        <sz val="10"/>
        <color rgb="FFFF0000"/>
        <rFont val="ＭＳ Ｐ明朝"/>
        <family val="1"/>
        <charset val="128"/>
      </rPr>
      <t>【実績】</t>
    </r>
    <rPh sb="2" eb="3">
      <t>ゲツ</t>
    </rPh>
    <rPh sb="5" eb="7">
      <t>キンム</t>
    </rPh>
    <rPh sb="7" eb="9">
      <t>ニッスウ</t>
    </rPh>
    <rPh sb="11" eb="13">
      <t>ジッセキ</t>
    </rPh>
    <phoneticPr fontId="4"/>
  </si>
  <si>
    <r>
      <t xml:space="preserve">有給休暇
取得日数
</t>
    </r>
    <r>
      <rPr>
        <b/>
        <sz val="10"/>
        <color rgb="FFFF0000"/>
        <rFont val="ＭＳ Ｐ明朝"/>
        <family val="1"/>
        <charset val="128"/>
      </rPr>
      <t>【実績】</t>
    </r>
    <rPh sb="0" eb="2">
      <t>ユウキュウ</t>
    </rPh>
    <rPh sb="2" eb="4">
      <t>キュウカ</t>
    </rPh>
    <rPh sb="5" eb="7">
      <t>シュトク</t>
    </rPh>
    <rPh sb="7" eb="9">
      <t>ニッスウ</t>
    </rPh>
    <rPh sb="11" eb="13">
      <t>ジッセキ</t>
    </rPh>
    <phoneticPr fontId="4"/>
  </si>
  <si>
    <r>
      <rPr>
        <sz val="10"/>
        <rFont val="ＭＳ Ｐ明朝"/>
        <family val="1"/>
        <charset val="128"/>
      </rPr>
      <t>指導監査実施月の</t>
    </r>
    <r>
      <rPr>
        <b/>
        <sz val="10"/>
        <color rgb="FFFF0000"/>
        <rFont val="ＭＳ Ｐ明朝"/>
        <family val="1"/>
        <charset val="128"/>
      </rPr>
      <t>前々月</t>
    </r>
    <r>
      <rPr>
        <sz val="10"/>
        <rFont val="ＭＳ Ｐ明朝"/>
        <family val="1"/>
        <charset val="128"/>
      </rPr>
      <t>の勤務</t>
    </r>
    <phoneticPr fontId="4"/>
  </si>
  <si>
    <r>
      <t xml:space="preserve">1か月の
勤務時間
</t>
    </r>
    <r>
      <rPr>
        <b/>
        <sz val="10"/>
        <color rgb="FFFF0000"/>
        <rFont val="ＭＳ Ｐ明朝"/>
        <family val="1"/>
        <charset val="128"/>
      </rPr>
      <t>【実績】</t>
    </r>
    <rPh sb="2" eb="3">
      <t>ゲツ</t>
    </rPh>
    <rPh sb="5" eb="7">
      <t>キンム</t>
    </rPh>
    <rPh sb="7" eb="9">
      <t>ジカン</t>
    </rPh>
    <rPh sb="11" eb="13">
      <t>ジッセキ</t>
    </rPh>
    <phoneticPr fontId="4"/>
  </si>
  <si>
    <r>
      <t xml:space="preserve">有給休暇
取得時間
</t>
    </r>
    <r>
      <rPr>
        <b/>
        <sz val="10"/>
        <color rgb="FFFF0000"/>
        <rFont val="ＭＳ Ｐ明朝"/>
        <family val="1"/>
        <charset val="128"/>
      </rPr>
      <t>【実績】</t>
    </r>
    <rPh sb="0" eb="2">
      <t>ユウキュウ</t>
    </rPh>
    <rPh sb="2" eb="4">
      <t>キュウカ</t>
    </rPh>
    <rPh sb="5" eb="7">
      <t>シュトク</t>
    </rPh>
    <rPh sb="7" eb="9">
      <t>ジカン</t>
    </rPh>
    <rPh sb="11" eb="13">
      <t>ジッセキ</t>
    </rPh>
    <phoneticPr fontId="4"/>
  </si>
  <si>
    <r>
      <t xml:space="preserve">3　施設及び設備の基準
</t>
    </r>
    <r>
      <rPr>
        <b/>
        <u/>
        <sz val="10"/>
        <color rgb="FF0000FF"/>
        <rFont val="ＭＳ 明朝"/>
        <family val="1"/>
        <charset val="128"/>
      </rPr>
      <t>(1)設備基準</t>
    </r>
    <rPh sb="15" eb="19">
      <t>セツビキジュン</t>
    </rPh>
    <phoneticPr fontId="4"/>
  </si>
  <si>
    <t>(2)設備等の変更</t>
    <rPh sb="3" eb="6">
      <t>セツビトウ</t>
    </rPh>
    <rPh sb="7" eb="9">
      <t>ヘンコウ</t>
    </rPh>
    <phoneticPr fontId="4"/>
  </si>
  <si>
    <t>設備等変更時の届出状況</t>
    <rPh sb="0" eb="3">
      <t>セツビトウ</t>
    </rPh>
    <rPh sb="3" eb="6">
      <t>ヘンコウジ</t>
    </rPh>
    <rPh sb="7" eb="11">
      <t>トドケデジョウキョウ</t>
    </rPh>
    <phoneticPr fontId="4"/>
  </si>
  <si>
    <t>　設備等を変更しようとする時は、あらかじめ変更届を相模原市長に提出していること。</t>
    <phoneticPr fontId="4"/>
  </si>
  <si>
    <r>
      <rPr>
        <strike/>
        <sz val="10"/>
        <color rgb="FFFF0000"/>
        <rFont val="ＭＳ 明朝"/>
        <family val="1"/>
        <charset val="128"/>
      </rPr>
      <t>12</t>
    </r>
    <r>
      <rPr>
        <sz val="10"/>
        <rFont val="ＭＳ 明朝"/>
        <family val="1"/>
        <charset val="128"/>
      </rPr>
      <t xml:space="preserve">
13</t>
    </r>
    <phoneticPr fontId="4"/>
  </si>
  <si>
    <r>
      <rPr>
        <strike/>
        <sz val="10"/>
        <color rgb="FFFF0000"/>
        <rFont val="ＭＳ 明朝"/>
        <family val="1"/>
        <charset val="128"/>
      </rPr>
      <t>13</t>
    </r>
    <r>
      <rPr>
        <sz val="10"/>
        <rFont val="ＭＳ 明朝"/>
        <family val="1"/>
        <charset val="128"/>
      </rPr>
      <t xml:space="preserve">
14</t>
    </r>
    <phoneticPr fontId="4"/>
  </si>
  <si>
    <r>
      <rPr>
        <strike/>
        <sz val="10"/>
        <color rgb="FFFF0000"/>
        <rFont val="ＭＳ 明朝"/>
        <family val="1"/>
        <charset val="128"/>
      </rPr>
      <t>14</t>
    </r>
    <r>
      <rPr>
        <sz val="10"/>
        <rFont val="ＭＳ 明朝"/>
        <family val="1"/>
        <charset val="128"/>
      </rPr>
      <t xml:space="preserve">
15</t>
    </r>
    <phoneticPr fontId="4"/>
  </si>
  <si>
    <r>
      <rPr>
        <strike/>
        <sz val="10"/>
        <color rgb="FFFF0000"/>
        <rFont val="ＭＳ 明朝"/>
        <family val="1"/>
        <charset val="128"/>
      </rPr>
      <t>15</t>
    </r>
    <r>
      <rPr>
        <sz val="10"/>
        <rFont val="ＭＳ 明朝"/>
        <family val="1"/>
        <charset val="128"/>
      </rPr>
      <t xml:space="preserve">
16</t>
    </r>
    <phoneticPr fontId="4"/>
  </si>
  <si>
    <r>
      <rPr>
        <strike/>
        <sz val="10"/>
        <color rgb="FFFF0000"/>
        <rFont val="ＭＳ 明朝"/>
        <family val="1"/>
        <charset val="128"/>
      </rPr>
      <t>16</t>
    </r>
    <r>
      <rPr>
        <sz val="10"/>
        <rFont val="ＭＳ 明朝"/>
        <family val="1"/>
        <charset val="128"/>
      </rPr>
      <t xml:space="preserve">
17</t>
    </r>
    <phoneticPr fontId="4"/>
  </si>
  <si>
    <r>
      <rPr>
        <strike/>
        <sz val="10"/>
        <color rgb="FFFF0000"/>
        <rFont val="ＭＳ 明朝"/>
        <family val="1"/>
        <charset val="128"/>
      </rPr>
      <t>17</t>
    </r>
    <r>
      <rPr>
        <sz val="10"/>
        <rFont val="ＭＳ 明朝"/>
        <family val="1"/>
        <charset val="128"/>
      </rPr>
      <t xml:space="preserve">
18</t>
    </r>
    <phoneticPr fontId="4"/>
  </si>
  <si>
    <r>
      <rPr>
        <strike/>
        <sz val="10"/>
        <color rgb="FFFF0000"/>
        <rFont val="ＭＳ 明朝"/>
        <family val="1"/>
        <charset val="128"/>
      </rPr>
      <t>18</t>
    </r>
    <r>
      <rPr>
        <sz val="10"/>
        <rFont val="ＭＳ 明朝"/>
        <family val="1"/>
        <charset val="128"/>
      </rPr>
      <t xml:space="preserve">
19</t>
    </r>
    <phoneticPr fontId="4"/>
  </si>
  <si>
    <r>
      <rPr>
        <strike/>
        <sz val="10"/>
        <color rgb="FFFF0000"/>
        <rFont val="ＭＳ 明朝"/>
        <family val="1"/>
        <charset val="128"/>
      </rPr>
      <t>19</t>
    </r>
    <r>
      <rPr>
        <sz val="10"/>
        <rFont val="ＭＳ 明朝"/>
        <family val="1"/>
        <charset val="128"/>
      </rPr>
      <t xml:space="preserve">
20</t>
    </r>
    <phoneticPr fontId="4"/>
  </si>
  <si>
    <r>
      <rPr>
        <strike/>
        <sz val="10"/>
        <color rgb="FFFF0000"/>
        <rFont val="ＭＳ 明朝"/>
        <family val="1"/>
        <charset val="128"/>
      </rPr>
      <t>20</t>
    </r>
    <r>
      <rPr>
        <sz val="10"/>
        <rFont val="ＭＳ 明朝"/>
        <family val="1"/>
        <charset val="128"/>
      </rPr>
      <t xml:space="preserve">
21</t>
    </r>
    <phoneticPr fontId="4"/>
  </si>
  <si>
    <r>
      <rPr>
        <strike/>
        <sz val="10"/>
        <color rgb="FFFF0000"/>
        <rFont val="ＭＳ 明朝"/>
        <family val="1"/>
        <charset val="128"/>
      </rPr>
      <t>21</t>
    </r>
    <r>
      <rPr>
        <sz val="10"/>
        <rFont val="ＭＳ 明朝"/>
        <family val="1"/>
        <charset val="128"/>
      </rPr>
      <t xml:space="preserve">
22</t>
    </r>
    <phoneticPr fontId="4"/>
  </si>
  <si>
    <r>
      <rPr>
        <strike/>
        <sz val="10"/>
        <color rgb="FFFF0000"/>
        <rFont val="ＭＳ 明朝"/>
        <family val="1"/>
        <charset val="128"/>
      </rPr>
      <t>22</t>
    </r>
    <r>
      <rPr>
        <sz val="10"/>
        <rFont val="ＭＳ 明朝"/>
        <family val="1"/>
        <charset val="128"/>
      </rPr>
      <t xml:space="preserve">
23</t>
    </r>
    <phoneticPr fontId="4"/>
  </si>
  <si>
    <r>
      <rPr>
        <strike/>
        <sz val="10"/>
        <color rgb="FFFF0000"/>
        <rFont val="ＭＳ 明朝"/>
        <family val="1"/>
        <charset val="128"/>
      </rPr>
      <t>23</t>
    </r>
    <r>
      <rPr>
        <sz val="10"/>
        <rFont val="ＭＳ 明朝"/>
        <family val="1"/>
        <charset val="128"/>
      </rPr>
      <t xml:space="preserve">
24</t>
    </r>
    <phoneticPr fontId="4"/>
  </si>
  <si>
    <r>
      <rPr>
        <strike/>
        <sz val="10"/>
        <color rgb="FFFF0000"/>
        <rFont val="ＭＳ 明朝"/>
        <family val="1"/>
        <charset val="128"/>
      </rPr>
      <t>24</t>
    </r>
    <r>
      <rPr>
        <sz val="10"/>
        <rFont val="ＭＳ 明朝"/>
        <family val="1"/>
        <charset val="128"/>
      </rPr>
      <t xml:space="preserve">
25</t>
    </r>
    <phoneticPr fontId="4"/>
  </si>
  <si>
    <r>
      <rPr>
        <strike/>
        <sz val="10"/>
        <color rgb="FFFF0000"/>
        <rFont val="ＭＳ 明朝"/>
        <family val="1"/>
        <charset val="128"/>
      </rPr>
      <t>25</t>
    </r>
    <r>
      <rPr>
        <sz val="10"/>
        <rFont val="ＭＳ 明朝"/>
        <family val="1"/>
        <charset val="128"/>
      </rPr>
      <t xml:space="preserve">
26</t>
    </r>
    <phoneticPr fontId="4"/>
  </si>
  <si>
    <r>
      <rPr>
        <strike/>
        <sz val="10"/>
        <color rgb="FFFF0000"/>
        <rFont val="ＭＳ 明朝"/>
        <family val="1"/>
        <charset val="128"/>
      </rPr>
      <t>12</t>
    </r>
    <r>
      <rPr>
        <u/>
        <sz val="10"/>
        <rFont val="ＭＳ 明朝"/>
        <family val="1"/>
        <charset val="128"/>
      </rPr>
      <t>11</t>
    </r>
    <r>
      <rPr>
        <sz val="10"/>
        <rFont val="ＭＳ 明朝"/>
        <family val="1"/>
        <charset val="128"/>
      </rPr>
      <t>　内容及び手続きの説明及び同意</t>
    </r>
    <phoneticPr fontId="4"/>
  </si>
  <si>
    <r>
      <t>　重要事項等の掲示</t>
    </r>
    <r>
      <rPr>
        <b/>
        <u/>
        <sz val="10"/>
        <color rgb="FF0000FF"/>
        <rFont val="ＭＳ 明朝"/>
        <family val="1"/>
        <charset val="128"/>
      </rPr>
      <t>等</t>
    </r>
    <rPh sb="9" eb="10">
      <t>トウ</t>
    </rPh>
    <phoneticPr fontId="4"/>
  </si>
  <si>
    <r>
      <t>　施設の見やすい場所に、運営規程の概要、職員の勤務の体制、利用者負担その他の利用申込者の特定地域型保育の選択に資すると認められる重要事項を掲示</t>
    </r>
    <r>
      <rPr>
        <b/>
        <u/>
        <sz val="10"/>
        <color rgb="FF0000FF"/>
        <rFont val="ＭＳ 明朝"/>
        <family val="1"/>
        <charset val="128"/>
      </rPr>
      <t>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閲覧に供</t>
    </r>
    <r>
      <rPr>
        <sz val="10"/>
        <rFont val="ＭＳ 明朝"/>
        <family val="1"/>
        <charset val="128"/>
      </rPr>
      <t>していること。</t>
    </r>
    <phoneticPr fontId="4"/>
  </si>
  <si>
    <t>◆インターネットを利用した掲示</t>
    <phoneticPr fontId="4"/>
  </si>
  <si>
    <t>◆重要事項の掲示</t>
    <rPh sb="1" eb="5">
      <t>ジュウヨウジコウ</t>
    </rPh>
    <rPh sb="6" eb="8">
      <t>ケイジ</t>
    </rPh>
    <phoneticPr fontId="4"/>
  </si>
  <si>
    <r>
      <rPr>
        <strike/>
        <sz val="10"/>
        <color rgb="FFFF0000"/>
        <rFont val="ＭＳ 明朝"/>
        <family val="1"/>
        <charset val="128"/>
      </rPr>
      <t>13</t>
    </r>
    <r>
      <rPr>
        <sz val="10"/>
        <rFont val="ＭＳ 明朝"/>
        <family val="1"/>
        <charset val="128"/>
      </rPr>
      <t>12　記録の整備</t>
    </r>
    <rPh sb="5" eb="7">
      <t>キロク</t>
    </rPh>
    <rPh sb="8" eb="10">
      <t>セイビ</t>
    </rPh>
    <phoneticPr fontId="4"/>
  </si>
  <si>
    <t>13　保育士の雇用等</t>
  </si>
  <si>
    <t>　報告</t>
    <rPh sb="1" eb="3">
      <t>ホウコク</t>
    </rPh>
    <phoneticPr fontId="2"/>
  </si>
  <si>
    <t>雇用する保育士について、禁錮以上の刑に処せられた者など児童福祉法第18条の5第2号若しくは第3号に該当すると認めたとき、又は当該保育士が児童生徒性暴力等を行つたと思料するときは、速やかにその旨を都道府県知事に報告していること。</t>
    <phoneticPr fontId="4"/>
  </si>
  <si>
    <t>　データベース活用</t>
    <rPh sb="7" eb="9">
      <t>カツヨウ</t>
    </rPh>
    <phoneticPr fontId="2"/>
  </si>
  <si>
    <t>保育士を任命し、又は雇用する者は、保育士を任命し、又は雇用しようとするときは、児童福祉法第18条の20の4第1項のデータベースを活用するものとする。</t>
    <phoneticPr fontId="4"/>
  </si>
  <si>
    <r>
      <rPr>
        <strike/>
        <sz val="10"/>
        <color rgb="FFFF0000"/>
        <rFont val="ＭＳ 明朝"/>
        <family val="1"/>
        <charset val="128"/>
      </rPr>
      <t>30</t>
    </r>
    <r>
      <rPr>
        <sz val="10"/>
        <rFont val="ＭＳ 明朝"/>
        <family val="1"/>
        <charset val="128"/>
      </rPr>
      <t xml:space="preserve">
</t>
    </r>
    <r>
      <rPr>
        <b/>
        <u/>
        <sz val="10"/>
        <color rgb="FF0000FF"/>
        <rFont val="ＭＳ 明朝"/>
        <family val="1"/>
        <charset val="128"/>
      </rPr>
      <t>32</t>
    </r>
    <phoneticPr fontId="4"/>
  </si>
  <si>
    <r>
      <rPr>
        <strike/>
        <sz val="10"/>
        <color rgb="FFFF0000"/>
        <rFont val="ＭＳ 明朝"/>
        <family val="1"/>
        <charset val="128"/>
      </rPr>
      <t>31</t>
    </r>
    <r>
      <rPr>
        <sz val="10"/>
        <rFont val="ＭＳ 明朝"/>
        <family val="1"/>
        <charset val="128"/>
      </rPr>
      <t xml:space="preserve">
33</t>
    </r>
    <phoneticPr fontId="4"/>
  </si>
  <si>
    <r>
      <rPr>
        <strike/>
        <sz val="10"/>
        <color rgb="FFFF0000"/>
        <rFont val="ＭＳ 明朝"/>
        <family val="1"/>
        <charset val="128"/>
      </rPr>
      <t>32</t>
    </r>
    <r>
      <rPr>
        <sz val="10"/>
        <rFont val="ＭＳ 明朝"/>
        <family val="1"/>
        <charset val="128"/>
      </rPr>
      <t xml:space="preserve">
34</t>
    </r>
    <phoneticPr fontId="4"/>
  </si>
  <si>
    <r>
      <rPr>
        <strike/>
        <sz val="10"/>
        <color rgb="FFFF0000"/>
        <rFont val="ＭＳ 明朝"/>
        <family val="1"/>
        <charset val="128"/>
      </rPr>
      <t>33</t>
    </r>
    <r>
      <rPr>
        <sz val="10"/>
        <rFont val="ＭＳ 明朝"/>
        <family val="1"/>
        <charset val="128"/>
      </rPr>
      <t xml:space="preserve">
35</t>
    </r>
    <phoneticPr fontId="4"/>
  </si>
  <si>
    <r>
      <rPr>
        <strike/>
        <sz val="10"/>
        <color rgb="FFFF0000"/>
        <rFont val="ＭＳ 明朝"/>
        <family val="1"/>
        <charset val="128"/>
      </rPr>
      <t>34</t>
    </r>
    <r>
      <rPr>
        <sz val="10"/>
        <rFont val="ＭＳ 明朝"/>
        <family val="1"/>
        <charset val="128"/>
      </rPr>
      <t xml:space="preserve">
36</t>
    </r>
    <phoneticPr fontId="4"/>
  </si>
  <si>
    <r>
      <t>　監査事項</t>
    </r>
    <r>
      <rPr>
        <b/>
        <strike/>
        <sz val="10"/>
        <color rgb="FFFF0000"/>
        <rFont val="ＭＳ 明朝"/>
        <family val="1"/>
        <charset val="128"/>
      </rPr>
      <t>31及び32</t>
    </r>
    <r>
      <rPr>
        <b/>
        <u/>
        <sz val="10"/>
        <color rgb="FF0000FF"/>
        <rFont val="ＭＳ 明朝"/>
        <family val="1"/>
        <charset val="128"/>
      </rPr>
      <t>33及び34</t>
    </r>
    <r>
      <rPr>
        <sz val="10"/>
        <rFont val="ＭＳ 明朝"/>
        <family val="1"/>
        <charset val="128"/>
      </rPr>
      <t>（1）～（4）の費用の額の支払を受けた場合は、当該費用に係る領収証を当該費用の額を支払った教育・保育給付認定保護者に対し交付していること。</t>
    </r>
    <phoneticPr fontId="4"/>
  </si>
  <si>
    <r>
      <rPr>
        <strike/>
        <sz val="10"/>
        <color rgb="FFFF0000"/>
        <rFont val="ＭＳ 明朝"/>
        <family val="1"/>
        <charset val="128"/>
      </rPr>
      <t>35</t>
    </r>
    <r>
      <rPr>
        <sz val="10"/>
        <rFont val="ＭＳ 明朝"/>
        <family val="1"/>
        <charset val="128"/>
      </rPr>
      <t xml:space="preserve">
37</t>
    </r>
    <phoneticPr fontId="4"/>
  </si>
  <si>
    <r>
      <t>　監査事項</t>
    </r>
    <r>
      <rPr>
        <b/>
        <strike/>
        <sz val="10"/>
        <color rgb="FFFF0000"/>
        <rFont val="ＭＳ 明朝"/>
        <family val="1"/>
        <charset val="128"/>
      </rPr>
      <t>31及び32</t>
    </r>
    <r>
      <rPr>
        <b/>
        <u/>
        <sz val="10"/>
        <color rgb="FF0000FF"/>
        <rFont val="ＭＳ 明朝"/>
        <family val="1"/>
        <charset val="128"/>
      </rPr>
      <t>33及び34</t>
    </r>
    <r>
      <rPr>
        <sz val="10"/>
        <rFont val="ＭＳ 明朝"/>
        <family val="1"/>
        <charset val="128"/>
      </rPr>
      <t>（1）～（4）の金銭の支払を求める際は、あらかじめ、当該金銭の使途及び額並びに教育・保育給付認定保護者に金銭の支払を求める理由について書面によって明らかにするとともに、教育・保育給付認定保護者に対して説明を行い、文書による同意を得ていること。
※ただし、監査事項</t>
    </r>
    <r>
      <rPr>
        <b/>
        <strike/>
        <sz val="10"/>
        <color rgb="FFFF0000"/>
        <rFont val="ＭＳ 明朝"/>
        <family val="1"/>
        <charset val="128"/>
      </rPr>
      <t>32</t>
    </r>
    <r>
      <rPr>
        <b/>
        <u/>
        <sz val="10"/>
        <color rgb="FF0000FF"/>
        <rFont val="ＭＳ 明朝"/>
        <family val="1"/>
        <charset val="128"/>
      </rPr>
      <t>34</t>
    </r>
    <r>
      <rPr>
        <sz val="10"/>
        <rFont val="ＭＳ 明朝"/>
        <family val="1"/>
        <charset val="128"/>
      </rPr>
      <t xml:space="preserve">（1）～（4）の規定による金銭の支払に係る同意については、文書によることを要しない。
</t>
    </r>
    <phoneticPr fontId="4"/>
  </si>
  <si>
    <r>
      <rPr>
        <strike/>
        <sz val="10"/>
        <color rgb="FFFF0000"/>
        <rFont val="ＭＳ 明朝"/>
        <family val="1"/>
        <charset val="128"/>
      </rPr>
      <t>36</t>
    </r>
    <r>
      <rPr>
        <sz val="10"/>
        <rFont val="ＭＳ 明朝"/>
        <family val="1"/>
        <charset val="128"/>
      </rPr>
      <t xml:space="preserve">
38</t>
    </r>
    <phoneticPr fontId="4"/>
  </si>
  <si>
    <r>
      <rPr>
        <strike/>
        <sz val="10"/>
        <color rgb="FFFF0000"/>
        <rFont val="ＭＳ 明朝"/>
        <family val="1"/>
        <charset val="128"/>
      </rPr>
      <t>37</t>
    </r>
    <r>
      <rPr>
        <sz val="10"/>
        <rFont val="ＭＳ 明朝"/>
        <family val="1"/>
        <charset val="128"/>
      </rPr>
      <t xml:space="preserve">
39</t>
    </r>
    <phoneticPr fontId="4"/>
  </si>
  <si>
    <r>
      <rPr>
        <strike/>
        <sz val="10"/>
        <color rgb="FFFF0000"/>
        <rFont val="ＭＳ 明朝"/>
        <family val="1"/>
        <charset val="128"/>
      </rPr>
      <t>38</t>
    </r>
    <r>
      <rPr>
        <sz val="10"/>
        <rFont val="ＭＳ 明朝"/>
        <family val="1"/>
        <charset val="128"/>
      </rPr>
      <t xml:space="preserve">
40</t>
    </r>
    <phoneticPr fontId="4"/>
  </si>
  <si>
    <r>
      <t>　監査事項</t>
    </r>
    <r>
      <rPr>
        <b/>
        <strike/>
        <sz val="10"/>
        <color rgb="FFFF0000"/>
        <rFont val="ＭＳ 明朝"/>
        <family val="1"/>
        <charset val="128"/>
      </rPr>
      <t>36</t>
    </r>
    <r>
      <rPr>
        <b/>
        <u/>
        <sz val="10"/>
        <color rgb="FF0000FF"/>
        <rFont val="ＭＳ 明朝"/>
        <family val="1"/>
        <charset val="128"/>
      </rPr>
      <t>38</t>
    </r>
    <r>
      <rPr>
        <sz val="10"/>
        <rFont val="ＭＳ 明朝"/>
        <family val="1"/>
        <charset val="128"/>
      </rPr>
      <t xml:space="preserve">の(ア)ⅰ【B型】の年齢別配置基準について、保育士資格を有する者の占める割合が3/4 以上となっていること。
＜算式＞
配置基準上保育従事者数（小数点以下四捨五入）×3/4＝必要保育士数（小数点以下四捨五入）
</t>
    </r>
    <phoneticPr fontId="4"/>
  </si>
  <si>
    <r>
      <t>　障害児（軽度障害児を含む。）（注）を受け入れる事業所において、当該障害児に係る保育従事者の配置基準を障害児２人につき１人としていること。
その際の計算に当たっては、監査事項</t>
    </r>
    <r>
      <rPr>
        <b/>
        <strike/>
        <sz val="10"/>
        <color rgb="FFFF0000"/>
        <rFont val="ＭＳ 明朝"/>
        <family val="1"/>
        <charset val="128"/>
      </rPr>
      <t>36</t>
    </r>
    <r>
      <rPr>
        <b/>
        <u/>
        <sz val="10"/>
        <color rgb="FF0000FF"/>
        <rFont val="ＭＳ 明朝"/>
        <family val="1"/>
        <charset val="128"/>
      </rPr>
      <t>38</t>
    </r>
    <r>
      <rPr>
        <sz val="10"/>
        <rFont val="ＭＳ 明朝"/>
        <family val="1"/>
        <charset val="128"/>
      </rPr>
      <t>の（ア）ⅰ【A・B型】の年齢別配置基準について、以下の算式に置き替えて算定すること。
（注）市町村が認める障害児とし、身体障害者手帳等の交付の有無は問わない。医師による診断書や巡回支援専門員等障害に関する専門的知見を有する者による意見提出など障害の事実が把握可能な資料をもって確認して差し支えない。
＜算式＞
｛１、２歳児数（障害児を除く）×1/6（小数点第１位まで計算（小数点第２位以下切り捨て））｝＋｛乳児数（同）×1/3（同）｝＋｛障害児数×1/2（同）｝＋１＝配置基準上保育士・保育従事者数（小数点以下四捨五入）</t>
    </r>
    <phoneticPr fontId="4"/>
  </si>
  <si>
    <r>
      <t>　監査事項</t>
    </r>
    <r>
      <rPr>
        <b/>
        <strike/>
        <sz val="10"/>
        <color rgb="FFFF0000"/>
        <rFont val="ＭＳ 明朝"/>
        <family val="1"/>
        <charset val="128"/>
      </rPr>
      <t>36</t>
    </r>
    <r>
      <rPr>
        <b/>
        <u/>
        <sz val="10"/>
        <color rgb="FF0000FF"/>
        <rFont val="ＭＳ 明朝"/>
        <family val="1"/>
        <charset val="128"/>
      </rPr>
      <t>38</t>
    </r>
    <r>
      <rPr>
        <sz val="10"/>
        <rFont val="ＭＳ 明朝"/>
        <family val="1"/>
        <charset val="128"/>
      </rPr>
      <t>の(イ)ⅰの（注）の要件を満たす管理者を配置※していない場合に加減調整していること。
※ ２以上の事業所又は他の事業と兼務し、管理者として職務を行っていない者は欠員とみなされ、要件を満たす管理者を配置したこととはならないこと。</t>
    </r>
    <phoneticPr fontId="4"/>
  </si>
  <si>
    <r>
      <rPr>
        <strike/>
        <sz val="10"/>
        <color rgb="FFFF0000"/>
        <rFont val="ＭＳ 明朝"/>
        <family val="1"/>
        <charset val="128"/>
      </rPr>
      <t>39</t>
    </r>
    <r>
      <rPr>
        <sz val="10"/>
        <rFont val="ＭＳ 明朝"/>
        <family val="1"/>
        <charset val="128"/>
      </rPr>
      <t xml:space="preserve">
41</t>
    </r>
    <phoneticPr fontId="4"/>
  </si>
  <si>
    <r>
      <rPr>
        <strike/>
        <sz val="10"/>
        <color rgb="FFFF0000"/>
        <rFont val="ＭＳ 明朝"/>
        <family val="1"/>
        <charset val="128"/>
      </rPr>
      <t>40</t>
    </r>
    <r>
      <rPr>
        <sz val="10"/>
        <rFont val="ＭＳ 明朝"/>
        <family val="1"/>
        <charset val="128"/>
      </rPr>
      <t xml:space="preserve">
42</t>
    </r>
    <phoneticPr fontId="4"/>
  </si>
  <si>
    <r>
      <rPr>
        <strike/>
        <sz val="10"/>
        <color rgb="FFFF0000"/>
        <rFont val="ＭＳ 明朝"/>
        <family val="1"/>
        <charset val="128"/>
      </rPr>
      <t>41</t>
    </r>
    <r>
      <rPr>
        <sz val="10"/>
        <rFont val="ＭＳ 明朝"/>
        <family val="1"/>
        <charset val="128"/>
      </rPr>
      <t xml:space="preserve">
43</t>
    </r>
    <phoneticPr fontId="4"/>
  </si>
  <si>
    <r>
      <rPr>
        <strike/>
        <sz val="10"/>
        <color rgb="FFFF0000"/>
        <rFont val="ＭＳ 明朝"/>
        <family val="1"/>
        <charset val="128"/>
      </rPr>
      <t>2</t>
    </r>
    <r>
      <rPr>
        <sz val="10"/>
        <rFont val="ＭＳ 明朝"/>
        <family val="1"/>
        <charset val="128"/>
      </rPr>
      <t xml:space="preserve">
3</t>
    </r>
    <phoneticPr fontId="4"/>
  </si>
  <si>
    <r>
      <rPr>
        <strike/>
        <sz val="10"/>
        <color rgb="FFFF0000"/>
        <rFont val="ＭＳ 明朝"/>
        <family val="1"/>
        <charset val="128"/>
      </rPr>
      <t>3</t>
    </r>
    <r>
      <rPr>
        <sz val="10"/>
        <rFont val="ＭＳ 明朝"/>
        <family val="1"/>
        <charset val="128"/>
      </rPr>
      <t xml:space="preserve">
2</t>
    </r>
    <phoneticPr fontId="4"/>
  </si>
  <si>
    <r>
      <rPr>
        <strike/>
        <sz val="10"/>
        <color rgb="FFFF0000"/>
        <rFont val="ＭＳ 明朝"/>
        <family val="1"/>
        <charset val="128"/>
      </rPr>
      <t>7</t>
    </r>
    <r>
      <rPr>
        <sz val="10"/>
        <rFont val="ＭＳ 明朝"/>
        <family val="1"/>
        <charset val="128"/>
      </rPr>
      <t xml:space="preserve">
6</t>
    </r>
    <phoneticPr fontId="4"/>
  </si>
  <si>
    <r>
      <rPr>
        <strike/>
        <sz val="10"/>
        <color rgb="FFFF0000"/>
        <rFont val="ＭＳ 明朝"/>
        <family val="1"/>
        <charset val="128"/>
      </rPr>
      <t>8</t>
    </r>
    <r>
      <rPr>
        <sz val="10"/>
        <rFont val="ＭＳ 明朝"/>
        <family val="1"/>
        <charset val="128"/>
      </rPr>
      <t xml:space="preserve">
7</t>
    </r>
    <phoneticPr fontId="4"/>
  </si>
  <si>
    <t>緊急時の対応</t>
    <rPh sb="0" eb="3">
      <t>キンキュウジ</t>
    </rPh>
    <rPh sb="4" eb="6">
      <t>タイオウ</t>
    </rPh>
    <phoneticPr fontId="4"/>
  </si>
  <si>
    <r>
      <t xml:space="preserve">(1)利用乳幼児の事業所外での活動、取組等のための移動その他の利用乳幼児の移動のために自動車を運行するときは、利用乳幼児の乗車及び降車の際に、点呼その他の利用乳幼児の所在を確実に把握することができる方法により、利用乳幼児の所在を確認していること。
(2)利用乳幼児の送迎を目的とした自動車(運転者席及びこれと並列の座席並びにこれらより一つ後方に備えられた前向きの座席以外の座席を有しないものその他利用の態様を勘案してこれと同程度に利用乳幼児の見落としのおそれが少ないと認められるものを除く。)を日常的に運行するときは、当該自動車にブザーその他の車内の利用乳幼児の見落としを防止する装置を備え、これを用いて前項に定める所在の確認(利用乳幼児の降車の際に限る。)を行なっていること。
</t>
    </r>
    <r>
      <rPr>
        <strike/>
        <sz val="10"/>
        <color rgb="FFFF0000"/>
        <rFont val="ＭＳ 明朝"/>
        <family val="1"/>
        <charset val="128"/>
      </rPr>
      <t>（経過措置）令和6年3月31日までの間、当該自動車にブザー等を備えないことができる。この場合において、利用乳幼児の送迎を目的とした自動車を日常的に運行する家庭的保育事業者等は、ブザー等の設置に代わる措置を講じて利用乳幼児の所在の確認を行わなければならない。</t>
    </r>
    <phoneticPr fontId="4"/>
  </si>
  <si>
    <r>
      <t>令和</t>
    </r>
    <r>
      <rPr>
        <strike/>
        <sz val="24"/>
        <color rgb="FFFF0000"/>
        <rFont val="ＭＳ 明朝"/>
        <family val="1"/>
        <charset val="128"/>
      </rPr>
      <t>5</t>
    </r>
    <r>
      <rPr>
        <sz val="24"/>
        <rFont val="ＭＳ 明朝"/>
        <family val="1"/>
        <charset val="128"/>
      </rPr>
      <t>6年度　指導監査事前提出資料
相模原市指導監査基準小規模保育事業編対応
～　管理運営・会計　～</t>
    </r>
    <rPh sb="0" eb="2">
      <t>レイワ</t>
    </rPh>
    <rPh sb="4" eb="6">
      <t>ネンド</t>
    </rPh>
    <rPh sb="5" eb="6">
      <t>ド</t>
    </rPh>
    <rPh sb="7" eb="9">
      <t>シドウ</t>
    </rPh>
    <rPh sb="9" eb="11">
      <t>カンサ</t>
    </rPh>
    <rPh sb="11" eb="13">
      <t>ジゼン</t>
    </rPh>
    <rPh sb="13" eb="15">
      <t>テイシュツ</t>
    </rPh>
    <rPh sb="15" eb="17">
      <t>シリョウ</t>
    </rPh>
    <rPh sb="18" eb="22">
      <t>サガミハラシ</t>
    </rPh>
    <rPh sb="22" eb="24">
      <t>シドウ</t>
    </rPh>
    <rPh sb="24" eb="26">
      <t>カンサ</t>
    </rPh>
    <rPh sb="26" eb="28">
      <t>キジュン</t>
    </rPh>
    <rPh sb="28" eb="31">
      <t>ショウキボ</t>
    </rPh>
    <rPh sb="31" eb="33">
      <t>ホイク</t>
    </rPh>
    <rPh sb="33" eb="35">
      <t>ジギョウ</t>
    </rPh>
    <rPh sb="35" eb="36">
      <t>ヘン</t>
    </rPh>
    <rPh sb="36" eb="38">
      <t>タイオウ</t>
    </rPh>
    <rPh sb="41" eb="42">
      <t>カン</t>
    </rPh>
    <rPh sb="42" eb="43">
      <t>リ</t>
    </rPh>
    <rPh sb="43" eb="45">
      <t>ウンエイ</t>
    </rPh>
    <rPh sb="46" eb="48">
      <t>カイケイ</t>
    </rPh>
    <phoneticPr fontId="4"/>
  </si>
  <si>
    <t>3　施設及び設備の基準
(1)設備基準</t>
    <phoneticPr fontId="4"/>
  </si>
  <si>
    <t>　施設の見やすい場所に、運営規程の概要、職員の勤務の体制、利用者負担その他の利用申込者の特定地域型保育の選択に資すると認められる重要事項を掲示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ていること。</t>
    <phoneticPr fontId="4"/>
  </si>
  <si>
    <t>12　記録の整備</t>
    <rPh sb="3" eb="5">
      <t>キロク</t>
    </rPh>
    <rPh sb="6" eb="8">
      <t>セイビ</t>
    </rPh>
    <phoneticPr fontId="4"/>
  </si>
  <si>
    <r>
      <rPr>
        <strike/>
        <sz val="10"/>
        <color rgb="FFFF0000"/>
        <rFont val="ＭＳ 明朝"/>
        <family val="1"/>
        <charset val="128"/>
      </rPr>
      <t>42</t>
    </r>
    <r>
      <rPr>
        <sz val="10"/>
        <rFont val="ＭＳ 明朝"/>
        <family val="1"/>
        <charset val="128"/>
      </rPr>
      <t xml:space="preserve">
44</t>
    </r>
    <phoneticPr fontId="4"/>
  </si>
  <si>
    <t>　【養護に関するねらい及び内容】</t>
    <rPh sb="2" eb="4">
      <t>ヨウゴ</t>
    </rPh>
    <rPh sb="5" eb="6">
      <t>カン</t>
    </rPh>
    <rPh sb="11" eb="12">
      <t>オヨ</t>
    </rPh>
    <rPh sb="13" eb="15">
      <t>ナイヨウ</t>
    </rPh>
    <phoneticPr fontId="4"/>
  </si>
  <si>
    <t>　（1）生命の維持</t>
    <rPh sb="4" eb="6">
      <t>セイメイ</t>
    </rPh>
    <rPh sb="7" eb="9">
      <t>イジ</t>
    </rPh>
    <phoneticPr fontId="4"/>
  </si>
  <si>
    <t>　（2）情緒の安定</t>
    <rPh sb="4" eb="6">
      <t>ジョウチョ</t>
    </rPh>
    <rPh sb="7" eb="9">
      <t>アンテイ</t>
    </rPh>
    <phoneticPr fontId="4"/>
  </si>
  <si>
    <r>
      <rPr>
        <strike/>
        <sz val="10"/>
        <color rgb="FFFF0000"/>
        <rFont val="ＭＳ 明朝"/>
        <family val="1"/>
        <charset val="128"/>
      </rPr>
      <t>4</t>
    </r>
    <r>
      <rPr>
        <sz val="10"/>
        <rFont val="ＭＳ 明朝"/>
        <family val="1"/>
        <charset val="128"/>
      </rPr>
      <t>　</t>
    </r>
    <r>
      <rPr>
        <strike/>
        <sz val="10"/>
        <color rgb="FFFF0000"/>
        <rFont val="ＭＳ 明朝"/>
        <family val="1"/>
        <charset val="128"/>
      </rPr>
      <t xml:space="preserve">保育の内容
(1)保育の内容
</t>
    </r>
    <r>
      <rPr>
        <sz val="10"/>
        <rFont val="ＭＳ 明朝"/>
        <family val="1"/>
        <charset val="128"/>
      </rPr>
      <t>　</t>
    </r>
    <phoneticPr fontId="4"/>
  </si>
  <si>
    <r>
      <rPr>
        <strike/>
        <sz val="10"/>
        <color rgb="FFFF0000"/>
        <rFont val="ＭＳ 明朝"/>
        <family val="1"/>
        <charset val="128"/>
      </rPr>
      <t>(2)</t>
    </r>
    <r>
      <rPr>
        <b/>
        <u/>
        <sz val="10"/>
        <color rgb="FF0000FF"/>
        <rFont val="ＭＳ 明朝"/>
        <family val="1"/>
        <charset val="128"/>
      </rPr>
      <t>4</t>
    </r>
    <r>
      <rPr>
        <sz val="10"/>
        <rFont val="ＭＳ 明朝"/>
        <family val="1"/>
        <charset val="128"/>
      </rPr>
      <t>　指導計画の展開</t>
    </r>
    <phoneticPr fontId="4"/>
  </si>
  <si>
    <r>
      <rPr>
        <strike/>
        <sz val="10"/>
        <color rgb="FFFF0000"/>
        <rFont val="ＭＳ 明朝"/>
        <family val="1"/>
        <charset val="128"/>
      </rPr>
      <t>(3)</t>
    </r>
    <r>
      <rPr>
        <b/>
        <u/>
        <sz val="10"/>
        <color rgb="FF0000FF"/>
        <rFont val="ＭＳ 明朝"/>
        <family val="1"/>
        <charset val="128"/>
      </rPr>
      <t>5</t>
    </r>
    <r>
      <rPr>
        <sz val="10"/>
        <rFont val="ＭＳ 明朝"/>
        <family val="1"/>
        <charset val="128"/>
      </rPr>
      <t>　保育内容等の評価</t>
    </r>
    <phoneticPr fontId="4"/>
  </si>
  <si>
    <r>
      <rPr>
        <strike/>
        <sz val="10"/>
        <color rgb="FFFF0000"/>
        <rFont val="ＭＳ 明朝"/>
        <family val="1"/>
        <charset val="128"/>
      </rPr>
      <t>5</t>
    </r>
    <r>
      <rPr>
        <sz val="10"/>
        <color rgb="FF0000FF"/>
        <rFont val="ＭＳ 明朝"/>
        <family val="1"/>
        <charset val="128"/>
      </rPr>
      <t>6</t>
    </r>
    <r>
      <rPr>
        <sz val="10"/>
        <rFont val="ＭＳ 明朝"/>
        <family val="1"/>
        <charset val="128"/>
      </rPr>
      <t>　特定教育・保育施設等との連携</t>
    </r>
    <phoneticPr fontId="4"/>
  </si>
  <si>
    <r>
      <rPr>
        <strike/>
        <sz val="10"/>
        <color rgb="FFFF0000"/>
        <rFont val="ＭＳ 明朝"/>
        <family val="1"/>
        <charset val="128"/>
      </rPr>
      <t>6</t>
    </r>
    <r>
      <rPr>
        <strike/>
        <sz val="10"/>
        <rFont val="ＭＳ 明朝"/>
        <family val="1"/>
        <charset val="128"/>
      </rPr>
      <t>16　地域社会との連携</t>
    </r>
    <phoneticPr fontId="4"/>
  </si>
  <si>
    <r>
      <rPr>
        <strike/>
        <sz val="10"/>
        <color rgb="FFFF0000"/>
        <rFont val="ＭＳ 明朝"/>
        <family val="1"/>
        <charset val="128"/>
      </rPr>
      <t>10</t>
    </r>
    <r>
      <rPr>
        <strike/>
        <sz val="10"/>
        <rFont val="ＭＳ 明朝"/>
        <family val="1"/>
        <charset val="128"/>
      </rPr>
      <t xml:space="preserve">
29</t>
    </r>
    <phoneticPr fontId="4"/>
  </si>
  <si>
    <t xml:space="preserve">2　職員の健康診断に当たっては、特に利用乳幼児の食事を調理する者につき、綿密な注意を払っていること。
　調理・調乳に従事する職員について、雇入れの際又は当該業務への配置替えの際、検便による健康診断を行っていること。並びに月に1回以上の検便を実施していること。検便検査には腸管出血性大腸菌O157の検査を含めていること。
</t>
    <phoneticPr fontId="2"/>
  </si>
  <si>
    <r>
      <rPr>
        <strike/>
        <sz val="10"/>
        <color rgb="FFFF0000"/>
        <rFont val="ＭＳ 明朝"/>
        <family val="1"/>
        <charset val="128"/>
      </rPr>
      <t>10</t>
    </r>
    <r>
      <rPr>
        <sz val="10"/>
        <rFont val="ＭＳ 明朝"/>
        <family val="1"/>
        <charset val="128"/>
      </rPr>
      <t>　</t>
    </r>
    <r>
      <rPr>
        <b/>
        <u/>
        <sz val="10"/>
        <color rgb="FF0000FF"/>
        <rFont val="ＭＳ 明朝"/>
        <family val="1"/>
        <charset val="128"/>
      </rPr>
      <t>（2）健康増進</t>
    </r>
    <r>
      <rPr>
        <sz val="10"/>
        <rFont val="ＭＳ 明朝"/>
        <family val="1"/>
        <charset val="128"/>
      </rPr>
      <t xml:space="preserve">
</t>
    </r>
    <r>
      <rPr>
        <strike/>
        <sz val="10"/>
        <color rgb="FFFF0000"/>
        <rFont val="ＭＳ 明朝"/>
        <family val="1"/>
        <charset val="128"/>
      </rPr>
      <t>(1)保健計画の作成</t>
    </r>
    <phoneticPr fontId="4"/>
  </si>
  <si>
    <r>
      <t>(</t>
    </r>
    <r>
      <rPr>
        <strike/>
        <sz val="10"/>
        <color rgb="FFFF0000"/>
        <rFont val="ＭＳ 明朝"/>
        <family val="1"/>
        <charset val="128"/>
      </rPr>
      <t>2</t>
    </r>
    <r>
      <rPr>
        <b/>
        <u/>
        <sz val="10"/>
        <color rgb="FF0000FF"/>
        <rFont val="ＭＳ 明朝"/>
        <family val="1"/>
        <charset val="128"/>
      </rPr>
      <t>3</t>
    </r>
    <r>
      <rPr>
        <sz val="10"/>
        <rFont val="ＭＳ 明朝"/>
        <family val="1"/>
        <charset val="128"/>
      </rPr>
      <t>)健康診断</t>
    </r>
    <phoneticPr fontId="4"/>
  </si>
  <si>
    <t xml:space="preserve">(4)保育中の事故防止のために、子どもの心身の状態等を踏まえつつ、施設内外の安全点検に努め、安全対策のために全職員の共通理解や体制づくりを図るとともに、家庭や地域の関係機関の協力の下に安全指導を行うこと。
</t>
    <phoneticPr fontId="4"/>
  </si>
  <si>
    <t>(5)事故防止の取組を行う際には、特に、睡眠中、プール活動・水遊び中、食事中等の場面では重大事故が発生しやすいことを踏まえ、子どもの主体的な活動を大切にしつつ、施設内外の環境の配慮や指導の工夫を行うなど、必要な対策を講じていること。</t>
    <phoneticPr fontId="4"/>
  </si>
  <si>
    <r>
      <rPr>
        <strike/>
        <sz val="10"/>
        <color rgb="FFFF0000"/>
        <rFont val="ＭＳ 明朝"/>
        <family val="1"/>
        <charset val="128"/>
      </rPr>
      <t>(3)</t>
    </r>
    <r>
      <rPr>
        <b/>
        <u/>
        <sz val="10"/>
        <color rgb="FF0000FF"/>
        <rFont val="ＭＳ 明朝"/>
        <family val="1"/>
        <charset val="128"/>
      </rPr>
      <t>9</t>
    </r>
    <r>
      <rPr>
        <sz val="10"/>
        <rFont val="ＭＳ 明朝"/>
        <family val="1"/>
        <charset val="128"/>
      </rPr>
      <t>　感染症やその他の疾病の発生予防対策</t>
    </r>
    <phoneticPr fontId="2"/>
  </si>
  <si>
    <r>
      <rPr>
        <strike/>
        <sz val="10"/>
        <color rgb="FFFF0000"/>
        <rFont val="ＭＳ 明朝"/>
        <family val="1"/>
        <charset val="128"/>
      </rPr>
      <t>12</t>
    </r>
    <r>
      <rPr>
        <b/>
        <u/>
        <sz val="10"/>
        <color rgb="FF0000FF"/>
        <rFont val="ＭＳ 明朝"/>
        <family val="1"/>
        <charset val="128"/>
      </rPr>
      <t>10</t>
    </r>
    <r>
      <rPr>
        <sz val="10"/>
        <rFont val="ＭＳ 明朝"/>
        <family val="1"/>
        <charset val="128"/>
      </rPr>
      <t xml:space="preserve">　食育の推進
</t>
    </r>
    <r>
      <rPr>
        <strike/>
        <sz val="10"/>
        <color rgb="FFFF0000"/>
        <rFont val="ＭＳ 明朝"/>
        <family val="1"/>
        <charset val="128"/>
      </rPr>
      <t>(1)食育計画</t>
    </r>
    <phoneticPr fontId="4"/>
  </si>
  <si>
    <r>
      <rPr>
        <strike/>
        <sz val="10"/>
        <color rgb="FFFF0000"/>
        <rFont val="ＭＳ 明朝"/>
        <family val="1"/>
        <charset val="128"/>
      </rPr>
      <t>26</t>
    </r>
    <r>
      <rPr>
        <strike/>
        <sz val="10"/>
        <rFont val="ＭＳ 明朝"/>
        <family val="1"/>
        <charset val="128"/>
      </rPr>
      <t xml:space="preserve">
</t>
    </r>
    <phoneticPr fontId="4"/>
  </si>
  <si>
    <r>
      <rPr>
        <strike/>
        <sz val="10"/>
        <color rgb="FFFF0000"/>
        <rFont val="ＭＳ 明朝"/>
        <family val="1"/>
        <charset val="128"/>
      </rPr>
      <t>23</t>
    </r>
    <r>
      <rPr>
        <strike/>
        <sz val="10"/>
        <rFont val="ＭＳ 明朝"/>
        <family val="1"/>
        <charset val="128"/>
      </rPr>
      <t xml:space="preserve">
</t>
    </r>
    <phoneticPr fontId="4"/>
  </si>
  <si>
    <r>
      <rPr>
        <strike/>
        <sz val="10"/>
        <color rgb="FFFF0000"/>
        <rFont val="ＭＳ 明朝"/>
        <family val="1"/>
        <charset val="128"/>
      </rPr>
      <t>22</t>
    </r>
    <r>
      <rPr>
        <strike/>
        <sz val="10"/>
        <rFont val="ＭＳ 明朝"/>
        <family val="1"/>
        <charset val="128"/>
      </rPr>
      <t xml:space="preserve">
</t>
    </r>
    <phoneticPr fontId="4"/>
  </si>
  <si>
    <r>
      <rPr>
        <strike/>
        <sz val="10"/>
        <color rgb="FFFF0000"/>
        <rFont val="ＭＳ 明朝"/>
        <family val="1"/>
        <charset val="128"/>
      </rPr>
      <t>21</t>
    </r>
    <r>
      <rPr>
        <strike/>
        <sz val="10"/>
        <rFont val="ＭＳ 明朝"/>
        <family val="1"/>
        <charset val="128"/>
      </rPr>
      <t xml:space="preserve">
</t>
    </r>
    <phoneticPr fontId="4"/>
  </si>
  <si>
    <r>
      <rPr>
        <strike/>
        <sz val="10"/>
        <color rgb="FFFF0000"/>
        <rFont val="ＭＳ 明朝"/>
        <family val="1"/>
        <charset val="128"/>
      </rPr>
      <t>6</t>
    </r>
    <r>
      <rPr>
        <b/>
        <u/>
        <sz val="10"/>
        <color rgb="FF0000FF"/>
        <rFont val="ＭＳ 明朝"/>
        <family val="1"/>
        <charset val="128"/>
      </rPr>
      <t>16</t>
    </r>
    <r>
      <rPr>
        <sz val="10"/>
        <rFont val="ＭＳ 明朝"/>
        <family val="1"/>
        <charset val="128"/>
      </rPr>
      <t>　地域社会との連携</t>
    </r>
    <phoneticPr fontId="4"/>
  </si>
  <si>
    <r>
      <rPr>
        <strike/>
        <sz val="10"/>
        <color rgb="FFFF0000"/>
        <rFont val="ＭＳ 明朝"/>
        <family val="1"/>
        <charset val="128"/>
      </rPr>
      <t>15</t>
    </r>
    <r>
      <rPr>
        <b/>
        <u/>
        <sz val="10"/>
        <color rgb="FF0000FF"/>
        <rFont val="ＭＳ 明朝"/>
        <family val="1"/>
        <charset val="128"/>
      </rPr>
      <t>17</t>
    </r>
    <r>
      <rPr>
        <sz val="10"/>
        <rFont val="ＭＳ 明朝"/>
        <family val="1"/>
        <charset val="128"/>
      </rPr>
      <t>　利用乳幼児を平等に取り扱う原則</t>
    </r>
    <phoneticPr fontId="4"/>
  </si>
  <si>
    <r>
      <rPr>
        <strike/>
        <sz val="10"/>
        <color rgb="FFFF0000"/>
        <rFont val="ＭＳ 明朝"/>
        <family val="1"/>
        <charset val="128"/>
      </rPr>
      <t>16</t>
    </r>
    <r>
      <rPr>
        <b/>
        <u/>
        <sz val="10"/>
        <color rgb="FF0000FF"/>
        <rFont val="ＭＳ 明朝"/>
        <family val="1"/>
        <charset val="128"/>
      </rPr>
      <t>18</t>
    </r>
    <r>
      <rPr>
        <sz val="10"/>
        <rFont val="ＭＳ 明朝"/>
        <family val="1"/>
        <charset val="128"/>
      </rPr>
      <t>　虐待等の禁止　</t>
    </r>
    <phoneticPr fontId="4"/>
  </si>
  <si>
    <r>
      <rPr>
        <strike/>
        <sz val="10"/>
        <color rgb="FFFF0000"/>
        <rFont val="ＭＳ 明朝"/>
        <family val="1"/>
        <charset val="128"/>
      </rPr>
      <t>17</t>
    </r>
    <r>
      <rPr>
        <b/>
        <u/>
        <sz val="10"/>
        <color rgb="FF0000FF"/>
        <rFont val="ＭＳ 明朝"/>
        <family val="1"/>
        <charset val="128"/>
      </rPr>
      <t>19</t>
    </r>
    <r>
      <rPr>
        <sz val="10"/>
        <rFont val="ＭＳ 明朝"/>
        <family val="1"/>
        <charset val="128"/>
      </rPr>
      <t>　職員の知識及び技能の向上等</t>
    </r>
    <phoneticPr fontId="2"/>
  </si>
  <si>
    <r>
      <rPr>
        <strike/>
        <sz val="10"/>
        <color rgb="FFFF0000"/>
        <rFont val="ＭＳ 明朝"/>
        <family val="1"/>
        <charset val="128"/>
      </rPr>
      <t>18</t>
    </r>
    <r>
      <rPr>
        <b/>
        <u/>
        <sz val="10"/>
        <color rgb="FF0000FF"/>
        <rFont val="ＭＳ 明朝"/>
        <family val="1"/>
        <charset val="128"/>
      </rPr>
      <t>20</t>
    </r>
    <r>
      <rPr>
        <sz val="10"/>
        <rFont val="ＭＳ 明朝"/>
        <family val="1"/>
        <charset val="128"/>
      </rPr>
      <t>　教育・保育の提供の記録</t>
    </r>
    <phoneticPr fontId="4"/>
  </si>
  <si>
    <r>
      <rPr>
        <strike/>
        <sz val="10"/>
        <color rgb="FFFF0000"/>
        <rFont val="ＭＳ 明朝"/>
        <family val="1"/>
        <charset val="128"/>
      </rPr>
      <t>19</t>
    </r>
    <r>
      <rPr>
        <b/>
        <u/>
        <sz val="10"/>
        <color rgb="FF0000FF"/>
        <rFont val="ＭＳ 明朝"/>
        <family val="1"/>
        <charset val="128"/>
      </rPr>
      <t>21</t>
    </r>
    <r>
      <rPr>
        <sz val="10"/>
        <rFont val="ＭＳ 明朝"/>
        <family val="1"/>
        <charset val="128"/>
      </rPr>
      <t>　情報の提供</t>
    </r>
    <phoneticPr fontId="4"/>
  </si>
  <si>
    <r>
      <rPr>
        <strike/>
        <sz val="10"/>
        <color rgb="FFFF0000"/>
        <rFont val="ＭＳ 明朝"/>
        <family val="1"/>
        <charset val="128"/>
      </rPr>
      <t>21</t>
    </r>
    <r>
      <rPr>
        <b/>
        <u/>
        <sz val="10"/>
        <color rgb="FF0000FF"/>
        <rFont val="ＭＳ 明朝"/>
        <family val="1"/>
        <charset val="128"/>
      </rPr>
      <t>22</t>
    </r>
    <r>
      <rPr>
        <sz val="10"/>
        <rFont val="ＭＳ 明朝"/>
        <family val="1"/>
        <charset val="128"/>
      </rPr>
      <t>　その他</t>
    </r>
    <phoneticPr fontId="4"/>
  </si>
  <si>
    <t>直近の実施日</t>
    <rPh sb="0" eb="2">
      <t>チョッキン</t>
    </rPh>
    <rPh sb="3" eb="6">
      <t>ジッシビ</t>
    </rPh>
    <phoneticPr fontId="4"/>
  </si>
  <si>
    <t>提供する特定教育・保育の内容</t>
    <phoneticPr fontId="4"/>
  </si>
  <si>
    <t>職員の職種</t>
    <phoneticPr fontId="4"/>
  </si>
  <si>
    <t>職員の員数</t>
    <phoneticPr fontId="4"/>
  </si>
  <si>
    <t>職員の職務の内容</t>
    <phoneticPr fontId="4"/>
  </si>
  <si>
    <t>特定教育・保育の提供日</t>
    <phoneticPr fontId="4"/>
  </si>
  <si>
    <t>特定教育・保育の提供時間</t>
    <rPh sb="11" eb="12">
      <t>アイダ</t>
    </rPh>
    <phoneticPr fontId="4"/>
  </si>
  <si>
    <t>特定教育・保育の提供を行わない日</t>
    <phoneticPr fontId="4"/>
  </si>
  <si>
    <t>給付認定保護者が支払う費用</t>
    <phoneticPr fontId="4"/>
  </si>
  <si>
    <t>費用の種類</t>
    <rPh sb="0" eb="2">
      <t>ヒヨウ</t>
    </rPh>
    <rPh sb="3" eb="5">
      <t>シュルイ</t>
    </rPh>
    <phoneticPr fontId="4"/>
  </si>
  <si>
    <t>費用の支払を求める理由</t>
    <phoneticPr fontId="4"/>
  </si>
  <si>
    <t>費用の額</t>
    <phoneticPr fontId="4"/>
  </si>
  <si>
    <t>（6）</t>
    <phoneticPr fontId="4"/>
  </si>
  <si>
    <t>区分ごとの利用定員</t>
    <rPh sb="0" eb="2">
      <t>クブン</t>
    </rPh>
    <phoneticPr fontId="4"/>
  </si>
  <si>
    <t>乳　　児</t>
    <phoneticPr fontId="4"/>
  </si>
  <si>
    <t>利用開始、終了に関する事項等</t>
    <phoneticPr fontId="4"/>
  </si>
  <si>
    <r>
      <t>令和</t>
    </r>
    <r>
      <rPr>
        <strike/>
        <sz val="11"/>
        <color rgb="FFFF0000"/>
        <rFont val="ＭＳ 明朝"/>
        <family val="1"/>
        <charset val="128"/>
      </rPr>
      <t>5</t>
    </r>
    <r>
      <rPr>
        <b/>
        <u/>
        <sz val="11"/>
        <color rgb="FF0000FF"/>
        <rFont val="ＭＳ 明朝"/>
        <family val="1"/>
        <charset val="128"/>
      </rPr>
      <t>6</t>
    </r>
    <r>
      <rPr>
        <sz val="11"/>
        <rFont val="ＭＳ 明朝"/>
        <family val="1"/>
        <charset val="128"/>
      </rPr>
      <t>年度受付件数</t>
    </r>
    <rPh sb="0" eb="2">
      <t>レイワ</t>
    </rPh>
    <rPh sb="4" eb="6">
      <t>ネンド</t>
    </rPh>
    <rPh sb="6" eb="8">
      <t>ウケツケ</t>
    </rPh>
    <rPh sb="8" eb="10">
      <t>ケンスウ</t>
    </rPh>
    <phoneticPr fontId="4"/>
  </si>
  <si>
    <r>
      <t>令和</t>
    </r>
    <r>
      <rPr>
        <strike/>
        <sz val="11"/>
        <color rgb="FFFF0000"/>
        <rFont val="ＭＳ 明朝"/>
        <family val="1"/>
        <charset val="128"/>
      </rPr>
      <t>4</t>
    </r>
    <r>
      <rPr>
        <b/>
        <u/>
        <sz val="11"/>
        <color rgb="FF0000FF"/>
        <rFont val="ＭＳ 明朝"/>
        <family val="1"/>
        <charset val="128"/>
      </rPr>
      <t>5</t>
    </r>
    <r>
      <rPr>
        <sz val="11"/>
        <rFont val="ＭＳ 明朝"/>
        <family val="1"/>
        <charset val="128"/>
      </rPr>
      <t>年度受付件数</t>
    </r>
    <rPh sb="0" eb="2">
      <t>レイワ</t>
    </rPh>
    <rPh sb="4" eb="6">
      <t>ネンド</t>
    </rPh>
    <rPh sb="6" eb="8">
      <t>ウケツケ</t>
    </rPh>
    <rPh sb="8" eb="10">
      <t>ケンスウ</t>
    </rPh>
    <phoneticPr fontId="4"/>
  </si>
  <si>
    <t>連携施設の種類</t>
    <rPh sb="0" eb="2">
      <t>レンケイ</t>
    </rPh>
    <rPh sb="2" eb="4">
      <t>シセツ</t>
    </rPh>
    <rPh sb="5" eb="7">
      <t>シュルイ</t>
    </rPh>
    <phoneticPr fontId="4"/>
  </si>
  <si>
    <t>連携施設の名称</t>
    <rPh sb="0" eb="2">
      <t>レンケイ</t>
    </rPh>
    <rPh sb="2" eb="4">
      <t>シセツ</t>
    </rPh>
    <rPh sb="5" eb="7">
      <t>メイショウ</t>
    </rPh>
    <phoneticPr fontId="4"/>
  </si>
  <si>
    <t>◎園内の掲示場所→</t>
    <rPh sb="1" eb="3">
      <t>エンナイ</t>
    </rPh>
    <rPh sb="4" eb="6">
      <t>ケイジ</t>
    </rPh>
    <rPh sb="6" eb="8">
      <t>バショ</t>
    </rPh>
    <phoneticPr fontId="4"/>
  </si>
  <si>
    <r>
      <t>いる・いない・</t>
    </r>
    <r>
      <rPr>
        <b/>
        <u/>
        <sz val="11"/>
        <color rgb="FF0000FF"/>
        <rFont val="ＭＳ 明朝"/>
        <family val="1"/>
        <charset val="128"/>
      </rPr>
      <t>掲載予定</t>
    </r>
    <phoneticPr fontId="4"/>
  </si>
  <si>
    <t>家</t>
    <rPh sb="0" eb="1">
      <t>イエ</t>
    </rPh>
    <phoneticPr fontId="4"/>
  </si>
  <si>
    <t xml:space="preserve">幼児保育を行う施設としての共有すべき事項
＜幼児教育において、育みたい資質・能力＞
　次の資質・能力を一体的に育むよう努めていること。
(1)豊かな体験を通じて、感じたり、気付いたり、分かったり、できるようになったりする「知識及び技能の基礎」
(2)気付いたことや、できるようになったことなどを使い、考えたり、試したり、工夫したり、表現したりする「思考力、判断力、表現力等の基礎」
(3)心情、意欲、態度が育つ中で、よりよい生活を営もうとする「学びに向かう力、人間性等」
</t>
    <phoneticPr fontId="4"/>
  </si>
  <si>
    <t>4　指導計画の展開</t>
    <phoneticPr fontId="4"/>
  </si>
  <si>
    <t>5　保育内容等の評価</t>
    <phoneticPr fontId="4"/>
  </si>
  <si>
    <t>6　特定教育・保育施設等との連携</t>
    <phoneticPr fontId="4"/>
  </si>
  <si>
    <t>(3)健康診断</t>
    <phoneticPr fontId="4"/>
  </si>
  <si>
    <t>9　感染症やその他の疾病の発生予防対策</t>
    <phoneticPr fontId="2"/>
  </si>
  <si>
    <t>16　地域社会との連携</t>
    <phoneticPr fontId="4"/>
  </si>
  <si>
    <t>17　利用乳幼児を平等に取り扱う原則</t>
    <phoneticPr fontId="4"/>
  </si>
  <si>
    <t>18　虐待等の禁止　</t>
    <phoneticPr fontId="4"/>
  </si>
  <si>
    <t>19　職員の知識及び技能の向上等</t>
    <phoneticPr fontId="2"/>
  </si>
  <si>
    <t>20　教育・保育の提供の記録</t>
    <phoneticPr fontId="4"/>
  </si>
  <si>
    <t>21　情報の提供</t>
    <phoneticPr fontId="4"/>
  </si>
  <si>
    <t>22　その他</t>
    <phoneticPr fontId="4"/>
  </si>
  <si>
    <r>
      <rPr>
        <strike/>
        <sz val="10"/>
        <color rgb="FFFF0000"/>
        <rFont val="ＭＳ 明朝"/>
        <family val="1"/>
        <charset val="128"/>
      </rPr>
      <t>10</t>
    </r>
    <r>
      <rPr>
        <sz val="10"/>
        <rFont val="ＭＳ 明朝"/>
        <family val="1"/>
        <charset val="128"/>
      </rPr>
      <t xml:space="preserve">
8</t>
    </r>
    <phoneticPr fontId="4"/>
  </si>
  <si>
    <r>
      <rPr>
        <strike/>
        <sz val="10"/>
        <color rgb="FFFF0000"/>
        <rFont val="ＭＳ 明朝"/>
        <family val="1"/>
        <charset val="128"/>
      </rPr>
      <t>12</t>
    </r>
    <r>
      <rPr>
        <sz val="10"/>
        <rFont val="ＭＳ 明朝"/>
        <family val="1"/>
        <charset val="128"/>
      </rPr>
      <t xml:space="preserve">
9</t>
    </r>
    <phoneticPr fontId="4"/>
  </si>
  <si>
    <r>
      <rPr>
        <strike/>
        <sz val="10"/>
        <color rgb="FFFF0000"/>
        <rFont val="ＭＳ 明朝"/>
        <family val="1"/>
        <charset val="128"/>
      </rPr>
      <t>13</t>
    </r>
    <r>
      <rPr>
        <sz val="10"/>
        <rFont val="ＭＳ 明朝"/>
        <family val="1"/>
        <charset val="128"/>
      </rPr>
      <t xml:space="preserve">
10</t>
    </r>
    <phoneticPr fontId="4"/>
  </si>
  <si>
    <r>
      <rPr>
        <strike/>
        <sz val="10"/>
        <color rgb="FFFF0000"/>
        <rFont val="ＭＳ 明朝"/>
        <family val="1"/>
        <charset val="128"/>
      </rPr>
      <t>21</t>
    </r>
    <r>
      <rPr>
        <sz val="10"/>
        <rFont val="ＭＳ 明朝"/>
        <family val="1"/>
        <charset val="128"/>
      </rPr>
      <t xml:space="preserve">
12</t>
    </r>
    <phoneticPr fontId="4"/>
  </si>
  <si>
    <r>
      <rPr>
        <strike/>
        <sz val="10"/>
        <color rgb="FFFF0000"/>
        <rFont val="ＭＳ 明朝"/>
        <family val="1"/>
        <charset val="128"/>
      </rPr>
      <t>22</t>
    </r>
    <r>
      <rPr>
        <sz val="10"/>
        <rFont val="ＭＳ 明朝"/>
        <family val="1"/>
        <charset val="128"/>
      </rPr>
      <t xml:space="preserve">
13</t>
    </r>
    <phoneticPr fontId="4"/>
  </si>
  <si>
    <r>
      <rPr>
        <strike/>
        <sz val="10"/>
        <color rgb="FFFF0000"/>
        <rFont val="ＭＳ 明朝"/>
        <family val="1"/>
        <charset val="128"/>
      </rPr>
      <t>23</t>
    </r>
    <r>
      <rPr>
        <sz val="10"/>
        <rFont val="ＭＳ 明朝"/>
        <family val="1"/>
        <charset val="128"/>
      </rPr>
      <t xml:space="preserve">
19</t>
    </r>
    <phoneticPr fontId="4"/>
  </si>
  <si>
    <r>
      <rPr>
        <strike/>
        <sz val="10"/>
        <color rgb="FFFF0000"/>
        <rFont val="ＭＳ 明朝"/>
        <family val="1"/>
        <charset val="128"/>
      </rPr>
      <t>26</t>
    </r>
    <r>
      <rPr>
        <sz val="10"/>
        <rFont val="ＭＳ 明朝"/>
        <family val="1"/>
        <charset val="128"/>
      </rPr>
      <t xml:space="preserve">
20</t>
    </r>
    <phoneticPr fontId="4"/>
  </si>
  <si>
    <r>
      <rPr>
        <strike/>
        <sz val="10"/>
        <color rgb="FFFF0000"/>
        <rFont val="ＭＳ 明朝"/>
        <family val="1"/>
        <charset val="128"/>
      </rPr>
      <t>9</t>
    </r>
    <r>
      <rPr>
        <u/>
        <sz val="10"/>
        <color rgb="FF0000FF"/>
        <rFont val="ＭＳ 明朝"/>
        <family val="1"/>
        <charset val="128"/>
      </rPr>
      <t>15</t>
    </r>
    <r>
      <rPr>
        <sz val="10"/>
        <rFont val="ＭＳ 明朝"/>
        <family val="1"/>
        <charset val="128"/>
      </rPr>
      <t>　不適切な養育等への対応</t>
    </r>
    <rPh sb="4" eb="7">
      <t>フテキセツ</t>
    </rPh>
    <rPh sb="8" eb="10">
      <t>ヨウイク</t>
    </rPh>
    <rPh sb="10" eb="11">
      <t>トウ</t>
    </rPh>
    <rPh sb="13" eb="15">
      <t>タイオウ</t>
    </rPh>
    <phoneticPr fontId="2"/>
  </si>
  <si>
    <r>
      <rPr>
        <strike/>
        <sz val="10"/>
        <color rgb="FFFF0000"/>
        <rFont val="ＭＳ 明朝"/>
        <family val="1"/>
        <charset val="128"/>
      </rPr>
      <t>20</t>
    </r>
    <r>
      <rPr>
        <sz val="10"/>
        <rFont val="ＭＳ 明朝"/>
        <family val="1"/>
        <charset val="128"/>
      </rPr>
      <t xml:space="preserve">
27</t>
    </r>
    <phoneticPr fontId="4"/>
  </si>
  <si>
    <r>
      <rPr>
        <strike/>
        <sz val="10"/>
        <color rgb="FFFF0000"/>
        <rFont val="ＭＳ 明朝"/>
        <family val="1"/>
        <charset val="128"/>
      </rPr>
      <t>27</t>
    </r>
    <r>
      <rPr>
        <sz val="10"/>
        <rFont val="ＭＳ 明朝"/>
        <family val="1"/>
        <charset val="128"/>
      </rPr>
      <t xml:space="preserve">
21</t>
    </r>
    <phoneticPr fontId="4"/>
  </si>
  <si>
    <r>
      <rPr>
        <strike/>
        <sz val="10"/>
        <color rgb="FFFF0000"/>
        <rFont val="ＭＳ 明朝"/>
        <family val="1"/>
        <charset val="128"/>
      </rPr>
      <t>28</t>
    </r>
    <r>
      <rPr>
        <sz val="10"/>
        <rFont val="ＭＳ 明朝"/>
        <family val="1"/>
        <charset val="128"/>
      </rPr>
      <t xml:space="preserve">
22</t>
    </r>
    <phoneticPr fontId="4"/>
  </si>
  <si>
    <r>
      <rPr>
        <strike/>
        <sz val="10"/>
        <color rgb="FFFF0000"/>
        <rFont val="ＭＳ 明朝"/>
        <family val="1"/>
        <charset val="128"/>
      </rPr>
      <t>29</t>
    </r>
    <r>
      <rPr>
        <sz val="10"/>
        <rFont val="ＭＳ 明朝"/>
        <family val="1"/>
        <charset val="128"/>
      </rPr>
      <t xml:space="preserve">
23</t>
    </r>
    <phoneticPr fontId="4"/>
  </si>
  <si>
    <r>
      <rPr>
        <strike/>
        <sz val="10"/>
        <color rgb="FFFF0000"/>
        <rFont val="ＭＳ 明朝"/>
        <family val="1"/>
        <charset val="128"/>
      </rPr>
      <t>30</t>
    </r>
    <r>
      <rPr>
        <sz val="10"/>
        <rFont val="ＭＳ 明朝"/>
        <family val="1"/>
        <charset val="128"/>
      </rPr>
      <t xml:space="preserve">
24</t>
    </r>
    <phoneticPr fontId="4"/>
  </si>
  <si>
    <r>
      <rPr>
        <strike/>
        <sz val="10"/>
        <color rgb="FFFF0000"/>
        <rFont val="ＭＳ 明朝"/>
        <family val="1"/>
        <charset val="128"/>
      </rPr>
      <t>10</t>
    </r>
    <r>
      <rPr>
        <sz val="10"/>
        <rFont val="ＭＳ 明朝"/>
        <family val="1"/>
        <charset val="128"/>
      </rPr>
      <t xml:space="preserve">
28</t>
    </r>
    <phoneticPr fontId="4"/>
  </si>
  <si>
    <r>
      <rPr>
        <strike/>
        <sz val="10"/>
        <color rgb="FFFF0000"/>
        <rFont val="ＭＳ 明朝"/>
        <family val="1"/>
        <charset val="128"/>
      </rPr>
      <t>31</t>
    </r>
    <r>
      <rPr>
        <sz val="10"/>
        <rFont val="ＭＳ 明朝"/>
        <family val="1"/>
        <charset val="128"/>
      </rPr>
      <t xml:space="preserve">
29</t>
    </r>
    <phoneticPr fontId="4"/>
  </si>
  <si>
    <r>
      <rPr>
        <strike/>
        <sz val="10"/>
        <color rgb="FFFF0000"/>
        <rFont val="ＭＳ 明朝"/>
        <family val="1"/>
        <charset val="128"/>
      </rPr>
      <t>32</t>
    </r>
    <r>
      <rPr>
        <sz val="10"/>
        <rFont val="ＭＳ 明朝"/>
        <family val="1"/>
        <charset val="128"/>
      </rPr>
      <t xml:space="preserve">
30</t>
    </r>
    <phoneticPr fontId="4"/>
  </si>
  <si>
    <r>
      <rPr>
        <strike/>
        <sz val="10"/>
        <color rgb="FFFF0000"/>
        <rFont val="ＭＳ 明朝"/>
        <family val="1"/>
        <charset val="128"/>
      </rPr>
      <t>33</t>
    </r>
    <r>
      <rPr>
        <sz val="10"/>
        <rFont val="ＭＳ 明朝"/>
        <family val="1"/>
        <charset val="128"/>
      </rPr>
      <t xml:space="preserve">
31</t>
    </r>
    <phoneticPr fontId="4"/>
  </si>
  <si>
    <r>
      <rPr>
        <strike/>
        <sz val="10"/>
        <color rgb="FFFF0000"/>
        <rFont val="ＭＳ 明朝"/>
        <family val="1"/>
        <charset val="128"/>
      </rPr>
      <t>34</t>
    </r>
    <r>
      <rPr>
        <sz val="10"/>
        <rFont val="ＭＳ 明朝"/>
        <family val="1"/>
        <charset val="128"/>
      </rPr>
      <t xml:space="preserve">
32</t>
    </r>
    <phoneticPr fontId="4"/>
  </si>
  <si>
    <r>
      <rPr>
        <strike/>
        <sz val="10"/>
        <color rgb="FFFF0000"/>
        <rFont val="ＭＳ 明朝"/>
        <family val="1"/>
        <charset val="128"/>
      </rPr>
      <t>35</t>
    </r>
    <r>
      <rPr>
        <sz val="10"/>
        <rFont val="ＭＳ 明朝"/>
        <family val="1"/>
        <charset val="128"/>
      </rPr>
      <t xml:space="preserve">
33</t>
    </r>
    <phoneticPr fontId="4"/>
  </si>
  <si>
    <r>
      <rPr>
        <strike/>
        <sz val="10"/>
        <color rgb="FFFF0000"/>
        <rFont val="ＭＳ 明朝"/>
        <family val="1"/>
        <charset val="128"/>
      </rPr>
      <t>35</t>
    </r>
    <r>
      <rPr>
        <sz val="10"/>
        <rFont val="ＭＳ 明朝"/>
        <family val="1"/>
        <charset val="128"/>
      </rPr>
      <t xml:space="preserve">
34</t>
    </r>
    <phoneticPr fontId="4"/>
  </si>
  <si>
    <r>
      <rPr>
        <strike/>
        <sz val="10"/>
        <color rgb="FFFF0000"/>
        <rFont val="ＭＳ 明朝"/>
        <family val="1"/>
        <charset val="128"/>
      </rPr>
      <t>(2)</t>
    </r>
    <r>
      <rPr>
        <b/>
        <u/>
        <sz val="10"/>
        <color rgb="FF0000FF"/>
        <rFont val="ＭＳ 明朝"/>
        <family val="1"/>
        <charset val="128"/>
      </rPr>
      <t>11</t>
    </r>
    <r>
      <rPr>
        <sz val="10"/>
        <rFont val="ＭＳ 明朝"/>
        <family val="1"/>
        <charset val="128"/>
      </rPr>
      <t>　配慮を要する子どもへの対応</t>
    </r>
    <phoneticPr fontId="4"/>
  </si>
  <si>
    <r>
      <rPr>
        <strike/>
        <sz val="10"/>
        <color rgb="FFFF0000"/>
        <rFont val="ＭＳ 明朝"/>
        <family val="1"/>
        <charset val="128"/>
      </rPr>
      <t>13</t>
    </r>
    <r>
      <rPr>
        <b/>
        <u/>
        <sz val="10"/>
        <color rgb="FF0000FF"/>
        <rFont val="ＭＳ 明朝"/>
        <family val="1"/>
        <charset val="128"/>
      </rPr>
      <t>12</t>
    </r>
    <r>
      <rPr>
        <sz val="10"/>
        <rFont val="ＭＳ 明朝"/>
        <family val="1"/>
        <charset val="128"/>
      </rPr>
      <t>　適切な食事の提供</t>
    </r>
    <phoneticPr fontId="2"/>
  </si>
  <si>
    <r>
      <rPr>
        <strike/>
        <sz val="10"/>
        <color rgb="FFFF0000"/>
        <rFont val="ＭＳ 明朝"/>
        <family val="1"/>
        <charset val="128"/>
      </rPr>
      <t>14</t>
    </r>
    <r>
      <rPr>
        <b/>
        <u/>
        <sz val="10"/>
        <color rgb="FF0000FF"/>
        <rFont val="ＭＳ 明朝"/>
        <family val="1"/>
        <charset val="128"/>
      </rPr>
      <t>13</t>
    </r>
    <r>
      <rPr>
        <sz val="10"/>
        <rFont val="ＭＳ 明朝"/>
        <family val="1"/>
        <charset val="128"/>
      </rPr>
      <t>　食事の提供の特例(食事を搬入している場合)</t>
    </r>
    <phoneticPr fontId="2"/>
  </si>
  <si>
    <r>
      <rPr>
        <strike/>
        <sz val="10"/>
        <color rgb="FFFF0000"/>
        <rFont val="ＭＳ 明朝"/>
        <family val="1"/>
        <charset val="128"/>
      </rPr>
      <t>11</t>
    </r>
    <r>
      <rPr>
        <b/>
        <u/>
        <sz val="10"/>
        <color rgb="FF0000FF"/>
        <rFont val="ＭＳ 明朝"/>
        <family val="1"/>
        <charset val="128"/>
      </rPr>
      <t>14</t>
    </r>
    <r>
      <rPr>
        <sz val="10"/>
        <rFont val="ＭＳ 明朝"/>
        <family val="1"/>
        <charset val="128"/>
      </rPr>
      <t>　相談及び援助</t>
    </r>
    <rPh sb="5" eb="7">
      <t>ソウダン</t>
    </rPh>
    <rPh sb="7" eb="8">
      <t>オヨ</t>
    </rPh>
    <rPh sb="9" eb="11">
      <t>エンジョ</t>
    </rPh>
    <phoneticPr fontId="2"/>
  </si>
  <si>
    <r>
      <t>3</t>
    </r>
    <r>
      <rPr>
        <b/>
        <strike/>
        <sz val="10"/>
        <color rgb="FFFF0000"/>
        <rFont val="ＭＳ 明朝"/>
        <family val="1"/>
        <charset val="128"/>
      </rPr>
      <t>　指導計画の作成上特に留意すべき事項</t>
    </r>
    <r>
      <rPr>
        <b/>
        <u/>
        <sz val="10"/>
        <color rgb="FF0000FF"/>
        <rFont val="ＭＳ 明朝"/>
        <family val="1"/>
        <charset val="128"/>
      </rPr>
      <t>〔留意事項〕</t>
    </r>
    <r>
      <rPr>
        <sz val="10"/>
        <rFont val="ＭＳ 明朝"/>
        <family val="1"/>
        <charset val="128"/>
      </rPr>
      <t xml:space="preserve">
(1)発達過程に応じた保育
　ア　3歳未満児については、一人一人の子どもの
　　生育歴、心身の発達、活動の実態等に即して、
　　個別的な計画を作成していること。
　イ　3歳以上児については、個の成長と、子ども
　　相互の関係や協同的な活動が促されるよう配慮
　　していること。
　ウ　異年齢で構成される組やグループでの保育に
　　おいては、一人一人の子どもの生活や経験、
　　発達過程などを把握し、適切な援助や環境
　　構成ができるよう配慮していること。
(2)発達過程、生活の連続性等、子どもの実態に即した具体的なねらい及び内容　
　小規模保育事業所の生活における子どもの発達過程を見通し、生活の連続性、季節の変化などを考慮し、子どもの実態に即した具体的なねらい及び内容を設定していること。また、具体的なねらいが達成されるよう、子どもの生活する姿や発想を大切にして適切な環境を構成し、子どもが主体的に活動できるようにしていること。
(3)障害のある子どもの保育
　ア　一人一人の子どもの発達過程や障害の状態を
　　把握し、適切な環境の下で、障害のある子ども
　　が他の子どもとの生活を通して共に成長できる
　　よう指導計画の中に位置づけていること。
　イ　子どもの状況に応じた保育を実施する観点
　　から、家庭や関係機関と連携した支援のための
　　計画を個別に作成するなど適切な対応を図って
　　いること。</t>
    </r>
    <phoneticPr fontId="4"/>
  </si>
  <si>
    <t>保育士等（個々）による評価</t>
    <rPh sb="0" eb="3">
      <t>ホイクシ</t>
    </rPh>
    <rPh sb="3" eb="4">
      <t>トウ</t>
    </rPh>
    <rPh sb="5" eb="7">
      <t>ココ</t>
    </rPh>
    <rPh sb="11" eb="13">
      <t>ヒョウカ</t>
    </rPh>
    <phoneticPr fontId="4"/>
  </si>
  <si>
    <t>施設（全体）による評価</t>
    <rPh sb="0" eb="2">
      <t>シセツ</t>
    </rPh>
    <rPh sb="3" eb="5">
      <t>ゼンタイ</t>
    </rPh>
    <rPh sb="9" eb="11">
      <t>ヒョウカ</t>
    </rPh>
    <phoneticPr fontId="4"/>
  </si>
  <si>
    <t>保護者（アンケート等）</t>
    <rPh sb="0" eb="3">
      <t>ホゴシャ</t>
    </rPh>
    <rPh sb="9" eb="10">
      <t>トウ</t>
    </rPh>
    <phoneticPr fontId="4"/>
  </si>
  <si>
    <t>子どもの所在確認の共有
（子どもを一人にしていない等）</t>
    <rPh sb="0" eb="1">
      <t>コ</t>
    </rPh>
    <rPh sb="4" eb="6">
      <t>ショザイ</t>
    </rPh>
    <rPh sb="6" eb="8">
      <t>カクニン</t>
    </rPh>
    <rPh sb="9" eb="11">
      <t>キョウユウ</t>
    </rPh>
    <rPh sb="13" eb="14">
      <t>コ</t>
    </rPh>
    <rPh sb="17" eb="19">
      <t>ヒトリ</t>
    </rPh>
    <rPh sb="25" eb="26">
      <t>トウ</t>
    </rPh>
    <phoneticPr fontId="4"/>
  </si>
  <si>
    <t>◆様式の有無</t>
    <rPh sb="1" eb="3">
      <t>ヨウシキ</t>
    </rPh>
    <rPh sb="4" eb="6">
      <t>ウム</t>
    </rPh>
    <phoneticPr fontId="4"/>
  </si>
  <si>
    <t>事故報告書の様式</t>
    <rPh sb="0" eb="2">
      <t>ジコ</t>
    </rPh>
    <rPh sb="2" eb="5">
      <t>ホウコクショ</t>
    </rPh>
    <rPh sb="6" eb="8">
      <t>ヨウシキ</t>
    </rPh>
    <phoneticPr fontId="4"/>
  </si>
  <si>
    <t>有　・　無</t>
  </si>
  <si>
    <t>ケガの記録様式</t>
    <rPh sb="3" eb="5">
      <t>キロク</t>
    </rPh>
    <rPh sb="5" eb="7">
      <t>ヨウシキ</t>
    </rPh>
    <phoneticPr fontId="4"/>
  </si>
  <si>
    <t>ヒヤリハットの記録様式</t>
    <rPh sb="7" eb="9">
      <t>キロク</t>
    </rPh>
    <rPh sb="9" eb="11">
      <t>ヨウシキ</t>
    </rPh>
    <phoneticPr fontId="4"/>
  </si>
  <si>
    <t>◆研修名・内容等をご記入ください。</t>
    <rPh sb="1" eb="4">
      <t>ケンシュウメイ</t>
    </rPh>
    <rPh sb="5" eb="8">
      <t>ナイヨウトウ</t>
    </rPh>
    <rPh sb="10" eb="12">
      <t>キニュウ</t>
    </rPh>
    <phoneticPr fontId="4"/>
  </si>
  <si>
    <t>◆除去食配膳時フローチャートの作成</t>
    <rPh sb="1" eb="3">
      <t>ジョキョ</t>
    </rPh>
    <rPh sb="3" eb="4">
      <t>ショク</t>
    </rPh>
    <rPh sb="4" eb="6">
      <t>ハイゼン</t>
    </rPh>
    <rPh sb="6" eb="7">
      <t>ジ</t>
    </rPh>
    <rPh sb="15" eb="17">
      <t>サクセイ</t>
    </rPh>
    <phoneticPr fontId="4"/>
  </si>
  <si>
    <r>
      <t>◆</t>
    </r>
    <r>
      <rPr>
        <b/>
        <u/>
        <sz val="10"/>
        <color rgb="FF0000FF"/>
        <rFont val="ＭＳ 明朝"/>
        <family val="1"/>
        <charset val="128"/>
      </rPr>
      <t>フローチャートに係る職員への周知方法をご記入ください。</t>
    </r>
    <rPh sb="9" eb="10">
      <t>カカ</t>
    </rPh>
    <rPh sb="11" eb="13">
      <t>ショクイン</t>
    </rPh>
    <rPh sb="15" eb="17">
      <t>シュウチ</t>
    </rPh>
    <rPh sb="17" eb="19">
      <t>ホウホウ</t>
    </rPh>
    <rPh sb="21" eb="23">
      <t>キニュウ</t>
    </rPh>
    <phoneticPr fontId="4"/>
  </si>
  <si>
    <r>
      <rPr>
        <u/>
        <sz val="11"/>
        <rFont val="ＭＳ 明朝"/>
        <family val="1"/>
        <charset val="128"/>
      </rPr>
      <t>◆特定地域型保育内容に関する情報提供の取り組み状況</t>
    </r>
    <r>
      <rPr>
        <strike/>
        <sz val="11"/>
        <color rgb="FFFF0000"/>
        <rFont val="ＭＳ 明朝"/>
        <family val="1"/>
        <charset val="128"/>
      </rPr>
      <t>を記入してください。</t>
    </r>
    <rPh sb="1" eb="3">
      <t>トクテイ</t>
    </rPh>
    <rPh sb="3" eb="6">
      <t>チイキガタ</t>
    </rPh>
    <rPh sb="6" eb="8">
      <t>ホイク</t>
    </rPh>
    <rPh sb="8" eb="10">
      <t>ナイヨウ</t>
    </rPh>
    <rPh sb="11" eb="12">
      <t>カン</t>
    </rPh>
    <rPh sb="14" eb="16">
      <t>ジョウホウ</t>
    </rPh>
    <rPh sb="16" eb="18">
      <t>テイキョウ</t>
    </rPh>
    <rPh sb="19" eb="20">
      <t>ト</t>
    </rPh>
    <rPh sb="21" eb="22">
      <t>ク</t>
    </rPh>
    <rPh sb="23" eb="25">
      <t>ジョウキョウ</t>
    </rPh>
    <rPh sb="26" eb="28">
      <t>キニュウ</t>
    </rPh>
    <phoneticPr fontId="4"/>
  </si>
  <si>
    <t>しおり</t>
    <phoneticPr fontId="4"/>
  </si>
  <si>
    <t>チラシ・ポスター</t>
    <phoneticPr fontId="4"/>
  </si>
  <si>
    <t>※</t>
    <phoneticPr fontId="4"/>
  </si>
  <si>
    <t>左記の情報提供の取組状況について、該当するもの全てを選択してください。</t>
    <phoneticPr fontId="4"/>
  </si>
  <si>
    <t>◆特定地域型保育内容に関する情報提供の取り組み状況</t>
    <rPh sb="1" eb="3">
      <t>トクテイ</t>
    </rPh>
    <rPh sb="3" eb="6">
      <t>チイキガタ</t>
    </rPh>
    <rPh sb="6" eb="8">
      <t>ホイク</t>
    </rPh>
    <rPh sb="8" eb="10">
      <t>ナイヨウ</t>
    </rPh>
    <rPh sb="11" eb="12">
      <t>カン</t>
    </rPh>
    <rPh sb="14" eb="16">
      <t>ジョウホウ</t>
    </rPh>
    <rPh sb="16" eb="18">
      <t>テイキョウ</t>
    </rPh>
    <rPh sb="19" eb="20">
      <t>ト</t>
    </rPh>
    <rPh sb="21" eb="22">
      <t>ク</t>
    </rPh>
    <rPh sb="23" eb="25">
      <t>ジョウキョウ</t>
    </rPh>
    <phoneticPr fontId="4"/>
  </si>
  <si>
    <r>
      <t>　利用乳幼児に提供する食事を監査項目</t>
    </r>
    <r>
      <rPr>
        <strike/>
        <sz val="10"/>
        <color rgb="FFFF0000"/>
        <rFont val="ＭＳ 明朝"/>
        <family val="1"/>
        <charset val="128"/>
      </rPr>
      <t>30</t>
    </r>
    <r>
      <rPr>
        <b/>
        <u/>
        <sz val="10"/>
        <color rgb="FF0000FF"/>
        <rFont val="ＭＳ 明朝"/>
        <family val="1"/>
        <charset val="128"/>
      </rPr>
      <t>24</t>
    </r>
    <r>
      <rPr>
        <sz val="10"/>
        <rFont val="ＭＳ 明朝"/>
        <family val="1"/>
        <charset val="128"/>
      </rPr>
      <t xml:space="preserve">の施設(以下「搬入施設」という。)から搬入する場合は、次に掲げる要件を満たしていること。
1　利用乳幼児に対する食事の提供の責任が小規模保育事業者にあり、その管理者が、衛生面、栄養面等、業務上必要な注意を果たし得るような体制及び調理業務の受託者との契約内容が確保されていること。
2　小規模保育事業所又はその他の施設、保健所、市等の栄養士により、献立等について栄養の観点からの指導が受けられる体制にある等、栄養士による必要な配慮が行われること。
3　調理業務の受託者を、小規模保育事業者による給食の趣旨を十分に認識し、衛生面、栄養面等、調理業務を適切に遂行できる能力を有する者とすること。
4　利用乳幼児の年齢及び発達の段階並びに健康状態に応じた食事の提供、アレルギー、アトピー等への配慮、必要な栄養素量の給与等、利用乳幼児の食事の内容、回数及び時機に適切に応じること。
5　食を通じた利用乳幼児の健全育成を図る観点から、利用乳幼児の発育及び発達の過程に応じて食に関し配慮すべき事項を定めた食育に関する計画に基づき食事を提供するよう努めること。
</t>
    </r>
    <phoneticPr fontId="2"/>
  </si>
  <si>
    <r>
      <t>　食事の提供は次のとおり、適切に行っていること。(監査事項</t>
    </r>
    <r>
      <rPr>
        <strike/>
        <sz val="10"/>
        <color rgb="FFFF0000"/>
        <rFont val="ＭＳ 明朝"/>
        <family val="1"/>
        <charset val="128"/>
      </rPr>
      <t>29</t>
    </r>
    <r>
      <rPr>
        <b/>
        <u/>
        <sz val="10"/>
        <color rgb="FF0000FF"/>
        <rFont val="ＭＳ 明朝"/>
        <family val="1"/>
        <charset val="128"/>
      </rPr>
      <t>23</t>
    </r>
    <r>
      <rPr>
        <sz val="10"/>
        <rFont val="ＭＳ 明朝"/>
        <family val="1"/>
        <charset val="128"/>
      </rPr>
      <t>の特例に該当する場合を除く。)          
1　利用乳幼児に食事を提供するときは、小規模事業所内で調理する方法で行わなければならないこと。
2　献立は、できる限り変化に富み、利用乳幼児の健全な発育に必要な栄養量を含有するものであること。
3　食品の種類及び調理方法について、栄養並びに利用乳幼児の身体的状況及び嗜好を考慮したものであること。
4　調理はあらかじめ作成された献立に従って行っていること。
5　利用乳幼児の健康な生活の基本としての食を営む力の育成に努めること。</t>
    </r>
    <phoneticPr fontId="2"/>
  </si>
  <si>
    <t>1　小規模保育事業所は全体的な計画に基づき、具体的な保育が適切に展開されるよう、子どもの生活や発達を見通した長期的な指導計画と、それに関連しながら、より具体的な子どもの日々の生活に即した短期的な指導計画を作成すること。</t>
    <phoneticPr fontId="4"/>
  </si>
  <si>
    <t>2　指導計画の作成に当たっては、保育所保育指針第2章及びその他の関連する章に示された事項のほか、子ども一人一人の発達過程や状況を十分に踏まえること。また、下記の〔留意事項〕に留意していること。</t>
    <phoneticPr fontId="4"/>
  </si>
  <si>
    <r>
      <t>全体的な計画の写し(</t>
    </r>
    <r>
      <rPr>
        <b/>
        <u/>
        <sz val="11"/>
        <color rgb="FF0000FF"/>
        <rFont val="ＭＳ 明朝"/>
        <family val="1"/>
        <charset val="128"/>
      </rPr>
      <t>今</t>
    </r>
    <r>
      <rPr>
        <b/>
        <sz val="11"/>
        <color rgb="FFFF0000"/>
        <rFont val="ＭＳ 明朝"/>
        <family val="1"/>
        <charset val="128"/>
      </rPr>
      <t>年度分)をご提出ください。</t>
    </r>
    <rPh sb="10" eb="11">
      <t>イマ</t>
    </rPh>
    <rPh sb="11" eb="13">
      <t>ネンド</t>
    </rPh>
    <rPh sb="13" eb="14">
      <t>ブン</t>
    </rPh>
    <phoneticPr fontId="4"/>
  </si>
  <si>
    <t>全体的な計画の写し(今年度分)をご提出ください。</t>
    <rPh sb="10" eb="11">
      <t>イマ</t>
    </rPh>
    <rPh sb="11" eb="13">
      <t>ネンド</t>
    </rPh>
    <rPh sb="13" eb="14">
      <t>ブン</t>
    </rPh>
    <phoneticPr fontId="4"/>
  </si>
  <si>
    <t>15　不適切な養育等への対応</t>
    <rPh sb="3" eb="6">
      <t>フテキセツ</t>
    </rPh>
    <rPh sb="7" eb="9">
      <t>ヨウイク</t>
    </rPh>
    <rPh sb="9" eb="10">
      <t>トウ</t>
    </rPh>
    <rPh sb="12" eb="14">
      <t>タイオウ</t>
    </rPh>
    <phoneticPr fontId="2"/>
  </si>
  <si>
    <t>12　適切な食事の提供</t>
    <phoneticPr fontId="2"/>
  </si>
  <si>
    <t>13　食事の提供の特例(食事を搬入している場合)</t>
    <phoneticPr fontId="2"/>
  </si>
  <si>
    <t>14　相談及び援助</t>
    <rPh sb="3" eb="5">
      <t>ソウダン</t>
    </rPh>
    <rPh sb="5" eb="6">
      <t>オヨ</t>
    </rPh>
    <rPh sb="7" eb="9">
      <t>エンジョ</t>
    </rPh>
    <phoneticPr fontId="2"/>
  </si>
  <si>
    <t xml:space="preserve">　利用乳幼児に提供する食事を監査項目24の施設(以下「搬入施設」という。)から搬入する場合は、次に掲げる要件を満たしていること。
1　利用乳幼児に対する食事の提供の責任が小規模保育事業者にあり、その管理者が、衛生面、栄養面等、業務上必要な注意を果たし得るような体制及び調理業務の受託者との契約内容が確保されていること。
2　小規模保育事業所又はその他の施設、保健所、市等の栄養士により、献立等について栄養の観点からの指導が受けられる体制にある等、栄養士による必要な配慮が行われること。
3　調理業務の受託者を、小規模保育事業者による給食の趣旨を十分に認識し、衛生面、栄養面等、調理業務を適切に遂行できる能力を有する者とすること。
4　利用乳幼児の年齢及び発達の段階並びに健康状態に応じた食事の提供、アレルギー、アトピー等への配慮、必要な栄養素量の給与等、利用乳幼児の食事の内容、回数及び時機に適切に応じること。
5　食を通じた利用乳幼児の健全育成を図る観点から、利用乳幼児の発育及び発達の過程に応じて食に関し配慮すべき事項を定めた食育に関する計画に基づき食事を提供するよう努めること。
</t>
    <phoneticPr fontId="2"/>
  </si>
  <si>
    <t>　食事の提供は次のとおり、適切に行っていること。(監査事項23の特例に該当する場合を除く。)          
1　利用乳幼児に食事を提供するときは、小規模事業所内で調理する方法で行わなければならないこと。
2　献立は、できる限り変化に富み、利用乳幼児の健全な発育に必要な栄養量を含有するものであること。
3　食品の種類及び調理方法について、栄養並びに利用乳幼児の身体的状況及び嗜好を考慮したものであること。
4　調理はあらかじめ作成された献立に従って行っていること。
5　利用乳幼児の健康な生活の基本としての食を営む力の育成に努めること。</t>
    <phoneticPr fontId="2"/>
  </si>
  <si>
    <t xml:space="preserve">10　食育の推進
</t>
    <phoneticPr fontId="4"/>
  </si>
  <si>
    <t>11　配慮を要する子どもへの対応</t>
    <phoneticPr fontId="4"/>
  </si>
  <si>
    <t xml:space="preserve">＜乳児保育に関わるねらい及び内容＞
　次の視点に留意しながら保育を行っていること。
</t>
    <phoneticPr fontId="4"/>
  </si>
  <si>
    <t xml:space="preserve">＜1歳以上の保育に関わるねらい及び内容＞
　次の領域に留意しながら保育を行っていること。
</t>
    <phoneticPr fontId="4"/>
  </si>
  <si>
    <t>1　心身の健康に関する領域「健康」
2　人との関わりに関する領域「人間関係」
3　身近な環境との関わりに関する領域「環境」
4　言葉の獲得に関する領域「言葉」
5　感性と表現に関する領域「表現」</t>
    <phoneticPr fontId="4"/>
  </si>
  <si>
    <t>（注）特定地域型保育事業者は、連携施設の確保が著しく困難であって、子ども・子育て支援法第59条第4号に規定する事業による支援その他の必要な適切な支援を行うことができると市町村が認める場合は、第42条第1項本文の規定にかかわらず、令和7年3月31日までの間、連携施設を確保しないことができる。</t>
    <phoneticPr fontId="4"/>
  </si>
  <si>
    <t>3　当該特定地域型保育事業者により特定地域型保育の提供を受けていた満3歳未満保育認定子どもを、当該特定地域型保育の提供の終了に際して、当該満3歳未満保育認定子どもに係る教育・保育給付認定保護者の希望に基づき、引き続き当該連携施設において受け入れて教育・保育を提供すること。</t>
    <phoneticPr fontId="4"/>
  </si>
  <si>
    <t>2　必要に応じて、代替保育(特定地域型保育事業所の職員の病気、休暇等により特定地域型保育を提供することができない場合に、当該特定地域型保育事業者に代わって提供する特定教育・保育をいう。)を提供すること。</t>
    <phoneticPr fontId="4"/>
  </si>
  <si>
    <t xml:space="preserve">(1)利用乳幼児の事業所外での活動、取組等のための移動その他の利用乳幼児の移動のために自動車を運行するときは、利用乳幼児の乗車及び降車の際に、点呼その他の利用乳幼児の所在を確実に把握することができる方法により、利用乳幼児の所在を確認していること。
</t>
    <phoneticPr fontId="4"/>
  </si>
  <si>
    <t xml:space="preserve">(1)利用乳幼児の使用する設備、食器等又は飲用に供する水について、衛生的な管理に努め、又は衛生上必要な措置を講じていること。
</t>
    <phoneticPr fontId="2"/>
  </si>
  <si>
    <t>(2)感染症又は食中毒が発生し、又はまん延しないように、職員に対し、感染症及び食中毒の予防及びまん延の防止のための研修並びに感染症の予防及びまん延の防止のための訓練を定期的に実施するよう努めていること。</t>
    <phoneticPr fontId="4"/>
  </si>
  <si>
    <t xml:space="preserve">　職員は、教育・保育給付認定子どもに対し、児童福祉法第33条の10 各号に掲げる行為その他当該教育・保育給付認定子どもの心身に有害な影響を与える行為をしていないこと。
</t>
    <phoneticPr fontId="2"/>
  </si>
  <si>
    <t xml:space="preserve">【児童福祉法第３３条の１０】
(1)身体に外傷が生じ、又は生じるおそれのある暴行を加えること。 
(2)わいせつな行為をすること又は入所児童等をしてわいせつな行為をさせること。 
(3)心身の正常な発達を妨げるような著しい減食又は長時間の放置、同居人若しくは生活を共にする他の児童による(1)、(2)又は(4)に掲げる行為の放置その他の施設職員等としての養育又は業務を著しく怠ること。 
(4)著しい暴言又は著しく拒絶的な対応その他の入所児童に著しい心理的外傷を与える言動を行うこと。 </t>
    <phoneticPr fontId="4"/>
  </si>
  <si>
    <t>2　当該小規模保育事業者と同一の法人又は関連法人が運営する保育所、幼稚園、認定こども園、小規模保育事業若しくは事業所内保育事業を行う事業所、社会福祉施設、医療機関等(当該小規模保育事業者が家庭的保育事業又は小規模保育事業C型を行う場合にあっては、当該小規模保育事業所と近接する施設に限る。)</t>
    <phoneticPr fontId="4"/>
  </si>
  <si>
    <t xml:space="preserve">　搬入施設は、次に掲げるいずれかの施設とすること。
</t>
    <phoneticPr fontId="2"/>
  </si>
  <si>
    <t>1　連携施設(小規模保育事業A型又はB型を行う者又は事業所内保育事業者が確保するものに限る。)</t>
    <phoneticPr fontId="4"/>
  </si>
  <si>
    <r>
      <t>(2)</t>
    </r>
    <r>
      <rPr>
        <strike/>
        <sz val="10"/>
        <color rgb="FFFF0000"/>
        <rFont val="ＭＳ 明朝"/>
        <family val="1"/>
        <charset val="128"/>
      </rPr>
      <t xml:space="preserve">長期的
　な指導
　計画、
　短期的な
</t>
    </r>
    <r>
      <rPr>
        <sz val="10"/>
        <rFont val="ＭＳ 明朝"/>
        <family val="1"/>
        <charset val="128"/>
      </rPr>
      <t>　指導計画
　の作成</t>
    </r>
    <r>
      <rPr>
        <b/>
        <u/>
        <sz val="10"/>
        <color rgb="FF0000FF"/>
        <rFont val="ＭＳ 明朝"/>
        <family val="1"/>
        <charset val="128"/>
      </rPr>
      <t>等</t>
    </r>
    <r>
      <rPr>
        <sz val="10"/>
        <rFont val="ＭＳ 明朝"/>
        <family val="1"/>
        <charset val="128"/>
      </rPr>
      <t xml:space="preserve">
</t>
    </r>
    <rPh sb="33" eb="34">
      <t>トウ</t>
    </rPh>
    <phoneticPr fontId="4"/>
  </si>
  <si>
    <t xml:space="preserve">(2)指導計画の作成等
</t>
    <rPh sb="10" eb="11">
      <t>トウ</t>
    </rPh>
    <phoneticPr fontId="4"/>
  </si>
  <si>
    <t>(2)発達過程、生活の連続性等、子どもの実態に即した具体的なねらい及び内容　
　小規模保育事業所の生活における子どもの発達過程を見通し、生活の連続性、季節の変化などを考慮し、子どもの実態に即した具体的なねらい及び内容を設定していること。また、具体的なねらいが達成されるよう、子どもの生活する姿や発想を大切にして適切な環境を構成し、子どもが主体的に活動できるようにしていること。</t>
    <phoneticPr fontId="4"/>
  </si>
  <si>
    <t>1　特定地域型保育の提供を受けている満3歳未満保育認定子どもに集団保育を体験させるための機会の設定、特定地域型保育の適切な提供に必要な特定地域型保育事業者に対する相談、助言その他の保育の内容に関する支援を行うこと。</t>
    <phoneticPr fontId="4"/>
  </si>
  <si>
    <t xml:space="preserve">　特定地域型保育が適正かつ確実に実施され、及び必要な教育・保育が継続的に提供されるよう、次に掲げる事項に係る連携協力を行う認定こども園、幼稚園又は保育所(以下「連携施設」という。)を適切に確保していること。
</t>
    <phoneticPr fontId="4"/>
  </si>
  <si>
    <r>
      <t>◆</t>
    </r>
    <r>
      <rPr>
        <sz val="10"/>
        <rFont val="ＭＳ 明朝"/>
        <family val="1"/>
        <charset val="128"/>
      </rPr>
      <t>フローチャートに係る職員への周知方法をご記入ください。</t>
    </r>
    <rPh sb="9" eb="10">
      <t>カカ</t>
    </rPh>
    <rPh sb="11" eb="13">
      <t>ショクイン</t>
    </rPh>
    <rPh sb="15" eb="17">
      <t>シュウチ</t>
    </rPh>
    <rPh sb="17" eb="19">
      <t>ホウホウ</t>
    </rPh>
    <rPh sb="21" eb="23">
      <t>キニュウ</t>
    </rPh>
    <phoneticPr fontId="4"/>
  </si>
  <si>
    <t>睡眠中に関するもの</t>
    <rPh sb="0" eb="3">
      <t>スイミンチュウ</t>
    </rPh>
    <rPh sb="4" eb="5">
      <t>カン</t>
    </rPh>
    <phoneticPr fontId="4"/>
  </si>
  <si>
    <t>プール活動・水遊び中に関するもの</t>
    <rPh sb="3" eb="5">
      <t>カツドウ</t>
    </rPh>
    <rPh sb="6" eb="8">
      <t>ミズアソ</t>
    </rPh>
    <rPh sb="9" eb="10">
      <t>チュウ</t>
    </rPh>
    <rPh sb="11" eb="12">
      <t>カン</t>
    </rPh>
    <phoneticPr fontId="4"/>
  </si>
  <si>
    <t>食事中の誤嚥に関するもの</t>
    <rPh sb="0" eb="3">
      <t>ショクジチュウ</t>
    </rPh>
    <rPh sb="4" eb="6">
      <t>ゴエン</t>
    </rPh>
    <rPh sb="7" eb="8">
      <t>カン</t>
    </rPh>
    <phoneticPr fontId="4"/>
  </si>
  <si>
    <t>玩具や小物等の誤嚥に関するもの</t>
    <rPh sb="0" eb="2">
      <t>オモチャ</t>
    </rPh>
    <rPh sb="3" eb="5">
      <t>コモノ</t>
    </rPh>
    <rPh sb="5" eb="6">
      <t>トウ</t>
    </rPh>
    <rPh sb="7" eb="9">
      <t>ゴエン</t>
    </rPh>
    <rPh sb="10" eb="11">
      <t>カン</t>
    </rPh>
    <phoneticPr fontId="4"/>
  </si>
  <si>
    <t>施設外（散歩等）に関するもの</t>
    <rPh sb="0" eb="2">
      <t>シセツ</t>
    </rPh>
    <rPh sb="2" eb="3">
      <t>ガイ</t>
    </rPh>
    <rPh sb="4" eb="6">
      <t>サンポ</t>
    </rPh>
    <rPh sb="6" eb="7">
      <t>ナド</t>
    </rPh>
    <rPh sb="9" eb="10">
      <t>カン</t>
    </rPh>
    <phoneticPr fontId="4"/>
  </si>
  <si>
    <r>
      <rPr>
        <sz val="11"/>
        <color theme="1"/>
        <rFont val="ＭＳ 明朝"/>
        <family val="1"/>
        <charset val="128"/>
      </rPr>
      <t>◆</t>
    </r>
    <r>
      <rPr>
        <sz val="11"/>
        <rFont val="ＭＳ 明朝"/>
        <family val="1"/>
        <charset val="128"/>
      </rPr>
      <t>フローチャート・対応マニュアル等の作成</t>
    </r>
    <rPh sb="9" eb="11">
      <t>タイオウ</t>
    </rPh>
    <rPh sb="16" eb="17">
      <t>トウ</t>
    </rPh>
    <rPh sb="18" eb="20">
      <t>サクセイ</t>
    </rPh>
    <phoneticPr fontId="4"/>
  </si>
  <si>
    <t xml:space="preserve">(2)健康増進
</t>
    <phoneticPr fontId="4"/>
  </si>
  <si>
    <t>◆フローチャート・対応マニュアル等の作成</t>
    <rPh sb="9" eb="11">
      <t>タイオウ</t>
    </rPh>
    <rPh sb="16" eb="17">
      <t>トウ</t>
    </rPh>
    <rPh sb="18" eb="20">
      <t>サクセイ</t>
    </rPh>
    <phoneticPr fontId="4"/>
  </si>
  <si>
    <r>
      <t>令和</t>
    </r>
    <r>
      <rPr>
        <strike/>
        <sz val="22"/>
        <color rgb="FFFF0000"/>
        <rFont val="ＭＳ 明朝"/>
        <family val="1"/>
        <charset val="128"/>
      </rPr>
      <t>5</t>
    </r>
    <r>
      <rPr>
        <sz val="22"/>
        <color rgb="FFFF0000"/>
        <rFont val="ＭＳ 明朝"/>
        <family val="1"/>
        <charset val="128"/>
      </rPr>
      <t>6</t>
    </r>
    <r>
      <rPr>
        <sz val="22"/>
        <rFont val="ＭＳ 明朝"/>
        <family val="1"/>
        <charset val="128"/>
      </rPr>
      <t>年度　指導監査事前提出資料</t>
    </r>
    <rPh sb="0" eb="2">
      <t>レイワ</t>
    </rPh>
    <rPh sb="4" eb="6">
      <t>ネンド</t>
    </rPh>
    <rPh sb="5" eb="6">
      <t>ド</t>
    </rPh>
    <phoneticPr fontId="4"/>
  </si>
  <si>
    <r>
      <t>・令和</t>
    </r>
    <r>
      <rPr>
        <strike/>
        <sz val="11"/>
        <color rgb="FFFF0000"/>
        <rFont val="ＭＳ 明朝"/>
        <family val="1"/>
        <charset val="128"/>
      </rPr>
      <t>５</t>
    </r>
    <r>
      <rPr>
        <sz val="11"/>
        <rFont val="ＭＳ 明朝"/>
        <family val="1"/>
        <charset val="128"/>
      </rPr>
      <t>年度の全体的な計画(指導計画)の写し</t>
    </r>
    <phoneticPr fontId="4"/>
  </si>
  <si>
    <t>　次の各号に掲げる事業の運営についての重要事項に関する規程（「運営規程」という）を定めていること。
(1)事業の目的及び運営の方針
(2)提供する特定地域型保育の内容</t>
    <phoneticPr fontId="4"/>
  </si>
  <si>
    <t>(3)職員の職種、員数及び職務の内容
(4)特定地域型保育の提供を行う日及び時間、提供を行わない日
(5)教育・保育給付認定保護者から支払を受ける費用の種類、支払を求める理由及びその額
(6)乳児、幼児の区分ごとの利用定員
(7)事業の利用の開始、終了に関する事項及び利用に当たっての留意事項(特定教育・保育施設等運営基準府令第39条第2項に規定する選考方法を含む。)
(8)緊急時等における対応方法
(9)非常災害対策
(10)虐待の防止のための措置に関する事項
(11)その他特定地域型保育事業の運営に関する重要事項</t>
    <phoneticPr fontId="4"/>
  </si>
  <si>
    <t>令和6年度受付件数</t>
    <rPh sb="0" eb="2">
      <t>レイワ</t>
    </rPh>
    <rPh sb="3" eb="5">
      <t>ネンド</t>
    </rPh>
    <rPh sb="5" eb="7">
      <t>ウケツケ</t>
    </rPh>
    <rPh sb="7" eb="9">
      <t>ケンスウ</t>
    </rPh>
    <phoneticPr fontId="4"/>
  </si>
  <si>
    <t>◆インターネットでの閲覧方法</t>
    <rPh sb="10" eb="12">
      <t>エツラン</t>
    </rPh>
    <rPh sb="12" eb="14">
      <t>ホウホウ</t>
    </rPh>
    <phoneticPr fontId="4"/>
  </si>
  <si>
    <t>ここdeサーチへの掲載</t>
    <rPh sb="9" eb="11">
      <t>ケイサイ</t>
    </rPh>
    <phoneticPr fontId="4"/>
  </si>
  <si>
    <t>園ホームページへの掲載
※下欄に掲載ページアドレスを記載してください</t>
    <rPh sb="0" eb="1">
      <t>エン</t>
    </rPh>
    <rPh sb="9" eb="11">
      <t>ケイサイ</t>
    </rPh>
    <rPh sb="13" eb="15">
      <t>カラン</t>
    </rPh>
    <rPh sb="16" eb="18">
      <t>ケイサイ</t>
    </rPh>
    <rPh sb="26" eb="28">
      <t>キサイ</t>
    </rPh>
    <phoneticPr fontId="4"/>
  </si>
  <si>
    <r>
      <t xml:space="preserve">園ホームページへの掲載
</t>
    </r>
    <r>
      <rPr>
        <u/>
        <sz val="11"/>
        <color rgb="FF0000FF"/>
        <rFont val="ＭＳ 明朝"/>
        <family val="1"/>
        <charset val="128"/>
      </rPr>
      <t>※下欄に掲載ページアドレスを記載してください</t>
    </r>
    <rPh sb="0" eb="1">
      <t>エン</t>
    </rPh>
    <rPh sb="9" eb="11">
      <t>ケイサイ</t>
    </rPh>
    <rPh sb="13" eb="15">
      <t>カラン</t>
    </rPh>
    <rPh sb="16" eb="18">
      <t>ケイサイ</t>
    </rPh>
    <rPh sb="26" eb="28">
      <t>キサイ</t>
    </rPh>
    <phoneticPr fontId="4"/>
  </si>
  <si>
    <t>　地域型給付費は、使途制限を設けるものではないが、一部の事業者において教育・保育に関係のないものに支出しても問題ないといった誤った認識を持っていることが懸念されている。
　地域型給付費は、保育に要する費用に支出されるものであることから、社会通念に照らして、本来の趣旨から著しく逸脱した不適切な支出は認められないことを認識し、給付費本来の趣旨に則った支出とすること。</t>
    <phoneticPr fontId="4"/>
  </si>
  <si>
    <r>
      <t>　地域型給付費は、使途制限を設けるものではないが、一部の事業者において教育・保育に関係のないものに支出しても問題ないといった誤った認識を持っていることが懸念されてい</t>
    </r>
    <r>
      <rPr>
        <strike/>
        <sz val="10"/>
        <color rgb="FFFF0000"/>
        <rFont val="ＭＳ 明朝"/>
        <family val="1"/>
        <charset val="128"/>
      </rPr>
      <t>ます</t>
    </r>
    <r>
      <rPr>
        <b/>
        <u/>
        <sz val="10"/>
        <color rgb="FF0000FF"/>
        <rFont val="ＭＳ 明朝"/>
        <family val="1"/>
        <charset val="128"/>
      </rPr>
      <t>る</t>
    </r>
    <r>
      <rPr>
        <sz val="10"/>
        <rFont val="ＭＳ 明朝"/>
        <family val="1"/>
        <charset val="128"/>
      </rPr>
      <t>。
　地域型給付費は、保育に要する費用に支出されるものであることから、社会通念に照らして、本来の趣旨から著しく逸脱した不適切な支出は認められないことを認識し、給付費本来の趣旨に則った支出とすること。</t>
    </r>
    <phoneticPr fontId="4"/>
  </si>
  <si>
    <t>家</t>
    <rPh sb="0" eb="1">
      <t>イエ</t>
    </rPh>
    <phoneticPr fontId="4"/>
  </si>
  <si>
    <t>特</t>
    <rPh sb="0" eb="1">
      <t>トク</t>
    </rPh>
    <phoneticPr fontId="4"/>
  </si>
  <si>
    <r>
      <t xml:space="preserve">  調理員を配置していること。
※　調理業務の全部を委託する場合や、利用者処遇監査事項</t>
    </r>
    <r>
      <rPr>
        <strike/>
        <sz val="10"/>
        <color rgb="FFFF0000"/>
        <rFont val="ＭＳ 明朝"/>
        <family val="1"/>
        <charset val="128"/>
      </rPr>
      <t>29</t>
    </r>
    <r>
      <rPr>
        <b/>
        <u/>
        <sz val="10"/>
        <color rgb="FF0000FF"/>
        <rFont val="ＭＳ 明朝"/>
        <family val="1"/>
        <charset val="128"/>
      </rPr>
      <t>23</t>
    </r>
    <r>
      <rPr>
        <sz val="10"/>
        <rFont val="ＭＳ 明朝"/>
        <family val="1"/>
        <charset val="128"/>
      </rPr>
      <t>の要件を満たした小規模保育事業者が搬入施設から食事を搬入する場合は、調理員を置かないことができる。</t>
    </r>
    <phoneticPr fontId="2"/>
  </si>
  <si>
    <t xml:space="preserve">  調理員を配置していること。
※　調理業務の全部を委託する場合や、利用者処遇監査事項23の要件を満たした小規模保育事業者が搬入施設から食事を搬入する場合は、調理員を置かないことができる。</t>
    <phoneticPr fontId="2"/>
  </si>
  <si>
    <t>幼　　児</t>
    <phoneticPr fontId="4"/>
  </si>
  <si>
    <r>
      <t>会計「計算書類等提出確認表」並びに計算書類(令和</t>
    </r>
    <r>
      <rPr>
        <strike/>
        <sz val="11"/>
        <color rgb="FFFF0000"/>
        <rFont val="ＭＳ 明朝"/>
        <family val="1"/>
        <charset val="128"/>
      </rPr>
      <t>４</t>
    </r>
    <r>
      <rPr>
        <sz val="11"/>
        <color rgb="FF0000FF"/>
        <rFont val="ＭＳ 明朝"/>
        <family val="1"/>
        <charset val="128"/>
      </rPr>
      <t>５</t>
    </r>
    <r>
      <rPr>
        <sz val="11"/>
        <rFont val="ＭＳ 明朝"/>
        <family val="1"/>
        <charset val="128"/>
      </rPr>
      <t>年度決算分)及び公定価格にかかる申請・報告書類一式</t>
    </r>
    <rPh sb="0" eb="2">
      <t>カイケイ</t>
    </rPh>
    <rPh sb="3" eb="5">
      <t>ケイサン</t>
    </rPh>
    <rPh sb="5" eb="7">
      <t>ショルイ</t>
    </rPh>
    <rPh sb="7" eb="8">
      <t>トウ</t>
    </rPh>
    <rPh sb="8" eb="10">
      <t>テイシュツ</t>
    </rPh>
    <rPh sb="10" eb="12">
      <t>カクニン</t>
    </rPh>
    <rPh sb="12" eb="13">
      <t>ヒョウ</t>
    </rPh>
    <rPh sb="14" eb="15">
      <t>ナラ</t>
    </rPh>
    <rPh sb="17" eb="19">
      <t>ケイサン</t>
    </rPh>
    <rPh sb="19" eb="21">
      <t>ショルイ</t>
    </rPh>
    <rPh sb="22" eb="24">
      <t>レイワ</t>
    </rPh>
    <rPh sb="26" eb="28">
      <t>ネンド</t>
    </rPh>
    <rPh sb="27" eb="28">
      <t>ド</t>
    </rPh>
    <rPh sb="28" eb="30">
      <t>ケッサン</t>
    </rPh>
    <rPh sb="30" eb="31">
      <t>ブン</t>
    </rPh>
    <rPh sb="32" eb="33">
      <t>オヨ</t>
    </rPh>
    <rPh sb="34" eb="36">
      <t>コウテイ</t>
    </rPh>
    <rPh sb="36" eb="38">
      <t>カカク</t>
    </rPh>
    <rPh sb="42" eb="44">
      <t>シンセイ</t>
    </rPh>
    <rPh sb="45" eb="48">
      <t>ホウコクショ</t>
    </rPh>
    <rPh sb="49" eb="51">
      <t>イッシキ</t>
    </rPh>
    <phoneticPr fontId="4"/>
  </si>
  <si>
    <r>
      <t>・令和</t>
    </r>
    <r>
      <rPr>
        <strike/>
        <sz val="11"/>
        <color rgb="FFFF0000"/>
        <rFont val="ＭＳ 明朝"/>
        <family val="1"/>
        <charset val="128"/>
      </rPr>
      <t>５</t>
    </r>
    <r>
      <rPr>
        <sz val="11"/>
        <rFont val="ＭＳ 明朝"/>
        <family val="1"/>
        <charset val="128"/>
      </rPr>
      <t>年度の長期的な指導計画の写し
　０歳児、１歳児、２歳児分（異年齢の合同クラスの場合は１部）
・令和</t>
    </r>
    <r>
      <rPr>
        <strike/>
        <sz val="11"/>
        <color rgb="FFFF0000"/>
        <rFont val="ＭＳ 明朝"/>
        <family val="1"/>
        <charset val="128"/>
      </rPr>
      <t>５</t>
    </r>
    <r>
      <rPr>
        <sz val="11"/>
        <rFont val="ＭＳ 明朝"/>
        <family val="1"/>
        <charset val="128"/>
      </rPr>
      <t>年度の短期的な指導計画の写し(</t>
    </r>
    <r>
      <rPr>
        <strike/>
        <sz val="11"/>
        <color rgb="FFFF0000"/>
        <rFont val="ＭＳ 明朝"/>
        <family val="1"/>
        <charset val="128"/>
      </rPr>
      <t>４</t>
    </r>
    <r>
      <rPr>
        <sz val="11"/>
        <color rgb="FF0000FF"/>
        <rFont val="ＭＳ 明朝"/>
        <family val="1"/>
        <charset val="128"/>
      </rPr>
      <t>５</t>
    </r>
    <r>
      <rPr>
        <sz val="11"/>
        <rFont val="ＭＳ 明朝"/>
        <family val="1"/>
        <charset val="128"/>
      </rPr>
      <t>月の内容がわかるもの)
　０歳児、１歳児、２歳児分（異年齢の合同クラスの場合は１部）</t>
    </r>
    <rPh sb="47" eb="48">
      <t>ブ</t>
    </rPh>
    <rPh sb="111" eb="112">
      <t>ブ</t>
    </rPh>
    <phoneticPr fontId="4"/>
  </si>
  <si>
    <r>
      <t>・調理員の勤務状況</t>
    </r>
    <r>
      <rPr>
        <sz val="10.5"/>
        <color rgb="FFFF0000"/>
        <rFont val="ＭＳ 明朝"/>
        <family val="1"/>
        <charset val="128"/>
      </rPr>
      <t>（予定及び実績）</t>
    </r>
    <r>
      <rPr>
        <sz val="10.5"/>
        <rFont val="ＭＳ 明朝"/>
        <family val="1"/>
        <charset val="128"/>
      </rPr>
      <t xml:space="preserve">がわかるもの(勤務シフト表等)　指導監査実施月の前々月の月分＊直営のみ
</t>
    </r>
    <r>
      <rPr>
        <sz val="10.5"/>
        <color rgb="FFFF0000"/>
        <rFont val="ＭＳ 明朝"/>
        <family val="1"/>
        <charset val="128"/>
      </rPr>
      <t>（注）記号等で勤務時間を表している場合は、その説明資料も併せて提出してください。（常勤・非常勤両方の分）</t>
    </r>
    <phoneticPr fontId="4"/>
  </si>
  <si>
    <r>
      <t>・調理員の勤務状況</t>
    </r>
    <r>
      <rPr>
        <sz val="10.5"/>
        <color rgb="FFFF0000"/>
        <rFont val="ＭＳ 明朝"/>
        <family val="1"/>
        <charset val="128"/>
      </rPr>
      <t>（予定及び実績）</t>
    </r>
    <r>
      <rPr>
        <sz val="10.5"/>
        <rFont val="ＭＳ 明朝"/>
        <family val="1"/>
        <charset val="128"/>
      </rPr>
      <t xml:space="preserve">がわかるもの(勤務シフト表等)　指導監査実施月の前々月の月分＊直営のみ
</t>
    </r>
    <r>
      <rPr>
        <sz val="10.5"/>
        <color rgb="FFFF0000"/>
        <rFont val="ＭＳ 明朝"/>
        <family val="1"/>
        <charset val="128"/>
      </rPr>
      <t>（注）記号等で勤務時間を表している場合は、その説明資料も併せて提出してください。</t>
    </r>
    <r>
      <rPr>
        <sz val="10.5"/>
        <color rgb="FF0000FF"/>
        <rFont val="ＭＳ 明朝"/>
        <family val="1"/>
        <charset val="128"/>
      </rPr>
      <t>（常勤・非常勤両方の分）</t>
    </r>
    <phoneticPr fontId="4"/>
  </si>
  <si>
    <r>
      <t>・保育士の勤務状況</t>
    </r>
    <r>
      <rPr>
        <sz val="10.5"/>
        <color rgb="FFFF0000"/>
        <rFont val="ＭＳ 明朝"/>
        <family val="1"/>
        <charset val="128"/>
      </rPr>
      <t>（予定及び実績）</t>
    </r>
    <r>
      <rPr>
        <sz val="10.5"/>
        <rFont val="ＭＳ 明朝"/>
        <family val="1"/>
        <charset val="128"/>
      </rPr>
      <t xml:space="preserve">がわかるもの(勤務シフト表等)　指導監査実施月の前々月の月分
</t>
    </r>
    <r>
      <rPr>
        <sz val="10.5"/>
        <color rgb="FFFF0000"/>
        <rFont val="ＭＳ 明朝"/>
        <family val="1"/>
        <charset val="128"/>
      </rPr>
      <t>（注）記号等で勤務時間を表している場合は、その説明資料も併せて提出してください。</t>
    </r>
    <r>
      <rPr>
        <sz val="10.5"/>
        <color rgb="FF0000FF"/>
        <rFont val="ＭＳ 明朝"/>
        <family val="1"/>
        <charset val="128"/>
      </rPr>
      <t>（常勤・非常勤両方の分）</t>
    </r>
    <rPh sb="89" eb="91">
      <t>ジョウキン</t>
    </rPh>
    <rPh sb="92" eb="95">
      <t>ヒジョウキン</t>
    </rPh>
    <rPh sb="95" eb="97">
      <t>リョウホウ</t>
    </rPh>
    <rPh sb="98" eb="99">
      <t>ブン</t>
    </rPh>
    <phoneticPr fontId="4"/>
  </si>
  <si>
    <r>
      <t>・保育士の勤務状況</t>
    </r>
    <r>
      <rPr>
        <sz val="10.5"/>
        <color rgb="FFFF0000"/>
        <rFont val="ＭＳ 明朝"/>
        <family val="1"/>
        <charset val="128"/>
      </rPr>
      <t>（予定及び実績）</t>
    </r>
    <r>
      <rPr>
        <sz val="10.5"/>
        <rFont val="ＭＳ 明朝"/>
        <family val="1"/>
        <charset val="128"/>
      </rPr>
      <t xml:space="preserve">がわかるもの(勤務シフト表等)　指導監査実施月の前々月の月分
</t>
    </r>
    <r>
      <rPr>
        <sz val="10.5"/>
        <color rgb="FFFF0000"/>
        <rFont val="ＭＳ 明朝"/>
        <family val="1"/>
        <charset val="128"/>
      </rPr>
      <t>（注）記号等で勤務時間を表している場合は、その説明資料も併せて提出してください。（常勤・非常勤両方の分）</t>
    </r>
    <phoneticPr fontId="4"/>
  </si>
  <si>
    <t>11＞12</t>
    <phoneticPr fontId="4"/>
  </si>
  <si>
    <t>13＞14</t>
    <phoneticPr fontId="4"/>
  </si>
  <si>
    <t>指導計画の写しをご提出ください。
・今年度の長期的な指導計画の写し
　　０歳児、１歳児、２歳児分
・今年度５月の短期的な指導計画の写し
　　０歳児、１歳児、２歳児分</t>
    <rPh sb="0" eb="2">
      <t>シドウ</t>
    </rPh>
    <rPh sb="2" eb="4">
      <t>ケイカク</t>
    </rPh>
    <rPh sb="5" eb="6">
      <t>ウツ</t>
    </rPh>
    <rPh sb="9" eb="11">
      <t>テイシュツ</t>
    </rPh>
    <rPh sb="18" eb="19">
      <t>イマ</t>
    </rPh>
    <rPh sb="50" eb="51">
      <t>イマ</t>
    </rPh>
    <rPh sb="54" eb="55">
      <t>ガツ</t>
    </rPh>
    <phoneticPr fontId="4"/>
  </si>
  <si>
    <r>
      <t>指導計画の写しをご提出ください。
・</t>
    </r>
    <r>
      <rPr>
        <b/>
        <strike/>
        <sz val="11"/>
        <color rgb="FFC00000"/>
        <rFont val="ＭＳ 明朝"/>
        <family val="1"/>
        <charset val="128"/>
      </rPr>
      <t>令和５</t>
    </r>
    <r>
      <rPr>
        <b/>
        <u/>
        <sz val="11"/>
        <color rgb="FF0000FF"/>
        <rFont val="ＭＳ 明朝"/>
        <family val="1"/>
        <charset val="128"/>
      </rPr>
      <t>今</t>
    </r>
    <r>
      <rPr>
        <b/>
        <sz val="11"/>
        <color rgb="FFC00000"/>
        <rFont val="ＭＳ 明朝"/>
        <family val="1"/>
        <charset val="128"/>
      </rPr>
      <t>年度の長期的な指導計画の写し
　　０歳児、１歳児、２歳児分
・</t>
    </r>
    <r>
      <rPr>
        <b/>
        <strike/>
        <sz val="11"/>
        <color rgb="FFC00000"/>
        <rFont val="ＭＳ 明朝"/>
        <family val="1"/>
        <charset val="128"/>
      </rPr>
      <t>令和５</t>
    </r>
    <r>
      <rPr>
        <u/>
        <sz val="11"/>
        <color rgb="FF0000FF"/>
        <rFont val="ＭＳ 明朝"/>
        <family val="1"/>
        <charset val="128"/>
      </rPr>
      <t>今</t>
    </r>
    <r>
      <rPr>
        <b/>
        <sz val="11"/>
        <color rgb="FFC00000"/>
        <rFont val="ＭＳ 明朝"/>
        <family val="1"/>
        <charset val="128"/>
      </rPr>
      <t>年度</t>
    </r>
    <r>
      <rPr>
        <b/>
        <u/>
        <sz val="11"/>
        <color rgb="FF0000FF"/>
        <rFont val="ＭＳ 明朝"/>
        <family val="1"/>
        <charset val="128"/>
      </rPr>
      <t>５月</t>
    </r>
    <r>
      <rPr>
        <b/>
        <sz val="11"/>
        <color rgb="FFC00000"/>
        <rFont val="ＭＳ 明朝"/>
        <family val="1"/>
        <charset val="128"/>
      </rPr>
      <t>の短期的な指導計画の写し
　　</t>
    </r>
    <r>
      <rPr>
        <b/>
        <strike/>
        <sz val="11"/>
        <color rgb="FFC00000"/>
        <rFont val="ＭＳ 明朝"/>
        <family val="1"/>
        <charset val="128"/>
      </rPr>
      <t>（４月の内容がわかるもの）</t>
    </r>
    <r>
      <rPr>
        <b/>
        <sz val="11"/>
        <color rgb="FFC00000"/>
        <rFont val="ＭＳ 明朝"/>
        <family val="1"/>
        <charset val="128"/>
      </rPr>
      <t xml:space="preserve">
　　０歳児、１歳児、２歳児分</t>
    </r>
    <rPh sb="0" eb="2">
      <t>シドウ</t>
    </rPh>
    <rPh sb="2" eb="4">
      <t>ケイカク</t>
    </rPh>
    <rPh sb="5" eb="6">
      <t>ウツ</t>
    </rPh>
    <rPh sb="9" eb="11">
      <t>テイシュツ</t>
    </rPh>
    <rPh sb="18" eb="20">
      <t>レイワ</t>
    </rPh>
    <rPh sb="21" eb="24">
      <t>コンネンド</t>
    </rPh>
    <rPh sb="25" eb="28">
      <t>チョウキテキ</t>
    </rPh>
    <rPh sb="29" eb="31">
      <t>シドウ</t>
    </rPh>
    <rPh sb="31" eb="33">
      <t>ケイカク</t>
    </rPh>
    <rPh sb="34" eb="35">
      <t>ウツ</t>
    </rPh>
    <rPh sb="40" eb="42">
      <t>サイジ</t>
    </rPh>
    <rPh sb="44" eb="46">
      <t>サイジ</t>
    </rPh>
    <rPh sb="48" eb="50">
      <t>サイジ</t>
    </rPh>
    <rPh sb="50" eb="51">
      <t>ブン</t>
    </rPh>
    <rPh sb="53" eb="55">
      <t>レイワ</t>
    </rPh>
    <rPh sb="56" eb="59">
      <t>コンネンド</t>
    </rPh>
    <rPh sb="60" eb="61">
      <t>ガツ</t>
    </rPh>
    <rPh sb="62" eb="65">
      <t>タンキテキ</t>
    </rPh>
    <rPh sb="66" eb="68">
      <t>シドウ</t>
    </rPh>
    <rPh sb="68" eb="70">
      <t>ケイカク</t>
    </rPh>
    <rPh sb="71" eb="72">
      <t>ウツ</t>
    </rPh>
    <rPh sb="78" eb="79">
      <t>ガツ</t>
    </rPh>
    <rPh sb="80" eb="82">
      <t>ナイヨウ</t>
    </rPh>
    <rPh sb="93" eb="95">
      <t>サイジ</t>
    </rPh>
    <rPh sb="97" eb="99">
      <t>サイジ</t>
    </rPh>
    <rPh sb="101" eb="103">
      <t>サイジ</t>
    </rPh>
    <rPh sb="103" eb="104">
      <t>ブン</t>
    </rPh>
    <phoneticPr fontId="4"/>
  </si>
  <si>
    <r>
      <t xml:space="preserve">1か月の
勤務日数
</t>
    </r>
    <r>
      <rPr>
        <b/>
        <sz val="10"/>
        <color rgb="FF0070C0"/>
        <rFont val="ＭＳ Ｐ明朝"/>
        <family val="1"/>
        <charset val="128"/>
      </rPr>
      <t xml:space="preserve">【予定】
</t>
    </r>
    <r>
      <rPr>
        <sz val="8.5"/>
        <color rgb="FF0070C0"/>
        <rFont val="ＭＳ Ｐ明朝"/>
        <family val="1"/>
        <charset val="128"/>
      </rPr>
      <t>（予定シフト表の合計日数）</t>
    </r>
    <rPh sb="2" eb="3">
      <t>ゲツ</t>
    </rPh>
    <rPh sb="5" eb="7">
      <t>キンム</t>
    </rPh>
    <rPh sb="7" eb="9">
      <t>ニッスウ</t>
    </rPh>
    <rPh sb="11" eb="13">
      <t>ヨテイ</t>
    </rPh>
    <rPh sb="21" eb="22">
      <t>ヒョウ</t>
    </rPh>
    <rPh sb="25" eb="27">
      <t>ニッスウ</t>
    </rPh>
    <phoneticPr fontId="4"/>
  </si>
  <si>
    <r>
      <t xml:space="preserve">有給休暇
取得日数
</t>
    </r>
    <r>
      <rPr>
        <b/>
        <sz val="10"/>
        <color rgb="FF0070C0"/>
        <rFont val="ＭＳ Ｐ明朝"/>
        <family val="1"/>
        <charset val="128"/>
      </rPr>
      <t xml:space="preserve">【予定】
</t>
    </r>
    <r>
      <rPr>
        <sz val="8"/>
        <color rgb="FF0070C0"/>
        <rFont val="ＭＳ Ｐ明朝"/>
        <family val="1"/>
        <charset val="128"/>
      </rPr>
      <t>（予定シフト表の合計日数）</t>
    </r>
    <rPh sb="0" eb="2">
      <t>ユウキュウ</t>
    </rPh>
    <rPh sb="2" eb="4">
      <t>キュウカ</t>
    </rPh>
    <rPh sb="5" eb="7">
      <t>シュトク</t>
    </rPh>
    <rPh sb="7" eb="9">
      <t>ニッスウ</t>
    </rPh>
    <rPh sb="11" eb="13">
      <t>ヨテイ</t>
    </rPh>
    <rPh sb="21" eb="22">
      <t>ヒョウ</t>
    </rPh>
    <rPh sb="25" eb="27">
      <t>ニッスウ</t>
    </rPh>
    <phoneticPr fontId="4"/>
  </si>
  <si>
    <r>
      <t xml:space="preserve">1か月の
勤務日数
</t>
    </r>
    <r>
      <rPr>
        <b/>
        <sz val="10"/>
        <color rgb="FF0070C0"/>
        <rFont val="ＭＳ Ｐ明朝"/>
        <family val="1"/>
        <charset val="128"/>
      </rPr>
      <t xml:space="preserve">【予定】
</t>
    </r>
    <r>
      <rPr>
        <sz val="8.5"/>
        <color rgb="FF0070C0"/>
        <rFont val="ＭＳ Ｐ明朝"/>
        <family val="1"/>
        <charset val="128"/>
      </rPr>
      <t>（予定シフト表の合計日数）</t>
    </r>
    <rPh sb="2" eb="3">
      <t>ゲツ</t>
    </rPh>
    <rPh sb="5" eb="7">
      <t>キンム</t>
    </rPh>
    <rPh sb="7" eb="9">
      <t>ニッスウ</t>
    </rPh>
    <rPh sb="11" eb="13">
      <t>ヨテイ</t>
    </rPh>
    <rPh sb="16" eb="18">
      <t>ヨテイ</t>
    </rPh>
    <rPh sb="23" eb="25">
      <t>ゴウケイ</t>
    </rPh>
    <rPh sb="25" eb="27">
      <t>ニッスウ</t>
    </rPh>
    <phoneticPr fontId="4"/>
  </si>
  <si>
    <r>
      <t xml:space="preserve">有給休暇
取得日数
</t>
    </r>
    <r>
      <rPr>
        <b/>
        <sz val="10"/>
        <color rgb="FF0070C0"/>
        <rFont val="ＭＳ Ｐ明朝"/>
        <family val="1"/>
        <charset val="128"/>
      </rPr>
      <t xml:space="preserve">【予定】
</t>
    </r>
    <r>
      <rPr>
        <sz val="8"/>
        <color rgb="FF0070C0"/>
        <rFont val="ＭＳ Ｐ明朝"/>
        <family val="1"/>
        <charset val="128"/>
      </rPr>
      <t>（予定シフト表の合計日数）</t>
    </r>
    <rPh sb="0" eb="2">
      <t>ユウキュウ</t>
    </rPh>
    <rPh sb="2" eb="4">
      <t>キュウカ</t>
    </rPh>
    <rPh sb="5" eb="7">
      <t>シュトク</t>
    </rPh>
    <rPh sb="7" eb="9">
      <t>ニッスウ</t>
    </rPh>
    <rPh sb="11" eb="13">
      <t>ヨテイ</t>
    </rPh>
    <rPh sb="25" eb="27">
      <t>ニッスウ</t>
    </rPh>
    <phoneticPr fontId="4"/>
  </si>
  <si>
    <r>
      <t xml:space="preserve">1か月の
勤務時間
</t>
    </r>
    <r>
      <rPr>
        <b/>
        <sz val="10"/>
        <color rgb="FF0070C0"/>
        <rFont val="ＭＳ Ｐ明朝"/>
        <family val="1"/>
        <charset val="128"/>
      </rPr>
      <t xml:space="preserve">【予定】
</t>
    </r>
    <r>
      <rPr>
        <sz val="10"/>
        <color rgb="FF0070C0"/>
        <rFont val="ＭＳ Ｐ明朝"/>
        <family val="1"/>
        <charset val="128"/>
      </rPr>
      <t>（予定シフト表の合計時間）</t>
    </r>
    <rPh sb="2" eb="3">
      <t>ゲツ</t>
    </rPh>
    <rPh sb="5" eb="7">
      <t>キンム</t>
    </rPh>
    <rPh sb="7" eb="9">
      <t>ジカン</t>
    </rPh>
    <rPh sb="11" eb="13">
      <t>ヨテイ</t>
    </rPh>
    <rPh sb="25" eb="27">
      <t>ジカン</t>
    </rPh>
    <phoneticPr fontId="4"/>
  </si>
  <si>
    <r>
      <t xml:space="preserve">有給休暇
取得時間
</t>
    </r>
    <r>
      <rPr>
        <b/>
        <sz val="10"/>
        <color rgb="FF0070C0"/>
        <rFont val="ＭＳ Ｐ明朝"/>
        <family val="1"/>
        <charset val="128"/>
      </rPr>
      <t>【予定】</t>
    </r>
    <r>
      <rPr>
        <sz val="10"/>
        <color rgb="FF0070C0"/>
        <rFont val="ＭＳ Ｐ明朝"/>
        <family val="1"/>
        <charset val="128"/>
      </rPr>
      <t xml:space="preserve">
</t>
    </r>
    <r>
      <rPr>
        <sz val="9"/>
        <color rgb="FF0070C0"/>
        <rFont val="ＭＳ Ｐ明朝"/>
        <family val="1"/>
        <charset val="128"/>
      </rPr>
      <t>（予定シフト表の合計時間）</t>
    </r>
    <rPh sb="0" eb="2">
      <t>ユウキュウ</t>
    </rPh>
    <rPh sb="2" eb="4">
      <t>キュウカ</t>
    </rPh>
    <rPh sb="5" eb="7">
      <t>シュトク</t>
    </rPh>
    <rPh sb="7" eb="9">
      <t>ジカン</t>
    </rPh>
    <rPh sb="25" eb="27">
      <t>ジカン</t>
    </rPh>
    <phoneticPr fontId="4"/>
  </si>
  <si>
    <r>
      <t>指導監査実施月の</t>
    </r>
    <r>
      <rPr>
        <b/>
        <sz val="10"/>
        <color rgb="FFFF0000"/>
        <rFont val="ＭＳ Ｐ明朝"/>
        <family val="1"/>
        <charset val="128"/>
      </rPr>
      <t>前々月</t>
    </r>
    <r>
      <rPr>
        <sz val="10"/>
        <rFont val="ＭＳ Ｐ明朝"/>
        <family val="1"/>
        <charset val="128"/>
      </rPr>
      <t>の勤務</t>
    </r>
    <phoneticPr fontId="4"/>
  </si>
  <si>
    <t>R6.5.15～R8.3.31</t>
    <phoneticPr fontId="4"/>
  </si>
  <si>
    <r>
      <t>令和</t>
    </r>
    <r>
      <rPr>
        <strike/>
        <sz val="22"/>
        <color rgb="FFFF0000"/>
        <rFont val="ＭＳ 明朝"/>
        <family val="1"/>
        <charset val="128"/>
      </rPr>
      <t>６</t>
    </r>
    <r>
      <rPr>
        <sz val="22"/>
        <color rgb="FF0000FF"/>
        <rFont val="ＭＳ 明朝"/>
        <family val="1"/>
        <charset val="128"/>
      </rPr>
      <t>７</t>
    </r>
    <r>
      <rPr>
        <sz val="22"/>
        <rFont val="ＭＳ 明朝"/>
        <family val="1"/>
        <charset val="128"/>
      </rPr>
      <t>年度　指導監査事前提出資料</t>
    </r>
    <rPh sb="0" eb="2">
      <t>レイワ</t>
    </rPh>
    <rPh sb="4" eb="6">
      <t>ネンド</t>
    </rPh>
    <rPh sb="5" eb="6">
      <t>ド</t>
    </rPh>
    <phoneticPr fontId="4"/>
  </si>
  <si>
    <r>
      <t>・令和</t>
    </r>
    <r>
      <rPr>
        <strike/>
        <sz val="11"/>
        <color rgb="FFFF0000"/>
        <rFont val="ＭＳ 明朝"/>
        <family val="1"/>
        <charset val="128"/>
      </rPr>
      <t>６</t>
    </r>
    <r>
      <rPr>
        <u/>
        <sz val="11"/>
        <color rgb="FF0000FF"/>
        <rFont val="ＭＳ 明朝"/>
        <family val="1"/>
        <charset val="128"/>
      </rPr>
      <t>７</t>
    </r>
    <r>
      <rPr>
        <sz val="11"/>
        <rFont val="ＭＳ 明朝"/>
        <family val="1"/>
        <charset val="128"/>
      </rPr>
      <t>年度の全体的な計画(指導計画)の写し</t>
    </r>
    <phoneticPr fontId="4"/>
  </si>
  <si>
    <t>・令和７年度の全体的な計画(指導計画)の写し</t>
    <phoneticPr fontId="4"/>
  </si>
  <si>
    <t>令和７年度　指導監査事前提出資料</t>
    <rPh sb="0" eb="2">
      <t>レイワ</t>
    </rPh>
    <rPh sb="3" eb="5">
      <t>ネンド</t>
    </rPh>
    <rPh sb="4" eb="5">
      <t>ド</t>
    </rPh>
    <phoneticPr fontId="4"/>
  </si>
  <si>
    <r>
      <t>令和</t>
    </r>
    <r>
      <rPr>
        <strike/>
        <sz val="24"/>
        <color rgb="FFFF0000"/>
        <rFont val="ＭＳ 明朝"/>
        <family val="1"/>
        <charset val="128"/>
      </rPr>
      <t>6</t>
    </r>
    <r>
      <rPr>
        <u/>
        <sz val="24"/>
        <color rgb="FF0000FF"/>
        <rFont val="ＭＳ 明朝"/>
        <family val="1"/>
        <charset val="128"/>
      </rPr>
      <t>7</t>
    </r>
    <r>
      <rPr>
        <sz val="24"/>
        <rFont val="ＭＳ 明朝"/>
        <family val="1"/>
        <charset val="128"/>
      </rPr>
      <t>年度　指導監査事前提出資料
相模原市指導監査基準小規模保育事業編対応
～　管理運営・会計　～</t>
    </r>
    <rPh sb="0" eb="2">
      <t>レイワ</t>
    </rPh>
    <rPh sb="4" eb="6">
      <t>ネンド</t>
    </rPh>
    <rPh sb="5" eb="6">
      <t>ド</t>
    </rPh>
    <rPh sb="7" eb="9">
      <t>シドウ</t>
    </rPh>
    <rPh sb="9" eb="11">
      <t>カンサ</t>
    </rPh>
    <rPh sb="11" eb="13">
      <t>ジゼン</t>
    </rPh>
    <rPh sb="13" eb="15">
      <t>テイシュツ</t>
    </rPh>
    <rPh sb="15" eb="17">
      <t>シリョウ</t>
    </rPh>
    <rPh sb="18" eb="22">
      <t>サガミハラシ</t>
    </rPh>
    <rPh sb="22" eb="24">
      <t>シドウ</t>
    </rPh>
    <rPh sb="24" eb="26">
      <t>カンサ</t>
    </rPh>
    <rPh sb="26" eb="28">
      <t>キジュン</t>
    </rPh>
    <rPh sb="28" eb="31">
      <t>ショウキボ</t>
    </rPh>
    <rPh sb="31" eb="33">
      <t>ホイク</t>
    </rPh>
    <rPh sb="33" eb="35">
      <t>ジギョウ</t>
    </rPh>
    <rPh sb="35" eb="36">
      <t>ヘン</t>
    </rPh>
    <rPh sb="36" eb="38">
      <t>タイオウ</t>
    </rPh>
    <rPh sb="41" eb="42">
      <t>カン</t>
    </rPh>
    <rPh sb="42" eb="43">
      <t>リ</t>
    </rPh>
    <rPh sb="43" eb="45">
      <t>ウンエイ</t>
    </rPh>
    <rPh sb="46" eb="48">
      <t>カイケイ</t>
    </rPh>
    <phoneticPr fontId="4"/>
  </si>
  <si>
    <r>
      <t>令和</t>
    </r>
    <r>
      <rPr>
        <strike/>
        <sz val="11"/>
        <color rgb="FFFF0000"/>
        <rFont val="ＭＳ 明朝"/>
        <family val="1"/>
        <charset val="128"/>
      </rPr>
      <t>5</t>
    </r>
    <r>
      <rPr>
        <u/>
        <sz val="11"/>
        <color rgb="FF0000FF"/>
        <rFont val="ＭＳ 明朝"/>
        <family val="1"/>
        <charset val="128"/>
      </rPr>
      <t>6</t>
    </r>
    <r>
      <rPr>
        <sz val="11"/>
        <rFont val="ＭＳ 明朝"/>
        <family val="1"/>
        <charset val="128"/>
      </rPr>
      <t>年度受付件数</t>
    </r>
    <rPh sb="0" eb="2">
      <t>レイワ</t>
    </rPh>
    <rPh sb="4" eb="6">
      <t>ネンド</t>
    </rPh>
    <rPh sb="6" eb="8">
      <t>ウケツケ</t>
    </rPh>
    <rPh sb="8" eb="10">
      <t>ケンスウ</t>
    </rPh>
    <phoneticPr fontId="4"/>
  </si>
  <si>
    <r>
      <t>令和</t>
    </r>
    <r>
      <rPr>
        <strike/>
        <sz val="11"/>
        <color rgb="FFFF0000"/>
        <rFont val="ＭＳ 明朝"/>
        <family val="1"/>
        <charset val="128"/>
      </rPr>
      <t>6</t>
    </r>
    <r>
      <rPr>
        <u/>
        <sz val="11"/>
        <color rgb="FF0000FF"/>
        <rFont val="ＭＳ 明朝"/>
        <family val="1"/>
        <charset val="128"/>
      </rPr>
      <t>7</t>
    </r>
    <r>
      <rPr>
        <sz val="11"/>
        <rFont val="ＭＳ 明朝"/>
        <family val="1"/>
        <charset val="128"/>
      </rPr>
      <t>年度受付件数</t>
    </r>
    <rPh sb="0" eb="2">
      <t>レイワ</t>
    </rPh>
    <rPh sb="4" eb="6">
      <t>ネンド</t>
    </rPh>
    <rPh sb="6" eb="8">
      <t>ウケツケ</t>
    </rPh>
    <rPh sb="8" eb="10">
      <t>ケンスウ</t>
    </rPh>
    <phoneticPr fontId="4"/>
  </si>
  <si>
    <t>　毎事業年度終了後五月以内に、当該事業年度に係る特定教育・保育施設設置者等経営情報（特定教育・保育施設及び特定地域型保育事業所ごとの収益及び費用その他内閣府令で定める事項をいう。）を都道府県知事に報告していること。</t>
    <phoneticPr fontId="4"/>
  </si>
  <si>
    <t>している ・ いない・　期限内</t>
  </si>
  <si>
    <r>
      <rPr>
        <strike/>
        <sz val="10"/>
        <color rgb="FFFF0000"/>
        <rFont val="ＭＳ 明朝"/>
        <family val="1"/>
        <charset val="128"/>
      </rPr>
      <t>30</t>
    </r>
    <r>
      <rPr>
        <sz val="10"/>
        <rFont val="ＭＳ 明朝"/>
        <family val="1"/>
        <charset val="128"/>
      </rPr>
      <t xml:space="preserve">
31</t>
    </r>
    <phoneticPr fontId="4"/>
  </si>
  <si>
    <r>
      <rPr>
        <strike/>
        <sz val="10"/>
        <color rgb="FFFF0000"/>
        <rFont val="ＭＳ 明朝"/>
        <family val="1"/>
        <charset val="128"/>
      </rPr>
      <t>31</t>
    </r>
    <r>
      <rPr>
        <sz val="10"/>
        <rFont val="ＭＳ 明朝"/>
        <family val="1"/>
        <charset val="128"/>
      </rPr>
      <t xml:space="preserve">
32</t>
    </r>
    <phoneticPr fontId="4"/>
  </si>
  <si>
    <r>
      <t>雇用する保育士について、</t>
    </r>
    <r>
      <rPr>
        <strike/>
        <sz val="10"/>
        <color rgb="FFFF0000"/>
        <rFont val="ＭＳ 明朝"/>
        <family val="1"/>
        <charset val="128"/>
      </rPr>
      <t>禁錮</t>
    </r>
    <r>
      <rPr>
        <u/>
        <sz val="10"/>
        <color rgb="FF0000FF"/>
        <rFont val="ＭＳ 明朝"/>
        <family val="1"/>
        <charset val="128"/>
      </rPr>
      <t>拘禁刑</t>
    </r>
    <r>
      <rPr>
        <sz val="10"/>
        <rFont val="ＭＳ 明朝"/>
        <family val="1"/>
        <charset val="128"/>
      </rPr>
      <t>以上の刑に処せられた者など児童福祉法第18条の5第2号若しくは第3号に該当すると認めたとき、又は当該保育士が児童生徒性暴力等を行つたと思料するときは、速やかにその旨を都道府県知事に報告していること。</t>
    </r>
    <rPh sb="14" eb="17">
      <t>コウキンケイ</t>
    </rPh>
    <phoneticPr fontId="4"/>
  </si>
  <si>
    <r>
      <rPr>
        <strike/>
        <sz val="10"/>
        <color rgb="FFFF0000"/>
        <rFont val="ＭＳ 明朝"/>
        <family val="1"/>
        <charset val="128"/>
      </rPr>
      <t>32</t>
    </r>
    <r>
      <rPr>
        <sz val="10"/>
        <rFont val="ＭＳ 明朝"/>
        <family val="1"/>
        <charset val="128"/>
      </rPr>
      <t xml:space="preserve">
33</t>
    </r>
    <phoneticPr fontId="4"/>
  </si>
  <si>
    <r>
      <rPr>
        <strike/>
        <sz val="10"/>
        <color rgb="FFFF0000"/>
        <rFont val="ＭＳ 明朝"/>
        <family val="1"/>
        <charset val="128"/>
      </rPr>
      <t>33</t>
    </r>
    <r>
      <rPr>
        <sz val="10"/>
        <rFont val="ＭＳ 明朝"/>
        <family val="1"/>
        <charset val="128"/>
      </rPr>
      <t xml:space="preserve">
34</t>
    </r>
    <phoneticPr fontId="4"/>
  </si>
  <si>
    <r>
      <rPr>
        <strike/>
        <sz val="10"/>
        <color rgb="FFFF0000"/>
        <rFont val="ＭＳ 明朝"/>
        <family val="1"/>
        <charset val="128"/>
      </rPr>
      <t>34</t>
    </r>
    <r>
      <rPr>
        <sz val="10"/>
        <rFont val="ＭＳ 明朝"/>
        <family val="1"/>
        <charset val="128"/>
      </rPr>
      <t xml:space="preserve">
35</t>
    </r>
    <phoneticPr fontId="4"/>
  </si>
  <si>
    <r>
      <rPr>
        <strike/>
        <sz val="10"/>
        <color rgb="FFFF0000"/>
        <rFont val="ＭＳ 明朝"/>
        <family val="1"/>
        <charset val="128"/>
      </rPr>
      <t>35</t>
    </r>
    <r>
      <rPr>
        <sz val="10"/>
        <rFont val="ＭＳ 明朝"/>
        <family val="1"/>
        <charset val="128"/>
      </rPr>
      <t xml:space="preserve">
36</t>
    </r>
    <phoneticPr fontId="4"/>
  </si>
  <si>
    <r>
      <rPr>
        <strike/>
        <sz val="10"/>
        <color rgb="FFFF0000"/>
        <rFont val="ＭＳ 明朝"/>
        <family val="1"/>
        <charset val="128"/>
      </rPr>
      <t>36</t>
    </r>
    <r>
      <rPr>
        <sz val="10"/>
        <rFont val="ＭＳ 明朝"/>
        <family val="1"/>
        <charset val="128"/>
      </rPr>
      <t xml:space="preserve">
37</t>
    </r>
    <phoneticPr fontId="4"/>
  </si>
  <si>
    <r>
      <rPr>
        <strike/>
        <sz val="10"/>
        <color rgb="FFFF0000"/>
        <rFont val="ＭＳ 明朝"/>
        <family val="1"/>
        <charset val="128"/>
      </rPr>
      <t>37</t>
    </r>
    <r>
      <rPr>
        <sz val="10"/>
        <rFont val="ＭＳ 明朝"/>
        <family val="1"/>
        <charset val="128"/>
      </rPr>
      <t xml:space="preserve">
</t>
    </r>
    <r>
      <rPr>
        <sz val="10"/>
        <color rgb="FF0000FF"/>
        <rFont val="ＭＳ 明朝"/>
        <family val="1"/>
        <charset val="128"/>
      </rPr>
      <t>38</t>
    </r>
    <phoneticPr fontId="4"/>
  </si>
  <si>
    <r>
      <rPr>
        <strike/>
        <sz val="10"/>
        <color rgb="FFFF0000"/>
        <rFont val="ＭＳ 明朝"/>
        <family val="1"/>
        <charset val="128"/>
      </rPr>
      <t>38</t>
    </r>
    <r>
      <rPr>
        <sz val="10"/>
        <rFont val="ＭＳ 明朝"/>
        <family val="1"/>
        <charset val="128"/>
      </rPr>
      <t xml:space="preserve">
39</t>
    </r>
    <phoneticPr fontId="4"/>
  </si>
  <si>
    <r>
      <rPr>
        <strike/>
        <sz val="10"/>
        <color rgb="FFFF0000"/>
        <rFont val="ＭＳ 明朝"/>
        <family val="1"/>
        <charset val="128"/>
      </rPr>
      <t>39</t>
    </r>
    <r>
      <rPr>
        <sz val="10"/>
        <rFont val="ＭＳ 明朝"/>
        <family val="1"/>
        <charset val="128"/>
      </rPr>
      <t xml:space="preserve">
40</t>
    </r>
    <phoneticPr fontId="4"/>
  </si>
  <si>
    <r>
      <rPr>
        <strike/>
        <sz val="10"/>
        <color rgb="FFFF0000"/>
        <rFont val="ＭＳ 明朝"/>
        <family val="1"/>
        <charset val="128"/>
      </rPr>
      <t>40</t>
    </r>
    <r>
      <rPr>
        <sz val="10"/>
        <rFont val="ＭＳ 明朝"/>
        <family val="1"/>
        <charset val="128"/>
      </rPr>
      <t xml:space="preserve">
41</t>
    </r>
    <phoneticPr fontId="4"/>
  </si>
  <si>
    <t>令和7年度　指導監査事前提出資料
相模原市指導監査基準小規模保育事業編対応
～　管理運営・会計　～</t>
    <rPh sb="0" eb="2">
      <t>レイワ</t>
    </rPh>
    <rPh sb="3" eb="4">
      <t>ド</t>
    </rPh>
    <rPh sb="4" eb="5">
      <t>ネンド</t>
    </rPh>
    <rPh sb="5" eb="7">
      <t>シドウ</t>
    </rPh>
    <rPh sb="7" eb="9">
      <t>カンサ</t>
    </rPh>
    <rPh sb="9" eb="11">
      <t>ジゼン</t>
    </rPh>
    <rPh sb="11" eb="13">
      <t>テイシュツ</t>
    </rPh>
    <rPh sb="13" eb="15">
      <t>シリョウ</t>
    </rPh>
    <rPh sb="16" eb="20">
      <t>サガミハラシ</t>
    </rPh>
    <rPh sb="20" eb="22">
      <t>シドウ</t>
    </rPh>
    <rPh sb="22" eb="24">
      <t>カンサ</t>
    </rPh>
    <rPh sb="24" eb="26">
      <t>キジュン</t>
    </rPh>
    <rPh sb="26" eb="29">
      <t>ショウキボ</t>
    </rPh>
    <rPh sb="29" eb="31">
      <t>ホイク</t>
    </rPh>
    <rPh sb="31" eb="33">
      <t>ジギョウ</t>
    </rPh>
    <rPh sb="33" eb="34">
      <t>ヘン</t>
    </rPh>
    <rPh sb="34" eb="36">
      <t>タイオウ</t>
    </rPh>
    <rPh sb="39" eb="40">
      <t>カン</t>
    </rPh>
    <rPh sb="40" eb="41">
      <t>リ</t>
    </rPh>
    <rPh sb="41" eb="43">
      <t>ウンエイ</t>
    </rPh>
    <rPh sb="44" eb="46">
      <t>カイケイ</t>
    </rPh>
    <phoneticPr fontId="4"/>
  </si>
  <si>
    <t>※このページに記入は不要です。</t>
    <rPh sb="7" eb="9">
      <t>キニュウ</t>
    </rPh>
    <rPh sb="10" eb="12">
      <t>フヨウ</t>
    </rPh>
    <phoneticPr fontId="4"/>
  </si>
  <si>
    <r>
      <t>※</t>
    </r>
    <r>
      <rPr>
        <b/>
        <u/>
        <sz val="12"/>
        <color rgb="FF0000FF"/>
        <rFont val="ＭＳ 明朝"/>
        <family val="1"/>
        <charset val="128"/>
      </rPr>
      <t>このページに</t>
    </r>
    <r>
      <rPr>
        <b/>
        <sz val="12"/>
        <color rgb="FFFF0000"/>
        <rFont val="ＭＳ 明朝"/>
        <family val="1"/>
        <charset val="128"/>
      </rPr>
      <t>記入は不要です。</t>
    </r>
    <rPh sb="7" eb="9">
      <t>キニュウ</t>
    </rPh>
    <rPh sb="10" eb="12">
      <t>フヨウ</t>
    </rPh>
    <phoneticPr fontId="4"/>
  </si>
  <si>
    <t>有</t>
  </si>
  <si>
    <r>
      <t>　設備等を変更しようとする時は、</t>
    </r>
    <r>
      <rPr>
        <strike/>
        <sz val="10"/>
        <color rgb="FFFF0000"/>
        <rFont val="ＭＳ 明朝"/>
        <family val="1"/>
        <charset val="128"/>
      </rPr>
      <t>あらかじめ</t>
    </r>
    <r>
      <rPr>
        <sz val="10"/>
        <rFont val="ＭＳ 明朝"/>
        <family val="1"/>
        <charset val="128"/>
      </rPr>
      <t>変更届を相模原市長に提出していること。</t>
    </r>
    <phoneticPr fontId="4"/>
  </si>
  <si>
    <t>11　内容及び手続きの説明及び同意等</t>
    <rPh sb="17" eb="18">
      <t>トウ</t>
    </rPh>
    <phoneticPr fontId="4"/>
  </si>
  <si>
    <t>　監査事項34及び35（1）～（4）の費用の額の支払を受けた場合は、当該費用に係る領収証を当該費用の額を支払った教育・保育給付認定保護者に対し交付していること。</t>
    <phoneticPr fontId="4"/>
  </si>
  <si>
    <t xml:space="preserve">　監査事項34及び35（1）～（4）の金銭の支払を求める際は、あらかじめ、当該金銭の使途及び額並びに教育・保育給付認定保護者に金銭の支払を求める理由について書面によって明らかにするとともに、教育・保育給付認定保護者に対して説明を行い、文書による同意を得ていること。
※ただし、監査事項35（1）～（4）の規定による金銭の支払に係る同意については、文書によることを要しない。
</t>
    <phoneticPr fontId="4"/>
  </si>
  <si>
    <t>16　施設型給付費の額に係る通知</t>
    <rPh sb="8" eb="9">
      <t>ヒ</t>
    </rPh>
    <phoneticPr fontId="4"/>
  </si>
  <si>
    <t>１、２歳児６人につき１人、乳児３人につき１人、左記に加えて１人
上記のうち、1/2以上は保育士であること。
（注１）ここでいう「１、２歳児」、「乳児」とは、年度の初日の前日における満年齢によるものであること。
（注２）確認に当たっては以下の算式１（保育従事者数）、算式２（保育士数）によること。
＜算式１＞
｛１、２歳児数×1/6（小数点第１位まで計算（小数点第２位以下切り捨て））｝＋｛乳児数×1/3（同）｝＋１＝配置基準上保育従事者数（小数点以下四捨五入）
＜算式２＞
配置基準上保育従事者数×1/2＝配置基準上保育士数（小数点以下四捨五入）</t>
    <phoneticPr fontId="4"/>
  </si>
  <si>
    <t xml:space="preserve">　監査事項39の(ア)ⅰ【B型】の年齢別配置基準について、保育士資格を有する者の占める割合が3/4 以上となっていること。
＜算式＞
配置基準上保育従事者数（小数点以下四捨五入）×3/4＝必要保育士数（小数点以下四捨五入）
</t>
    <phoneticPr fontId="4"/>
  </si>
  <si>
    <t>＜算式＞</t>
  </si>
  <si>
    <t>｛１、２歳児数×1/6（小数点第１位まで計算（小数点第２位以下切り捨て））｝＋｛乳児数×1/3（同）｝＋１＝配置基準上保育士数（小数点以下四捨五入）</t>
  </si>
  <si>
    <t>　１、２歳児６人につき１人、乳児３人につき１人、左記に加えて１人
上記はすべて保育士であること。
（注１）ここでいう「１、２歳児」、「乳児」とは、年度の初日の前日における満年齢によるものであること。
（注２）確認に当たっては以下の算式によること。</t>
    <phoneticPr fontId="4"/>
  </si>
  <si>
    <t>（イ）１歳児配置改善加算の適用がある場合
　障害児（軽度障害児を含む。）（注）を受け入れる事業所において、当該障害児に係る保育従事者の配置基準を障害児２人につき１人としていること。
その際の計算に当たっては、監査事項3839の（ア）ⅰ【A・B型】の年齢別配置基準について、以下の算式に置き替えて算定すること。
（注）市町村が認める障害児とし、身体障害者手帳等の交付の有無は問わない。医師による診断書や巡回支援専門員等障害に関する専門的知見を有する者による意見提出など障害の事実が把握可能な資料をもって確認して差し支えない。</t>
    <phoneticPr fontId="4"/>
  </si>
  <si>
    <r>
      <rPr>
        <sz val="10"/>
        <color rgb="FFFF0000"/>
        <rFont val="ＭＳ 明朝"/>
        <family val="1"/>
        <charset val="128"/>
      </rPr>
      <t>（ア）１歳児配置改善加算の適用がない場合</t>
    </r>
    <r>
      <rPr>
        <sz val="10"/>
        <rFont val="ＭＳ 明朝"/>
        <family val="1"/>
        <charset val="128"/>
      </rPr>
      <t xml:space="preserve">
　障害児（軽度障害児を含む。）（注）を受け入れる事業所において、当該障害児に係る保育従事者の配置基準を障害児２人につき１人としていること。
その際の計算に当たっては、監査事項38の（ア）ⅰ【A・B型】の年齢別配置基準について、以下の算式に置き替えて算定すること。
（注）市町村が認める障害児とし、身体障害者手帳等の交付の有無は問わない。医師による診断書や巡回支援専門員等障害に関する専門的知見を有する者による意見提出など障害の事実が把握可能な資料をもって確認して差し支えない。
＜算式＞
｛１、２歳児数（障害児を除く）×1/6（小数点第１位まで計算（小数点第２位以下切り捨て））｝＋｛乳児数（同）×1/3（同）｝＋｛障害児数×1/2（同）｝＋１＝配置基準上保育士・保育従事者数（小数点以下四捨五入）</t>
    </r>
    <phoneticPr fontId="4"/>
  </si>
  <si>
    <t>｛２歳児数（障害児を除く）×1/6（小数点第１位まで計算（小数点第２位以下切り捨て））｝＋｛１歳児数（障害児を除く）×1/5（同）｝＋｛乳児数（同）×1/3（同）｝＋｛障害児数×1/2（同）｝＋１＝配置基準上保育士・保育従事者数（小数点以下四捨五入）</t>
  </si>
  <si>
    <t>１歳児配置改善加算の適用なし</t>
    <phoneticPr fontId="4"/>
  </si>
  <si>
    <t>１歳児配置改善加算の適用あり</t>
    <phoneticPr fontId="4"/>
  </si>
  <si>
    <t>　１歳児配置改善加算</t>
    <rPh sb="2" eb="4">
      <t>サイジ</t>
    </rPh>
    <rPh sb="4" eb="6">
      <t>ハイチ</t>
    </rPh>
    <rPh sb="6" eb="8">
      <t>カイゼン</t>
    </rPh>
    <rPh sb="8" eb="10">
      <t>カサン</t>
    </rPh>
    <phoneticPr fontId="4"/>
  </si>
  <si>
    <r>
      <t xml:space="preserve">特
</t>
    </r>
    <r>
      <rPr>
        <u/>
        <sz val="9"/>
        <color rgb="FF0000FF"/>
        <rFont val="ＭＳ 明朝"/>
        <family val="1"/>
        <charset val="128"/>
      </rPr>
      <t>(AB)</t>
    </r>
    <phoneticPr fontId="4"/>
  </si>
  <si>
    <t>　監査事項39の（ア）ⅰの年齢別配置基準のうち１歳児に係る保育士配置基準を１歳児５人につき１人により実施し、以下の要件を満たしていること。なお、１歳児の実人数が５人を下回る場合であっても、以下の算式による配置基準上保育士数を満たす場合は、加算が適用される。</t>
    <phoneticPr fontId="4"/>
  </si>
  <si>
    <t>＜要件＞
ⅰ 処遇改善等加算（⑦、⑳）の区分1、区分2及び区分3のいずれも取得していること。
ⅱ 業務においてＩＣＴの活用を進めており、以下の①及び②～④のいずれか１つの機能以上の機器を導入し、業務に活用していること。</t>
    <phoneticPr fontId="4"/>
  </si>
  <si>
    <t>① 園児の登園及び降園の管理に関する機能</t>
  </si>
  <si>
    <t>（注）職員間で情報の共有や更新を行うことができる機能を有すること</t>
    <phoneticPr fontId="4"/>
  </si>
  <si>
    <t>② 保育に係る計画・記録に関する機能（注）</t>
    <phoneticPr fontId="4"/>
  </si>
  <si>
    <t>③ 保護者との連絡に関する機能（注）</t>
  </si>
  <si>
    <t>（注）ＩＣＴを介さない個別メール・アプリにより保護者との連絡を行っている場合を除く</t>
  </si>
  <si>
    <t>④ キャッシュレス決済に関する機能</t>
    <phoneticPr fontId="4"/>
  </si>
  <si>
    <t>ⅲ 「施設型給付費等に係る処遇改善等加算について」（令和７年４月11日こ成保２９６、７文科初第２５０号こども家庭庁成育局長、文部科学省初等中等教育局長連名通知）第４加算額の算定、２ 区分１及び区分２の加算率の算定に示す方法により算定される「職員1人当たりの平均経験年数」が10年以上であること。</t>
  </si>
  <si>
    <t>※ 原則として加算年度の４月１日時点の「職員１人当たりの平均経験年数」で判断することとするが、年度途中において職員の採用・異動等により本要件を満たす場合には、本要件を満たすこととなった日の属する月の翌月から加算を適用すること。</t>
    <phoneticPr fontId="4"/>
  </si>
  <si>
    <t>＜算式＞
｛２歳児数×1/6（同）｝＋｛１歳児数×1/5（同）｝＋｛乳児数×1/3（同）｝＋１
＝配置基準上保育士数（小数点以下四捨五入）</t>
    <phoneticPr fontId="4"/>
  </si>
  <si>
    <r>
      <t>　監査事項</t>
    </r>
    <r>
      <rPr>
        <strike/>
        <sz val="10"/>
        <color rgb="FFFF0000"/>
        <rFont val="ＭＳ 明朝"/>
        <family val="1"/>
        <charset val="128"/>
      </rPr>
      <t>38</t>
    </r>
    <r>
      <rPr>
        <u/>
        <sz val="10"/>
        <color rgb="FF0000FF"/>
        <rFont val="ＭＳ 明朝"/>
        <family val="1"/>
        <charset val="128"/>
      </rPr>
      <t>39</t>
    </r>
    <r>
      <rPr>
        <sz val="10"/>
        <rFont val="ＭＳ 明朝"/>
        <family val="1"/>
        <charset val="128"/>
      </rPr>
      <t>の(イ)ⅰの（注）の要件を満たす管理者を配置※していない場合に加減調整していること。
※ ２以上の事業所又は他の事業と兼務し、管理者として職務を行っていない者は欠員とみなされ、要件を満たす管理者を配置したこととはならないこと。</t>
    </r>
    <phoneticPr fontId="4"/>
  </si>
  <si>
    <r>
      <t>　事業所を利用する保育認定子どもについて、土曜日</t>
    </r>
    <r>
      <rPr>
        <strike/>
        <sz val="10"/>
        <color rgb="FFFF0000"/>
        <rFont val="ＭＳ 明朝"/>
        <family val="1"/>
        <charset val="128"/>
      </rPr>
      <t>（国民の祝日及び休日を除く。以下同じ。）</t>
    </r>
    <r>
      <rPr>
        <sz val="10"/>
        <rFont val="ＭＳ 明朝"/>
        <family val="1"/>
        <charset val="128"/>
      </rPr>
      <t>に係る保育の利用希望が無いなどの理由により、当該月の土曜日に閉所する日がある場合に加減調整していること。
また、開所していても保育を提供していない場合は、閉所しているものとして取り扱うこと。
なお、他の特定教育・保育施設、地域型保育事業所（居宅訪問型保育事業所は除く。）又は企業主導型保育施設と共同保育を実施することにより、事業所を利用する保育認定子どもの土曜日における保育が確保されている場合には、土曜日に開所しているものとして取り扱うこと。</t>
    </r>
    <phoneticPr fontId="4"/>
  </si>
  <si>
    <r>
      <rPr>
        <strike/>
        <sz val="10"/>
        <color rgb="FFFF0000"/>
        <rFont val="ＭＳ 明朝"/>
        <family val="1"/>
        <charset val="128"/>
      </rPr>
      <t>43</t>
    </r>
    <r>
      <rPr>
        <sz val="10"/>
        <rFont val="ＭＳ 明朝"/>
        <family val="1"/>
        <charset val="128"/>
      </rPr>
      <t xml:space="preserve">
45</t>
    </r>
    <phoneticPr fontId="4"/>
  </si>
  <si>
    <r>
      <rPr>
        <strike/>
        <sz val="10"/>
        <color rgb="FFFF0000"/>
        <rFont val="ＭＳ 明朝"/>
        <family val="1"/>
        <charset val="128"/>
      </rPr>
      <t>44</t>
    </r>
    <r>
      <rPr>
        <sz val="10"/>
        <rFont val="ＭＳ 明朝"/>
        <family val="1"/>
        <charset val="128"/>
      </rPr>
      <t xml:space="preserve">
46</t>
    </r>
    <phoneticPr fontId="4"/>
  </si>
  <si>
    <t>(障害児除く1歳)÷5</t>
    <rPh sb="1" eb="3">
      <t>ショウガイ</t>
    </rPh>
    <rPh sb="3" eb="4">
      <t>ジ</t>
    </rPh>
    <rPh sb="4" eb="5">
      <t>ノゾ</t>
    </rPh>
    <rPh sb="7" eb="8">
      <t>サイ</t>
    </rPh>
    <phoneticPr fontId="4"/>
  </si>
  <si>
    <t>(障害児除く2歳)÷6</t>
    <rPh sb="1" eb="3">
      <t>ショウガイ</t>
    </rPh>
    <rPh sb="3" eb="4">
      <t>ジ</t>
    </rPh>
    <rPh sb="4" eb="5">
      <t>ノゾ</t>
    </rPh>
    <rPh sb="7" eb="8">
      <t>サイ</t>
    </rPh>
    <phoneticPr fontId="4"/>
  </si>
  <si>
    <t>　設備等を変更しようとする時は、変更届を相模原市長に提出していること。</t>
    <phoneticPr fontId="4"/>
  </si>
  <si>
    <t>令和7年度受付件数</t>
    <rPh sb="0" eb="2">
      <t>レイワ</t>
    </rPh>
    <rPh sb="3" eb="5">
      <t>ネンド</t>
    </rPh>
    <rPh sb="5" eb="7">
      <t>ウケツケ</t>
    </rPh>
    <rPh sb="7" eb="9">
      <t>ケンスウ</t>
    </rPh>
    <phoneticPr fontId="4"/>
  </si>
  <si>
    <r>
      <t>いる・いない</t>
    </r>
    <r>
      <rPr>
        <strike/>
        <sz val="11"/>
        <color rgb="FFFF0000"/>
        <rFont val="ＭＳ 明朝"/>
        <family val="1"/>
        <charset val="128"/>
      </rPr>
      <t>・掲載予定</t>
    </r>
    <phoneticPr fontId="4"/>
  </si>
  <si>
    <t>している ・ いない</t>
  </si>
  <si>
    <r>
      <rPr>
        <strike/>
        <sz val="10"/>
        <color rgb="FFFF0000"/>
        <rFont val="ＭＳ 明朝"/>
        <family val="1"/>
        <charset val="128"/>
      </rPr>
      <t>29</t>
    </r>
    <r>
      <rPr>
        <sz val="10"/>
        <rFont val="ＭＳ 明朝"/>
        <family val="1"/>
        <charset val="128"/>
      </rPr>
      <t xml:space="preserve">
</t>
    </r>
    <r>
      <rPr>
        <u/>
        <sz val="10"/>
        <color rgb="FFFF0000"/>
        <rFont val="ＭＳ 明朝"/>
        <family val="1"/>
        <charset val="128"/>
      </rPr>
      <t>30</t>
    </r>
    <phoneticPr fontId="4"/>
  </si>
  <si>
    <t>確認表</t>
    <phoneticPr fontId="4"/>
  </si>
  <si>
    <t>会計「計算書類等提出確認表」</t>
    <phoneticPr fontId="4"/>
  </si>
  <si>
    <t>計算書類</t>
    <phoneticPr fontId="4"/>
  </si>
  <si>
    <t>児童数報告書等</t>
    <phoneticPr fontId="4"/>
  </si>
  <si>
    <r>
      <rPr>
        <b/>
        <sz val="11"/>
        <color rgb="FFFF0000"/>
        <rFont val="ＭＳ 明朝"/>
        <family val="1"/>
        <charset val="128"/>
      </rPr>
      <t>公定価格加算等に係る申請書類</t>
    </r>
    <r>
      <rPr>
        <sz val="11"/>
        <color rgb="FFFF0000"/>
        <rFont val="ＭＳ 明朝"/>
        <family val="1"/>
        <charset val="128"/>
      </rPr>
      <t>（児童数報告書等書類一式）
（注）保育課に報告しているもので、指導監査実施月の前々月のものをご提出ください。</t>
    </r>
    <phoneticPr fontId="4"/>
  </si>
  <si>
    <r>
      <t>・令和</t>
    </r>
    <r>
      <rPr>
        <strike/>
        <sz val="11"/>
        <color rgb="FFFF0000"/>
        <rFont val="ＭＳ 明朝"/>
        <family val="1"/>
        <charset val="128"/>
      </rPr>
      <t>６</t>
    </r>
    <r>
      <rPr>
        <u/>
        <sz val="11"/>
        <color rgb="FF0000FF"/>
        <rFont val="ＭＳ 明朝"/>
        <family val="1"/>
        <charset val="128"/>
      </rPr>
      <t>７</t>
    </r>
    <r>
      <rPr>
        <sz val="11"/>
        <rFont val="ＭＳ 明朝"/>
        <family val="1"/>
        <charset val="128"/>
      </rPr>
      <t>年度の長期的な指導計画の写し
　０歳児、１歳児、２歳児分（異年齢の合同クラスの場合は１部）
・令和</t>
    </r>
    <r>
      <rPr>
        <strike/>
        <sz val="11"/>
        <color rgb="FFFF0000"/>
        <rFont val="ＭＳ 明朝"/>
        <family val="1"/>
        <charset val="128"/>
      </rPr>
      <t>６</t>
    </r>
    <r>
      <rPr>
        <u/>
        <sz val="11"/>
        <color rgb="FFFF0000"/>
        <rFont val="ＭＳ 明朝"/>
        <family val="1"/>
        <charset val="128"/>
      </rPr>
      <t>７</t>
    </r>
    <r>
      <rPr>
        <sz val="11"/>
        <rFont val="ＭＳ 明朝"/>
        <family val="1"/>
        <charset val="128"/>
      </rPr>
      <t>年度の短期的な指導計画の写し(</t>
    </r>
    <r>
      <rPr>
        <b/>
        <u/>
        <sz val="11"/>
        <rFont val="ＭＳ 明朝"/>
        <family val="1"/>
        <charset val="128"/>
      </rPr>
      <t>５</t>
    </r>
    <r>
      <rPr>
        <sz val="11"/>
        <rFont val="ＭＳ 明朝"/>
        <family val="1"/>
        <charset val="128"/>
      </rPr>
      <t>月の内容がわかるもの)
　０歳児、１歳児、２歳児分（異年齢の合同クラスの場合は１部）</t>
    </r>
    <rPh sb="48" eb="49">
      <t>ブ</t>
    </rPh>
    <rPh sb="112" eb="113">
      <t>ブ</t>
    </rPh>
    <phoneticPr fontId="4"/>
  </si>
  <si>
    <r>
      <t>・令和７年度の長期的な指導計画の写し
　０歳児、１歳児、２歳児分（異年齢の合同クラスの場合は１部）
・令和７年度の短期的な指導計画の写し(</t>
    </r>
    <r>
      <rPr>
        <b/>
        <sz val="11"/>
        <rFont val="ＭＳ 明朝"/>
        <family val="1"/>
        <charset val="128"/>
      </rPr>
      <t>５</t>
    </r>
    <r>
      <rPr>
        <sz val="11"/>
        <rFont val="ＭＳ 明朝"/>
        <family val="1"/>
        <charset val="128"/>
      </rPr>
      <t>月の内容がわかるもの)
　０歳児、１歳児、２歳児分（異年齢の合同クラスの場合は１部）</t>
    </r>
    <rPh sb="47" eb="48">
      <t>ブ</t>
    </rPh>
    <rPh sb="110" eb="111">
      <t>ブ</t>
    </rPh>
    <phoneticPr fontId="4"/>
  </si>
  <si>
    <r>
      <t>計算書類等一式(令和６年度決算のもの)</t>
    </r>
    <r>
      <rPr>
        <sz val="11"/>
        <color rgb="FFFF0000"/>
        <rFont val="ＭＳ 明朝"/>
        <family val="1"/>
        <charset val="128"/>
      </rPr>
      <t>・・・昨年度提出した決算書の翌年度分（</t>
    </r>
    <r>
      <rPr>
        <u/>
        <sz val="11"/>
        <color rgb="FFFF0000"/>
        <rFont val="ＭＳ 明朝"/>
        <family val="1"/>
        <charset val="128"/>
      </rPr>
      <t>最新のもの</t>
    </r>
    <r>
      <rPr>
        <sz val="11"/>
        <color rgb="FFFF0000"/>
        <rFont val="ＭＳ 明朝"/>
        <family val="1"/>
        <charset val="128"/>
      </rPr>
      <t>）</t>
    </r>
    <rPh sb="22" eb="25">
      <t>サクネンド</t>
    </rPh>
    <rPh sb="25" eb="27">
      <t>テイシュツ</t>
    </rPh>
    <rPh sb="29" eb="32">
      <t>ケッサンショ</t>
    </rPh>
    <rPh sb="33" eb="36">
      <t>ヨクネンド</t>
    </rPh>
    <rPh sb="36" eb="37">
      <t>ブン</t>
    </rPh>
    <rPh sb="38" eb="40">
      <t>サイシン</t>
    </rPh>
    <phoneticPr fontId="4"/>
  </si>
  <si>
    <t>会計「計算書類等提出確認表」並びに計算書類(令和５年度決算分)及び公定価格にかかる申請・報告書類一式</t>
    <rPh sb="0" eb="2">
      <t>カイケイ</t>
    </rPh>
    <rPh sb="3" eb="5">
      <t>ケイサン</t>
    </rPh>
    <rPh sb="5" eb="7">
      <t>ショルイ</t>
    </rPh>
    <rPh sb="7" eb="8">
      <t>トウ</t>
    </rPh>
    <rPh sb="8" eb="10">
      <t>テイシュツ</t>
    </rPh>
    <rPh sb="10" eb="12">
      <t>カクニン</t>
    </rPh>
    <rPh sb="12" eb="13">
      <t>ヒョウ</t>
    </rPh>
    <rPh sb="14" eb="15">
      <t>ナラ</t>
    </rPh>
    <rPh sb="17" eb="19">
      <t>ケイサン</t>
    </rPh>
    <rPh sb="19" eb="21">
      <t>ショルイ</t>
    </rPh>
    <rPh sb="22" eb="24">
      <t>レイワ</t>
    </rPh>
    <rPh sb="25" eb="27">
      <t>ネンド</t>
    </rPh>
    <rPh sb="26" eb="27">
      <t>ド</t>
    </rPh>
    <rPh sb="27" eb="29">
      <t>ケッサン</t>
    </rPh>
    <rPh sb="29" eb="30">
      <t>ブン</t>
    </rPh>
    <rPh sb="31" eb="32">
      <t>オヨ</t>
    </rPh>
    <rPh sb="33" eb="35">
      <t>コウテイ</t>
    </rPh>
    <rPh sb="35" eb="37">
      <t>カカク</t>
    </rPh>
    <rPh sb="41" eb="43">
      <t>シンセイ</t>
    </rPh>
    <rPh sb="44" eb="47">
      <t>ホウコクショ</t>
    </rPh>
    <rPh sb="48" eb="50">
      <t>イッシキ</t>
    </rPh>
    <phoneticPr fontId="4"/>
  </si>
  <si>
    <t>（注）記号等で勤務時間を表している場合は、その説明資料も併せて提出してください。（常勤・非常勤両方の分）</t>
    <phoneticPr fontId="4"/>
  </si>
  <si>
    <r>
      <t>・保育士の勤務状況</t>
    </r>
    <r>
      <rPr>
        <sz val="11"/>
        <color rgb="FFFF0000"/>
        <rFont val="ＭＳ 明朝"/>
        <family val="1"/>
        <charset val="128"/>
      </rPr>
      <t>（予定及び実績）</t>
    </r>
    <r>
      <rPr>
        <sz val="11"/>
        <rFont val="ＭＳ 明朝"/>
        <family val="1"/>
        <charset val="128"/>
      </rPr>
      <t xml:space="preserve">がわかるもの(勤務シフト表等)　指導監査実施月の前々月の月分
</t>
    </r>
    <phoneticPr fontId="4"/>
  </si>
  <si>
    <r>
      <t>・調理員の勤務状況</t>
    </r>
    <r>
      <rPr>
        <sz val="10"/>
        <color rgb="FFFF0000"/>
        <rFont val="ＭＳ 明朝"/>
        <family val="1"/>
        <charset val="128"/>
      </rPr>
      <t>（予定及び実績）</t>
    </r>
    <r>
      <rPr>
        <sz val="10"/>
        <rFont val="ＭＳ 明朝"/>
        <family val="1"/>
        <charset val="128"/>
      </rPr>
      <t>がわかるもの(勤務シフト表等)　指導監査実施月の前々月の月分＊直営のみ</t>
    </r>
    <phoneticPr fontId="4"/>
  </si>
  <si>
    <t xml:space="preserve">　次の各号に掲げる事業の運営についての重要事項に関する規程（「運営規程」という）を定めていること。
</t>
    <phoneticPr fontId="4"/>
  </si>
  <si>
    <t>(1)事業の目的及び運営の方針
(2)提供する特定地域型保育の内容
(3)職員の職種、員数及び職務の内容
(4)特定地域型保育の提供を行う日及び時間、提供を行わない日
(5)教育・保育給付認定保護者から支払を受ける費用の種類、支払を求める理由及びその額
(6)乳児、幼児の区分ごとの利用定員
(7)事業の利用の開始、終了に関する事項及び利用に当たっての留意事項(特定教育・保育施設等運営基準府令第39条第2項に規定する選考方法を含む。)
(8)緊急時等における対応方法
(9)非常災害対策
(10)虐待の防止のための措置に関する事項
(11)その他特定地域型保育事業の運営に関する重要事項</t>
    <phoneticPr fontId="4"/>
  </si>
  <si>
    <t>園</t>
    <rPh sb="0" eb="1">
      <t>エン</t>
    </rPh>
    <phoneticPr fontId="4"/>
  </si>
  <si>
    <r>
      <rPr>
        <strike/>
        <sz val="11"/>
        <color rgb="FFFF0000"/>
        <rFont val="ＭＳ 明朝"/>
        <family val="1"/>
        <charset val="128"/>
      </rPr>
      <t>保育所</t>
    </r>
    <r>
      <rPr>
        <u/>
        <sz val="11"/>
        <color rgb="FFFF0000"/>
        <rFont val="ＭＳ 明朝"/>
        <family val="1"/>
        <charset val="128"/>
      </rPr>
      <t>園</t>
    </r>
    <rPh sb="0" eb="2">
      <t>ホイク</t>
    </rPh>
    <rPh sb="2" eb="3">
      <t>ショ</t>
    </rPh>
    <rPh sb="3" eb="4">
      <t>エン</t>
    </rPh>
    <phoneticPr fontId="4"/>
  </si>
  <si>
    <r>
      <t xml:space="preserve">園ホームページへの掲載
</t>
    </r>
    <r>
      <rPr>
        <sz val="10"/>
        <rFont val="ＭＳ 明朝"/>
        <family val="1"/>
        <charset val="128"/>
      </rPr>
      <t>※下欄に</t>
    </r>
    <r>
      <rPr>
        <b/>
        <sz val="10"/>
        <rFont val="ＭＳ 明朝"/>
        <family val="1"/>
        <charset val="128"/>
      </rPr>
      <t>掲載ページアドレス</t>
    </r>
    <r>
      <rPr>
        <sz val="10"/>
        <rFont val="ＭＳ 明朝"/>
        <family val="1"/>
        <charset val="128"/>
      </rPr>
      <t>を記載してください</t>
    </r>
    <rPh sb="0" eb="1">
      <t>エン</t>
    </rPh>
    <rPh sb="9" eb="11">
      <t>ケイサイ</t>
    </rPh>
    <rPh sb="13" eb="15">
      <t>カラン</t>
    </rPh>
    <rPh sb="16" eb="18">
      <t>ケイサイ</t>
    </rPh>
    <rPh sb="26" eb="28">
      <t>キサイ</t>
    </rPh>
    <phoneticPr fontId="4"/>
  </si>
  <si>
    <t>　雇用する保育士について、拘禁刑以上の刑に処せられた者など児童福祉法第18条の5第2号若しくは第3号に該当すると認めたとき、又は当該保育士が児童生徒性暴力等を行つたと思料するときは、速やかにその旨を都道府県知事に報告していること。</t>
    <phoneticPr fontId="4"/>
  </si>
  <si>
    <t>　保育士を任命し、又は雇用する者は、保育士を任命し、又は雇用しようとするときは、児童福祉法第18条の20の4第1項のデータベースを活用するものとする。</t>
    <phoneticPr fontId="4"/>
  </si>
  <si>
    <t>　設備等変更時の届出状況</t>
    <rPh sb="1" eb="4">
      <t>セツビトウ</t>
    </rPh>
    <rPh sb="4" eb="7">
      <t>ヘンコウジ</t>
    </rPh>
    <rPh sb="8" eb="12">
      <t>トドケデジョウキョウ</t>
    </rPh>
    <phoneticPr fontId="4"/>
  </si>
  <si>
    <t>　経営情報等の報告</t>
    <rPh sb="5" eb="6">
      <t>トウ</t>
    </rPh>
    <phoneticPr fontId="4"/>
  </si>
  <si>
    <r>
      <t>　重要事項等の掲示</t>
    </r>
    <r>
      <rPr>
        <u/>
        <sz val="10"/>
        <color rgb="FFFF0000"/>
        <rFont val="ＭＳ 明朝"/>
        <family val="1"/>
        <charset val="128"/>
      </rPr>
      <t>等</t>
    </r>
    <rPh sb="9" eb="10">
      <t>トウ</t>
    </rPh>
    <phoneticPr fontId="4"/>
  </si>
  <si>
    <t>　重要事項等の掲示等</t>
    <rPh sb="9" eb="10">
      <t>トウ</t>
    </rPh>
    <phoneticPr fontId="4"/>
  </si>
  <si>
    <t>　１歳児配置改善加算</t>
    <phoneticPr fontId="4"/>
  </si>
  <si>
    <t>　監査事項39の（ア）ⅰの年齢別配置基準のうち１歳児に係る保育従事者の配置基準を１歳児５人につき１人により実施し、以下の要件を満たしていること。なお、１歳児の実人数が５人を下回る場合であっても、以下の算式による配置基準上保育士・保育従事者数を満たす場合は、加算が適用される。</t>
    <phoneticPr fontId="4"/>
  </si>
  <si>
    <t>＜要件＞
ⅰ 処遇改善等加算（⑦、⑳）の区分1、区分2及び区分3のいずれも取得していること。
ⅱ 業務においてＩＣＴの活用を進めており、以下の①及び②～④のいずれか１つの機能以上の機器を導入し、業務に活用していること。
① 園児の登園及び降園の管理に関する機能
② 保育に係る計画・記録に関する機能（注）
（注）職員間で情報の共有や更新を行うことができる機能を有すること
③ 保護者との連絡に関する機能（注）
（注）ＩＣＴを介さない個別メール・アプリにより保護者との連絡を行っている場合を除く
④ キャッシュレス決済に関する機能
ⅲ 「施設型給付費等に係る処遇改善等加算について」（令和７年４月11日こ成保２９６、７文科初第２５０号こども家庭庁成育局長、文部科学省初等中等教育局長連名通知）第４加算額の算定、２ 区分１及び区分２の加算率の算定に示す方法により算定される「職員1人当たりの平均経験年数」が10年以上であること。
※ 原則として加算年度の４月１日時点の「職員１人当たりの平均経験年数」で判断することとするが、年度途中において職員の採用・異動等により本要件を満たす場合には、本要件を満たすこととなった日の属する月の翌月から加算を適用すること。</t>
    <phoneticPr fontId="4"/>
  </si>
  <si>
    <t>＜算式＞
｛２歳児数×1/6（小数点第１位まで計算（小数点第２位以下切り捨て））｝＋｛１歳児数×1/5（同）｝＋｛乳児数×1/3（同）｝＋１
＝配置基準上保育士・保育従事者数（小数点以下四捨五入）</t>
    <rPh sb="81" eb="86">
      <t>ホイクジュウジシャ</t>
    </rPh>
    <phoneticPr fontId="4"/>
  </si>
  <si>
    <t>（ア）１歳児配置改善加算の適用がない場合
　障害児（軽度障害児を含む。）（注）を受け入れる事業所において、当該障害児に係る保育従事者の配置基準を障害児２人につき１人としていること。
その際の計算に当たっては、監査事項39の（ア）ⅰ【A・B型】の年齢別配置基準について、以下の算式に置き替えて算定すること。
（注）市町村が認める障害児とし、身体障害者手帳等の交付の有無は問わない。医師による診断書や巡回支援専門員等障害に関する専門的知見を有する者による意見提出など障害の事実が把握可能な資料をもって確認して差し支えない。</t>
    <phoneticPr fontId="4"/>
  </si>
  <si>
    <t>＜算式＞
｛１、２歳児数（障害児を除く）×1/6（小数点第１位まで計算（小数点第２位以下切り捨て））｝＋｛乳児数（同）×1/3（同）｝＋｛障害児数×1/2（同）｝＋１＝配置基準上保育士・保育従事者数（小数点以下四捨五入）</t>
    <phoneticPr fontId="4"/>
  </si>
  <si>
    <t>＜算式＞
｛２歳児数（障害児を除く）×1/6（小数点第１位まで計算（小数点第２位以下切り捨て））｝＋｛１歳児数（障害児を除く）×1/5（同）｝＋｛乳児数（同）×1/3（同）｝＋｛障害児数×1/2（同）｝＋１＝配置基準上保育士・保育従事者数（小数点以下四捨五入）</t>
    <phoneticPr fontId="4"/>
  </si>
  <si>
    <t>　監査事項39の(ア)ⅰ【B型】の年齢別配置基準について、保育士資格を有する者の占める割合が3/4 以上となっていること。
＜算式＞
配置基準上保育従事者数（小数点以下四捨五入）×3/4＝必要保育士数（小数点以下四捨五入）</t>
    <phoneticPr fontId="4"/>
  </si>
  <si>
    <t>※加算なしの場合この項目入力不要</t>
    <rPh sb="1" eb="3">
      <t>カサン</t>
    </rPh>
    <rPh sb="6" eb="8">
      <t>バアイ</t>
    </rPh>
    <rPh sb="10" eb="12">
      <t>コウモク</t>
    </rPh>
    <rPh sb="12" eb="14">
      <t>ニュウリョク</t>
    </rPh>
    <rPh sb="14" eb="16">
      <t>フヨウ</t>
    </rPh>
    <phoneticPr fontId="4"/>
  </si>
  <si>
    <r>
      <t>÷</t>
    </r>
    <r>
      <rPr>
        <b/>
        <sz val="11"/>
        <color rgb="FFFF0000"/>
        <rFont val="ＭＳ 明朝"/>
        <family val="1"/>
        <charset val="128"/>
      </rPr>
      <t>５</t>
    </r>
    <r>
      <rPr>
        <sz val="11"/>
        <rFont val="ＭＳ 明朝"/>
        <family val="1"/>
        <charset val="128"/>
      </rPr>
      <t>＝</t>
    </r>
    <phoneticPr fontId="4"/>
  </si>
  <si>
    <t>÷６＝</t>
    <phoneticPr fontId="4"/>
  </si>
  <si>
    <t>（参考値）</t>
    <rPh sb="1" eb="3">
      <t>サンコウ</t>
    </rPh>
    <rPh sb="3" eb="4">
      <t>アタイ</t>
    </rPh>
    <phoneticPr fontId="4"/>
  </si>
  <si>
    <t>◆適用種別</t>
    <rPh sb="1" eb="3">
      <t>テキヨウ</t>
    </rPh>
    <rPh sb="3" eb="5">
      <t>シュベツ</t>
    </rPh>
    <phoneticPr fontId="2"/>
  </si>
  <si>
    <t>（ア）・（イ）</t>
  </si>
  <si>
    <t>【（ア）選択】</t>
    <rPh sb="4" eb="6">
      <t>センタク</t>
    </rPh>
    <phoneticPr fontId="4"/>
  </si>
  <si>
    <t>【（イ）選択】</t>
    <rPh sb="4" eb="6">
      <t>センタク</t>
    </rPh>
    <phoneticPr fontId="4"/>
  </si>
  <si>
    <r>
      <t>(障害児除く1歳)÷</t>
    </r>
    <r>
      <rPr>
        <b/>
        <sz val="11"/>
        <color rgb="FFFF0000"/>
        <rFont val="ＭＳ 明朝"/>
        <family val="1"/>
        <charset val="128"/>
      </rPr>
      <t>5</t>
    </r>
    <rPh sb="1" eb="3">
      <t>ショウガイ</t>
    </rPh>
    <rPh sb="3" eb="4">
      <t>ジ</t>
    </rPh>
    <rPh sb="4" eb="5">
      <t>ノゾ</t>
    </rPh>
    <rPh sb="7" eb="8">
      <t>サイ</t>
    </rPh>
    <phoneticPr fontId="4"/>
  </si>
  <si>
    <r>
      <t>(障害児)÷</t>
    </r>
    <r>
      <rPr>
        <b/>
        <sz val="11"/>
        <color rgb="FFFF0000"/>
        <rFont val="ＭＳ 明朝"/>
        <family val="1"/>
        <charset val="128"/>
      </rPr>
      <t>2</t>
    </r>
    <phoneticPr fontId="4"/>
  </si>
  <si>
    <t>なし／なし</t>
    <phoneticPr fontId="4"/>
  </si>
  <si>
    <t>１歳児／障害児</t>
    <rPh sb="1" eb="3">
      <t>サイジ</t>
    </rPh>
    <rPh sb="4" eb="7">
      <t>ショウガイジ</t>
    </rPh>
    <phoneticPr fontId="4"/>
  </si>
  <si>
    <t>障</t>
    <rPh sb="0" eb="1">
      <t>ショウ</t>
    </rPh>
    <phoneticPr fontId="4"/>
  </si>
  <si>
    <r>
      <rPr>
        <b/>
        <sz val="9"/>
        <color rgb="FFFF0000"/>
        <rFont val="ＭＳ 明朝"/>
        <family val="1"/>
        <charset val="128"/>
      </rPr>
      <t>あり</t>
    </r>
    <r>
      <rPr>
        <sz val="9"/>
        <rFont val="ＭＳ 明朝"/>
        <family val="1"/>
        <charset val="128"/>
      </rPr>
      <t>／なし</t>
    </r>
    <phoneticPr fontId="4"/>
  </si>
  <si>
    <r>
      <rPr>
        <b/>
        <sz val="9"/>
        <color rgb="FFFF0000"/>
        <rFont val="ＭＳ 明朝"/>
        <family val="1"/>
        <charset val="128"/>
      </rPr>
      <t>あり</t>
    </r>
    <r>
      <rPr>
        <sz val="9"/>
        <rFont val="ＭＳ 明朝"/>
        <family val="1"/>
        <charset val="128"/>
      </rPr>
      <t>／</t>
    </r>
    <r>
      <rPr>
        <b/>
        <sz val="9"/>
        <color rgb="FF00B050"/>
        <rFont val="ＭＳ 明朝"/>
        <family val="1"/>
        <charset val="128"/>
      </rPr>
      <t>あり</t>
    </r>
    <phoneticPr fontId="4"/>
  </si>
  <si>
    <r>
      <t>なし／</t>
    </r>
    <r>
      <rPr>
        <b/>
        <sz val="9"/>
        <color rgb="FF00B050"/>
        <rFont val="ＭＳ 明朝"/>
        <family val="1"/>
        <charset val="128"/>
      </rPr>
      <t>あり</t>
    </r>
    <phoneticPr fontId="4"/>
  </si>
  <si>
    <t>※１歳児配置改善加算の適用がない場合</t>
    <phoneticPr fontId="4"/>
  </si>
  <si>
    <t>※１歳児配置改善加算の適用がある場合</t>
    <phoneticPr fontId="4"/>
  </si>
  <si>
    <t>保育標準時間加配</t>
    <phoneticPr fontId="4"/>
  </si>
  <si>
    <t>管理者未配置減算</t>
    <phoneticPr fontId="4"/>
  </si>
  <si>
    <t>必要配置人数</t>
    <phoneticPr fontId="4"/>
  </si>
  <si>
    <t>必要な有資格保育士数（１/２）</t>
    <phoneticPr fontId="4"/>
  </si>
  <si>
    <t>必要な有資格保育士数（３/４）</t>
    <phoneticPr fontId="4"/>
  </si>
  <si>
    <t xml:space="preserve">
（イ）１歳児配置改善加算の適用がある場合
　障害児（軽度障害児を含む。）（注）を受け入れる事業所において、当該障害児に係る保育従事者の配置基準を障害児２人につき１人としていること。
その際の計算に当たっては、監査事項39（ア）ⅰ【A・B型】の年齢別配置基準について、以下の算式に置き替えて算定すること。
（注）市町村が認める障害児とし、身体障害者手帳等の交付の有無は問わない。医師による診断書や巡回支援専門員等障害に関する専門的知見を有する者による意見提出など障害の事実が把握可能な資料をもって確認して差し支えない。</t>
    <phoneticPr fontId="4"/>
  </si>
  <si>
    <r>
      <t>配置基準</t>
    </r>
    <r>
      <rPr>
        <sz val="9"/>
        <rFont val="ＭＳ 明朝"/>
        <family val="1"/>
        <charset val="128"/>
      </rPr>
      <t>（小数点２位切捨）</t>
    </r>
    <rPh sb="0" eb="2">
      <t>ハイチ</t>
    </rPh>
    <rPh sb="2" eb="4">
      <t>キジュン</t>
    </rPh>
    <phoneticPr fontId="4"/>
  </si>
  <si>
    <t>計算書類（令和６年度決算分）</t>
    <rPh sb="5" eb="7">
      <t>レイワ</t>
    </rPh>
    <phoneticPr fontId="4"/>
  </si>
  <si>
    <r>
      <rPr>
        <b/>
        <sz val="14"/>
        <color theme="1"/>
        <rFont val="Meiryo UI"/>
        <family val="3"/>
        <charset val="128"/>
      </rPr>
      <t>全ての事業所が、</t>
    </r>
    <r>
      <rPr>
        <b/>
        <sz val="14"/>
        <color rgb="FFFF0000"/>
        <rFont val="Meiryo UI"/>
        <family val="3"/>
        <charset val="128"/>
      </rPr>
      <t>指導監査実施月の前々月の19日</t>
    </r>
    <r>
      <rPr>
        <b/>
        <sz val="12"/>
        <color theme="1"/>
        <rFont val="Meiryo UI"/>
        <family val="3"/>
        <charset val="128"/>
      </rPr>
      <t>(当該日に園児がいない場合は前後の日)の児童の登園状況を入力してください。（氏名は不要）</t>
    </r>
    <rPh sb="0" eb="1">
      <t>スベ</t>
    </rPh>
    <rPh sb="3" eb="5">
      <t>ジギョウ</t>
    </rPh>
    <rPh sb="5" eb="6">
      <t>ショ</t>
    </rPh>
    <rPh sb="22" eb="23">
      <t>ニチ</t>
    </rPh>
    <rPh sb="24" eb="26">
      <t>トウガイ</t>
    </rPh>
    <rPh sb="26" eb="27">
      <t>ビ</t>
    </rPh>
    <rPh sb="28" eb="30">
      <t>エンジ</t>
    </rPh>
    <rPh sb="34" eb="36">
      <t>バアイ</t>
    </rPh>
    <rPh sb="37" eb="39">
      <t>ゼンゴ</t>
    </rPh>
    <rPh sb="40" eb="41">
      <t>ヒ</t>
    </rPh>
    <rPh sb="43" eb="45">
      <t>ジドウ</t>
    </rPh>
    <rPh sb="46" eb="48">
      <t>トウエン</t>
    </rPh>
    <rPh sb="48" eb="50">
      <t>ジョウキョウ</t>
    </rPh>
    <rPh sb="51" eb="53">
      <t>ニュウリョク</t>
    </rPh>
    <rPh sb="61" eb="63">
      <t>シメイ</t>
    </rPh>
    <rPh sb="64" eb="66">
      <t>フヨウ</t>
    </rPh>
    <phoneticPr fontId="52"/>
  </si>
  <si>
    <r>
      <rPr>
        <b/>
        <sz val="16"/>
        <color theme="1"/>
        <rFont val="Meiryo UI"/>
        <family val="3"/>
        <charset val="128"/>
      </rPr>
      <t>A型</t>
    </r>
    <r>
      <rPr>
        <b/>
        <sz val="12"/>
        <color theme="1"/>
        <rFont val="Meiryo UI"/>
        <family val="3"/>
        <charset val="128"/>
      </rPr>
      <t>の小規模保育事業所のみ入力してください。（指導監査実施月の前々月の19日(当該日に園児がいない場合は前後の日)の職員の勤務状況）</t>
    </r>
    <rPh sb="1" eb="2">
      <t>ガタ</t>
    </rPh>
    <rPh sb="3" eb="6">
      <t>ショウキボ</t>
    </rPh>
    <rPh sb="6" eb="8">
      <t>ホイク</t>
    </rPh>
    <rPh sb="8" eb="11">
      <t>ジギョウショ</t>
    </rPh>
    <rPh sb="13" eb="15">
      <t>ニュウリョク</t>
    </rPh>
    <rPh sb="58" eb="60">
      <t>ショクイン</t>
    </rPh>
    <rPh sb="61" eb="63">
      <t>キンム</t>
    </rPh>
    <rPh sb="63" eb="65">
      <t>ジョウキョウ</t>
    </rPh>
    <phoneticPr fontId="52"/>
  </si>
  <si>
    <r>
      <rPr>
        <b/>
        <sz val="16"/>
        <color theme="1"/>
        <rFont val="Meiryo UI"/>
        <family val="3"/>
        <charset val="128"/>
      </rPr>
      <t>B型</t>
    </r>
    <r>
      <rPr>
        <b/>
        <sz val="12"/>
        <color theme="1"/>
        <rFont val="Meiryo UI"/>
        <family val="3"/>
        <charset val="128"/>
      </rPr>
      <t>の小規模保育事業所のみ入力してください。（指導監査実施月の前々月の19日(当該日に園児がいない場合は前後の日)の職員の勤務状況）</t>
    </r>
    <rPh sb="1" eb="2">
      <t>ガタ</t>
    </rPh>
    <rPh sb="3" eb="6">
      <t>ショウキボ</t>
    </rPh>
    <rPh sb="6" eb="8">
      <t>ホイク</t>
    </rPh>
    <rPh sb="8" eb="11">
      <t>ジギョウショ</t>
    </rPh>
    <rPh sb="13" eb="15">
      <t>ニュウリョク</t>
    </rPh>
    <phoneticPr fontId="52"/>
  </si>
  <si>
    <t>【自動（参考値）】</t>
    <rPh sb="1" eb="3">
      <t>ジドウ</t>
    </rPh>
    <rPh sb="4" eb="7">
      <t>サンコウチ</t>
    </rPh>
    <phoneticPr fontId="4"/>
  </si>
  <si>
    <t>【手計算】</t>
    <rPh sb="1" eb="4">
      <t>テケイサン</t>
    </rPh>
    <phoneticPr fontId="4"/>
  </si>
  <si>
    <t>【自動（参考値）】</t>
    <phoneticPr fontId="4"/>
  </si>
  <si>
    <t>1日の
休憩時間</t>
    <rPh sb="1" eb="2">
      <t>ニチ</t>
    </rPh>
    <rPh sb="4" eb="6">
      <t>キュウケイ</t>
    </rPh>
    <rPh sb="6" eb="8">
      <t>ジカン</t>
    </rPh>
    <phoneticPr fontId="4"/>
  </si>
  <si>
    <r>
      <t xml:space="preserve">1日の
勤務時間
</t>
    </r>
    <r>
      <rPr>
        <sz val="9"/>
        <rFont val="ＭＳ Ｐ明朝"/>
        <family val="1"/>
        <charset val="128"/>
      </rPr>
      <t>(休憩除く)</t>
    </r>
    <rPh sb="1" eb="2">
      <t>ニチ</t>
    </rPh>
    <rPh sb="4" eb="6">
      <t>キンム</t>
    </rPh>
    <rPh sb="6" eb="8">
      <t>ジカン</t>
    </rPh>
    <rPh sb="10" eb="12">
      <t>キュウケイ</t>
    </rPh>
    <rPh sb="12" eb="13">
      <t>ノゾ</t>
    </rPh>
    <phoneticPr fontId="4"/>
  </si>
  <si>
    <t>◆設備変更</t>
    <rPh sb="1" eb="3">
      <t>セツビ</t>
    </rPh>
    <rPh sb="3" eb="5">
      <t>ヘンコウ</t>
    </rPh>
    <phoneticPr fontId="4"/>
  </si>
  <si>
    <t>前回指導監査日以降の設備変更</t>
    <rPh sb="0" eb="2">
      <t>ゼンカイ</t>
    </rPh>
    <rPh sb="2" eb="4">
      <t>シドウ</t>
    </rPh>
    <rPh sb="4" eb="6">
      <t>カンサ</t>
    </rPh>
    <rPh sb="6" eb="7">
      <t>ビ</t>
    </rPh>
    <rPh sb="7" eb="9">
      <t>イコウ</t>
    </rPh>
    <rPh sb="10" eb="12">
      <t>セツビ</t>
    </rPh>
    <phoneticPr fontId="4"/>
  </si>
  <si>
    <t>変更届出年月日(有の場合)</t>
    <rPh sb="0" eb="2">
      <t>ヘンコウ</t>
    </rPh>
    <rPh sb="2" eb="3">
      <t>トドケ</t>
    </rPh>
    <rPh sb="3" eb="4">
      <t>デ</t>
    </rPh>
    <rPh sb="4" eb="7">
      <t>ネンガッピ</t>
    </rPh>
    <rPh sb="8" eb="9">
      <t>ア</t>
    </rPh>
    <rPh sb="10" eb="12">
      <t>バアイ</t>
    </rPh>
    <phoneticPr fontId="4"/>
  </si>
  <si>
    <t>変更内容(有の場合)</t>
    <rPh sb="0" eb="2">
      <t>ヘンコウ</t>
    </rPh>
    <rPh sb="2" eb="4">
      <t>ナイヨウ</t>
    </rPh>
    <rPh sb="5" eb="6">
      <t>ア</t>
    </rPh>
    <rPh sb="7" eb="9">
      <t>バアイ</t>
    </rPh>
    <phoneticPr fontId="4"/>
  </si>
  <si>
    <t>◆運営についての重要事項に関する規程等の変更</t>
    <rPh sb="1" eb="3">
      <t>ウンエイ</t>
    </rPh>
    <rPh sb="8" eb="10">
      <t>ジュウヨウ</t>
    </rPh>
    <rPh sb="10" eb="12">
      <t>ジコウ</t>
    </rPh>
    <rPh sb="13" eb="14">
      <t>カン</t>
    </rPh>
    <rPh sb="16" eb="18">
      <t>キテイ</t>
    </rPh>
    <rPh sb="18" eb="19">
      <t>トウ</t>
    </rPh>
    <rPh sb="20" eb="22">
      <t>ヘンコウ</t>
    </rPh>
    <phoneticPr fontId="4"/>
  </si>
  <si>
    <t>前回指導監査日以降の運営規程等の変更</t>
    <rPh sb="0" eb="2">
      <t>ゼンカイ</t>
    </rPh>
    <rPh sb="2" eb="4">
      <t>シドウ</t>
    </rPh>
    <rPh sb="4" eb="6">
      <t>カンサ</t>
    </rPh>
    <rPh sb="6" eb="7">
      <t>ビ</t>
    </rPh>
    <rPh sb="7" eb="9">
      <t>イコウ</t>
    </rPh>
    <rPh sb="10" eb="12">
      <t>ウンエイ</t>
    </rPh>
    <rPh sb="12" eb="14">
      <t>キテイ</t>
    </rPh>
    <rPh sb="14" eb="15">
      <t>トウ</t>
    </rPh>
    <rPh sb="16" eb="18">
      <t>ヘンコウ</t>
    </rPh>
    <phoneticPr fontId="4"/>
  </si>
  <si>
    <t>【障害児保育換算　なし】</t>
    <rPh sb="1" eb="4">
      <t>ショウガイジ</t>
    </rPh>
    <rPh sb="4" eb="8">
      <t>ホイクカンサン</t>
    </rPh>
    <phoneticPr fontId="4"/>
  </si>
  <si>
    <t>【障害児保育換算　あり】</t>
    <rPh sb="1" eb="4">
      <t>ショウガイジ</t>
    </rPh>
    <rPh sb="4" eb="8">
      <t>ホイクカンサン</t>
    </rPh>
    <phoneticPr fontId="4"/>
  </si>
  <si>
    <t>人</t>
    <rPh sb="0" eb="1">
      <t>ニン</t>
    </rPh>
    <phoneticPr fontId="4"/>
  </si>
  <si>
    <t>常勤有資格保育士</t>
    <rPh sb="0" eb="2">
      <t>ジョウキン</t>
    </rPh>
    <rPh sb="2" eb="3">
      <t>ユウ</t>
    </rPh>
    <rPh sb="3" eb="5">
      <t>シカク</t>
    </rPh>
    <rPh sb="5" eb="8">
      <t>ホイクシ</t>
    </rPh>
    <phoneticPr fontId="4"/>
  </si>
  <si>
    <t>常勤換算有資格保育士</t>
    <rPh sb="0" eb="2">
      <t>ジョウキン</t>
    </rPh>
    <rPh sb="2" eb="4">
      <t>カンサン</t>
    </rPh>
    <rPh sb="4" eb="5">
      <t>ユウ</t>
    </rPh>
    <rPh sb="5" eb="7">
      <t>シカク</t>
    </rPh>
    <rPh sb="7" eb="10">
      <t>ホイクシ</t>
    </rPh>
    <phoneticPr fontId="4"/>
  </si>
  <si>
    <t>　監査事項39の(イ)ⅰの（注）の要件を満たす管理者を配置※していない場合に加減調整していること。
※ ２以上の事業所又は他の事業と兼務し、管理者として職務を行っていない者は欠員とみなされ、要件を満たす管理者を配置したこととはならないこと。</t>
    <phoneticPr fontId="4"/>
  </si>
  <si>
    <t>★</t>
    <phoneticPr fontId="4"/>
  </si>
  <si>
    <t>＜要件＞</t>
    <phoneticPr fontId="4"/>
  </si>
  <si>
    <t>ⅰ 処遇改善等加算（⑦、㉖）の区分1、区分2及び区分3のいずれも取得していること。</t>
    <rPh sb="2" eb="4">
      <t>ショグウ</t>
    </rPh>
    <rPh sb="4" eb="6">
      <t>カイゼン</t>
    </rPh>
    <rPh sb="6" eb="7">
      <t>トウ</t>
    </rPh>
    <rPh sb="7" eb="9">
      <t>カサン</t>
    </rPh>
    <rPh sb="15" eb="17">
      <t>クブン</t>
    </rPh>
    <rPh sb="19" eb="21">
      <t>クブン</t>
    </rPh>
    <rPh sb="22" eb="23">
      <t>オヨ</t>
    </rPh>
    <rPh sb="24" eb="26">
      <t>クブン</t>
    </rPh>
    <rPh sb="32" eb="34">
      <t>シュトク</t>
    </rPh>
    <phoneticPr fontId="4"/>
  </si>
  <si>
    <t>ⅱ 業務においてＩＣＴの活用を進めており、以下の①及び②～④のいずれか１つの機能以上の機器を導入し、業務に活用していること。</t>
    <rPh sb="2" eb="4">
      <t>ギョウム</t>
    </rPh>
    <rPh sb="12" eb="14">
      <t>カツヨウ</t>
    </rPh>
    <rPh sb="15" eb="16">
      <t>スス</t>
    </rPh>
    <rPh sb="21" eb="23">
      <t>イカ</t>
    </rPh>
    <rPh sb="25" eb="26">
      <t>オヨ</t>
    </rPh>
    <rPh sb="38" eb="40">
      <t>キノウ</t>
    </rPh>
    <rPh sb="40" eb="42">
      <t>イジョウ</t>
    </rPh>
    <rPh sb="43" eb="45">
      <t>キキ</t>
    </rPh>
    <rPh sb="46" eb="48">
      <t>ドウニュウ</t>
    </rPh>
    <rPh sb="50" eb="52">
      <t>ギョウム</t>
    </rPh>
    <rPh sb="53" eb="55">
      <t>カツヨウ</t>
    </rPh>
    <phoneticPr fontId="4"/>
  </si>
  <si>
    <t>① 園児の登園及び降園に管理に関する機能</t>
    <rPh sb="2" eb="4">
      <t>エンジ</t>
    </rPh>
    <rPh sb="5" eb="7">
      <t>トウエン</t>
    </rPh>
    <rPh sb="7" eb="8">
      <t>オヨ</t>
    </rPh>
    <rPh sb="9" eb="11">
      <t>コウエン</t>
    </rPh>
    <rPh sb="12" eb="14">
      <t>カンリ</t>
    </rPh>
    <rPh sb="15" eb="16">
      <t>カン</t>
    </rPh>
    <rPh sb="18" eb="20">
      <t>キノウ</t>
    </rPh>
    <phoneticPr fontId="4"/>
  </si>
  <si>
    <t>② 保育に係る計画・記録に関する機能</t>
    <phoneticPr fontId="4"/>
  </si>
  <si>
    <t>③ 保護者との連絡に関する機能</t>
    <phoneticPr fontId="4"/>
  </si>
  <si>
    <t>ⅲ 「施設型給付費等に係る処遇改善等加算について」（令和7年4月11日こ成保296、7文科初第250号こども家庭庁成育局長、文部科学省初等中等教育局長連名通知）第4加算額の算定、2 区分1及び区分2の加算率の算定に示す方法により算定される「職員1人当たりの平均経験年数」が10年以上であること。</t>
    <phoneticPr fontId="4"/>
  </si>
  <si>
    <t>◆標準時間</t>
    <rPh sb="1" eb="3">
      <t>ヒョウジュン</t>
    </rPh>
    <rPh sb="3" eb="5">
      <t>ジカン</t>
    </rPh>
    <phoneticPr fontId="4"/>
  </si>
  <si>
    <t>◆短時間</t>
    <rPh sb="1" eb="2">
      <t>タン</t>
    </rPh>
    <rPh sb="2" eb="4">
      <t>ジカン</t>
    </rPh>
    <phoneticPr fontId="4"/>
  </si>
  <si>
    <t>(2)利用乳幼児の送迎を目的とした自動車(運転者席及びこれと並列の座席並びにこれらより一つ後方に備えられた前向きの座席以外の座席を有しないものその他利用の態様を勘案してこれと同程度に利用乳幼児の見落としのおそれが少ないと認められるものを除く。)を日常的に運行するときは、当該自動車にブザーその他の車内の利用乳幼児の見落としを防止する装置を備え、これを用いて前項に定める所在の確認(利用乳幼児の降車の際に限る。)を行なっていること。</t>
    <phoneticPr fontId="4"/>
  </si>
  <si>
    <t>　緊急時の対応</t>
    <rPh sb="1" eb="4">
      <t>キンキュウジ</t>
    </rPh>
    <rPh sb="5" eb="7">
      <t>タイオウ</t>
    </rPh>
    <phoneticPr fontId="4"/>
  </si>
  <si>
    <t xml:space="preserve">〔留意事項〕
(1)発達過程に応じた保育
　ア　3歳未満児については、一人一人の子ども
    の生育歴、心身の発達、活動の実態等に即
    して、個別的な計画を作成していること。
　イ　3歳以上児については、個の成長と、子ど
    も相互の関係や協同的な活動が促されるよ
　　う配慮していること。
　ウ　異年齢で構成される組やグループでの保
　　育においては、一人一人の子どもの生活や　　
　　経験、発達過程などを把握し、適切な援助
　　や環境構成ができるよう配慮しているこ
　　と。
</t>
    <phoneticPr fontId="4"/>
  </si>
  <si>
    <t>1　身体的発達に関する視点「健やかに伸び伸びと育
　つ」
2　社会的発達に関する視点「身近な人と気持ちが通じ
　合う」
3　精神的発達に関する視点「身近なものと関わり感性
　が育つ」</t>
    <phoneticPr fontId="4"/>
  </si>
  <si>
    <t>(3)障害のある子どもの保育
　ア　一人一人の子どもの発達過程や障害の状
　　態を把握し、適切な環境の下で、障害のあ
　　る子どもが他の子どもとの生活を通して共
　　に成長できるよう指導計画の中に位置づけ
　　ていること。
　イ　子どもの状況に応じた保育を実施する観
　　点から、家庭や関係機関と連携した支援の
　　ための計画を個別に作成するなど適切な対
　　応を図っていること。</t>
    <phoneticPr fontId="4"/>
  </si>
  <si>
    <t>　令和7年度　指導監査事前提出資料
相模原市指導監査基準小規模保育事業編対応
　～　利用者処遇　～　</t>
    <rPh sb="1" eb="3">
      <t>レイワ</t>
    </rPh>
    <rPh sb="4" eb="6">
      <t>ネンド</t>
    </rPh>
    <rPh sb="5" eb="6">
      <t>ド</t>
    </rPh>
    <rPh sb="18" eb="22">
      <t>サガミハラシ</t>
    </rPh>
    <rPh sb="22" eb="24">
      <t>シドウ</t>
    </rPh>
    <rPh sb="24" eb="26">
      <t>カンサ</t>
    </rPh>
    <rPh sb="26" eb="28">
      <t>キジュン</t>
    </rPh>
    <rPh sb="36" eb="38">
      <t>タイオウ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</si>
</sst>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0_ "/>
    <numFmt numFmtId="177" formatCode="[$-411]ge\.m\.d;@"/>
    <numFmt numFmtId="178" formatCode="00"/>
    <numFmt numFmtId="179" formatCode="0_);[Red]\(0\)"/>
    <numFmt numFmtId="180" formatCode="0.0_ "/>
    <numFmt numFmtId="181" formatCode="0_ "/>
    <numFmt numFmtId="182" formatCode="0.00_);[Red]\(0.00\)"/>
    <numFmt numFmtId="183" formatCode="h:mm;@"/>
    <numFmt numFmtId="184" formatCode="#"/>
    <numFmt numFmtId="185" formatCode="#,##0&quot;人&quot;"/>
    <numFmt numFmtId="186" formatCode="[$-411]ggge&quot;年&quot;m&quot;月&quot;d&quot;日&quot;;@"/>
  </numFmts>
  <fonts count="137">
    <font>
      <sz val="11"/>
      <name val="ＭＳ Ｐゴシック"/>
      <family val="3"/>
      <charset val="128"/>
    </font>
    <font>
      <sz val="11"/>
      <name val="ＭＳ Ｐゴシック"/>
      <family val="3"/>
      <charset val="128"/>
    </font>
    <font>
      <sz val="22"/>
      <name val="ＭＳ 明朝"/>
      <family val="1"/>
      <charset val="128"/>
    </font>
    <font>
      <sz val="12"/>
      <name val="ＭＳ 明朝"/>
      <family val="1"/>
      <charset val="128"/>
    </font>
    <font>
      <sz val="6"/>
      <name val="ＭＳ Ｐゴシック"/>
      <family val="3"/>
      <charset val="128"/>
    </font>
    <font>
      <sz val="10"/>
      <name val="ＭＳ 明朝"/>
      <family val="1"/>
      <charset val="128"/>
    </font>
    <font>
      <sz val="24"/>
      <name val="ＭＳ 明朝"/>
      <family val="1"/>
      <charset val="128"/>
    </font>
    <font>
      <sz val="16"/>
      <name val="ＭＳ 明朝"/>
      <family val="1"/>
      <charset val="128"/>
    </font>
    <font>
      <sz val="11"/>
      <color indexed="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6"/>
      <name val="ＭＳ 明朝"/>
      <family val="1"/>
      <charset val="128"/>
    </font>
    <font>
      <b/>
      <sz val="12"/>
      <name val="ＭＳ 明朝"/>
      <family val="1"/>
      <charset val="128"/>
    </font>
    <font>
      <sz val="11"/>
      <color theme="1"/>
      <name val="ＭＳ Ｐゴシック"/>
      <family val="3"/>
      <charset val="128"/>
      <scheme val="minor"/>
    </font>
    <font>
      <sz val="11"/>
      <name val="ＭＳ 明朝"/>
      <family val="1"/>
      <charset val="128"/>
    </font>
    <font>
      <sz val="11"/>
      <color rgb="FFFF0000"/>
      <name val="ＭＳ 明朝"/>
      <family val="1"/>
      <charset val="128"/>
    </font>
    <font>
      <sz val="10"/>
      <color rgb="FFFF0000"/>
      <name val="ＭＳ 明朝"/>
      <family val="1"/>
      <charset val="128"/>
    </font>
    <font>
      <u/>
      <sz val="11"/>
      <name val="ＭＳ 明朝"/>
      <family val="1"/>
      <charset val="128"/>
    </font>
    <font>
      <b/>
      <sz val="11"/>
      <color rgb="FFFF0000"/>
      <name val="ＭＳ 明朝"/>
      <family val="1"/>
      <charset val="128"/>
    </font>
    <font>
      <sz val="11"/>
      <color rgb="FF00B0F0"/>
      <name val="ＭＳ 明朝"/>
      <family val="1"/>
      <charset val="128"/>
    </font>
    <font>
      <sz val="11"/>
      <color theme="0"/>
      <name val="ＭＳ 明朝"/>
      <family val="1"/>
      <charset val="128"/>
    </font>
    <font>
      <sz val="9"/>
      <name val="ＭＳ 明朝"/>
      <family val="1"/>
      <charset val="128"/>
    </font>
    <font>
      <u/>
      <sz val="10"/>
      <color rgb="FFFF0000"/>
      <name val="ＭＳ 明朝"/>
      <family val="1"/>
      <charset val="128"/>
    </font>
    <font>
      <sz val="8"/>
      <name val="ＭＳ 明朝"/>
      <family val="1"/>
      <charset val="128"/>
    </font>
    <font>
      <sz val="28"/>
      <name val="ＭＳ 明朝"/>
      <family val="1"/>
      <charset val="128"/>
    </font>
    <font>
      <sz val="10"/>
      <color theme="0" tint="-0.34998626667073579"/>
      <name val="ＭＳ 明朝"/>
      <family val="1"/>
      <charset val="128"/>
    </font>
    <font>
      <sz val="11"/>
      <color theme="0" tint="-0.34998626667073579"/>
      <name val="ＭＳ 明朝"/>
      <family val="1"/>
      <charset val="128"/>
    </font>
    <font>
      <u/>
      <sz val="10"/>
      <name val="ＭＳ 明朝"/>
      <family val="1"/>
      <charset val="128"/>
    </font>
    <font>
      <sz val="14"/>
      <name val="ＭＳ 明朝"/>
      <family val="1"/>
      <charset val="128"/>
    </font>
    <font>
      <strike/>
      <sz val="10"/>
      <name val="ＭＳ 明朝"/>
      <family val="1"/>
      <charset val="128"/>
    </font>
    <font>
      <b/>
      <sz val="12"/>
      <color rgb="FFFF0000"/>
      <name val="ＭＳ 明朝"/>
      <family val="1"/>
      <charset val="128"/>
    </font>
    <font>
      <sz val="11"/>
      <color theme="3"/>
      <name val="HGｺﾞｼｯｸM"/>
      <family val="3"/>
      <charset val="128"/>
    </font>
    <font>
      <sz val="10"/>
      <color theme="3"/>
      <name val="HGｺﾞｼｯｸM"/>
      <family val="3"/>
      <charset val="128"/>
    </font>
    <font>
      <u/>
      <sz val="24"/>
      <name val="ＭＳ 明朝"/>
      <family val="1"/>
      <charset val="128"/>
    </font>
    <font>
      <u/>
      <sz val="11"/>
      <name val="ＭＳ Ｐゴシック"/>
      <family val="3"/>
      <charset val="128"/>
    </font>
    <font>
      <sz val="11"/>
      <color theme="1"/>
      <name val="Meiryo UI"/>
      <family val="2"/>
      <charset val="128"/>
    </font>
    <font>
      <b/>
      <sz val="12"/>
      <color theme="1"/>
      <name val="Meiryo UI"/>
      <family val="3"/>
      <charset val="128"/>
    </font>
    <font>
      <b/>
      <sz val="14"/>
      <color theme="1"/>
      <name val="Meiryo UI"/>
      <family val="3"/>
      <charset val="128"/>
    </font>
    <font>
      <sz val="6"/>
      <name val="Meiryo UI"/>
      <family val="2"/>
      <charset val="128"/>
    </font>
    <font>
      <sz val="8"/>
      <color theme="1"/>
      <name val="Meiryo UI"/>
      <family val="3"/>
      <charset val="128"/>
    </font>
    <font>
      <sz val="10"/>
      <color theme="1"/>
      <name val="Meiryo UI"/>
      <family val="3"/>
      <charset val="128"/>
    </font>
    <font>
      <sz val="11"/>
      <color rgb="FFFF0000"/>
      <name val="Meiryo UI"/>
      <family val="2"/>
      <charset val="128"/>
    </font>
    <font>
      <sz val="11"/>
      <color rgb="FFFF0000"/>
      <name val="Meiryo UI"/>
      <family val="3"/>
      <charset val="128"/>
    </font>
    <font>
      <b/>
      <sz val="16"/>
      <color theme="1"/>
      <name val="Meiryo UI"/>
      <family val="3"/>
      <charset val="128"/>
    </font>
    <font>
      <sz val="8"/>
      <color rgb="FFFF0000"/>
      <name val="Meiryo UI"/>
      <family val="3"/>
      <charset val="128"/>
    </font>
    <font>
      <sz val="10"/>
      <color theme="3"/>
      <name val="HGSｺﾞｼｯｸM"/>
      <family val="3"/>
      <charset val="128"/>
    </font>
    <font>
      <b/>
      <u/>
      <sz val="11"/>
      <color indexed="10"/>
      <name val="ＭＳ 明朝"/>
      <family val="1"/>
      <charset val="128"/>
    </font>
    <font>
      <sz val="11"/>
      <color theme="3"/>
      <name val="ＭＳ 明朝"/>
      <family val="1"/>
      <charset val="128"/>
    </font>
    <font>
      <sz val="10"/>
      <name val="HGSｺﾞｼｯｸM"/>
      <family val="3"/>
      <charset val="128"/>
    </font>
    <font>
      <sz val="10"/>
      <color rgb="FF00B050"/>
      <name val="ＭＳ 明朝"/>
      <family val="1"/>
      <charset val="128"/>
    </font>
    <font>
      <b/>
      <sz val="11"/>
      <name val="ＭＳ 明朝"/>
      <family val="1"/>
      <charset val="128"/>
    </font>
    <font>
      <sz val="11"/>
      <color theme="1"/>
      <name val="ＭＳ 明朝"/>
      <family val="1"/>
      <charset val="128"/>
    </font>
    <font>
      <u/>
      <sz val="11"/>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11"/>
      <color indexed="10"/>
      <name val="ＭＳ 明朝"/>
      <family val="1"/>
      <charset val="128"/>
    </font>
    <font>
      <b/>
      <u/>
      <sz val="11"/>
      <name val="ＭＳ 明朝"/>
      <family val="1"/>
      <charset val="128"/>
    </font>
    <font>
      <sz val="9"/>
      <name val="ＭＳ Ｐ明朝"/>
      <family val="1"/>
      <charset val="128"/>
    </font>
    <font>
      <b/>
      <sz val="9"/>
      <color indexed="81"/>
      <name val="MS P ゴシック"/>
      <family val="3"/>
      <charset val="128"/>
    </font>
    <font>
      <b/>
      <sz val="11"/>
      <color rgb="FFFF0000"/>
      <name val="ＭＳ Ｐ明朝"/>
      <family val="1"/>
      <charset val="128"/>
    </font>
    <font>
      <b/>
      <sz val="10"/>
      <color rgb="FFFF0000"/>
      <name val="ＭＳ Ｐ明朝"/>
      <family val="1"/>
      <charset val="128"/>
    </font>
    <font>
      <b/>
      <sz val="14"/>
      <color rgb="FFFF0000"/>
      <name val="Meiryo UI"/>
      <family val="3"/>
      <charset val="128"/>
    </font>
    <font>
      <sz val="10"/>
      <color rgb="FFFF0000"/>
      <name val="ＭＳ Ｐ明朝"/>
      <family val="1"/>
      <charset val="128"/>
    </font>
    <font>
      <sz val="10.5"/>
      <name val="ＭＳ 明朝"/>
      <family val="1"/>
      <charset val="128"/>
    </font>
    <font>
      <sz val="10.5"/>
      <color rgb="FFFF0000"/>
      <name val="ＭＳ 明朝"/>
      <family val="1"/>
      <charset val="128"/>
    </font>
    <font>
      <sz val="18"/>
      <name val="ＭＳ 明朝"/>
      <family val="1"/>
      <charset val="128"/>
    </font>
    <font>
      <sz val="11"/>
      <color rgb="FFFF0000"/>
      <name val="ＭＳ Ｐ明朝"/>
      <family val="1"/>
      <charset val="128"/>
    </font>
    <font>
      <strike/>
      <sz val="24"/>
      <color rgb="FFFF0000"/>
      <name val="ＭＳ 明朝"/>
      <family val="1"/>
      <charset val="128"/>
    </font>
    <font>
      <b/>
      <u/>
      <sz val="24"/>
      <color rgb="FF0000FF"/>
      <name val="ＭＳ 明朝"/>
      <family val="1"/>
      <charset val="128"/>
    </font>
    <font>
      <b/>
      <u/>
      <sz val="10"/>
      <color rgb="FF0000FF"/>
      <name val="ＭＳ 明朝"/>
      <family val="1"/>
      <charset val="128"/>
    </font>
    <font>
      <b/>
      <sz val="10"/>
      <color rgb="FF0070C0"/>
      <name val="ＭＳ Ｐ明朝"/>
      <family val="1"/>
      <charset val="128"/>
    </font>
    <font>
      <sz val="8.5"/>
      <color rgb="FF0070C0"/>
      <name val="ＭＳ Ｐ明朝"/>
      <family val="1"/>
      <charset val="128"/>
    </font>
    <font>
      <sz val="8"/>
      <color rgb="FF0070C0"/>
      <name val="ＭＳ Ｐ明朝"/>
      <family val="1"/>
      <charset val="128"/>
    </font>
    <font>
      <sz val="10"/>
      <color rgb="FF0070C0"/>
      <name val="ＭＳ Ｐ明朝"/>
      <family val="1"/>
      <charset val="128"/>
    </font>
    <font>
      <sz val="9"/>
      <color rgb="FF0070C0"/>
      <name val="ＭＳ Ｐ明朝"/>
      <family val="1"/>
      <charset val="128"/>
    </font>
    <font>
      <sz val="10"/>
      <color rgb="FF0000FF"/>
      <name val="ＭＳ 明朝"/>
      <family val="1"/>
      <charset val="128"/>
    </font>
    <font>
      <u/>
      <sz val="10"/>
      <color rgb="FF0000FF"/>
      <name val="ＭＳ 明朝"/>
      <family val="1"/>
      <charset val="128"/>
    </font>
    <font>
      <strike/>
      <sz val="10"/>
      <color rgb="FFFF0000"/>
      <name val="ＭＳ 明朝"/>
      <family val="1"/>
      <charset val="128"/>
    </font>
    <font>
      <b/>
      <strike/>
      <sz val="10"/>
      <color rgb="FFFF0000"/>
      <name val="ＭＳ 明朝"/>
      <family val="1"/>
      <charset val="128"/>
    </font>
    <font>
      <b/>
      <u/>
      <sz val="11"/>
      <color rgb="FF0000FF"/>
      <name val="ＭＳ Ｐゴシック"/>
      <family val="3"/>
      <charset val="128"/>
    </font>
    <font>
      <b/>
      <sz val="12"/>
      <color rgb="FFC00000"/>
      <name val="ＭＳ 明朝"/>
      <family val="1"/>
      <charset val="128"/>
    </font>
    <font>
      <b/>
      <sz val="11"/>
      <color rgb="FFC00000"/>
      <name val="ＭＳ 明朝"/>
      <family val="1"/>
      <charset val="128"/>
    </font>
    <font>
      <sz val="12"/>
      <color rgb="FFC00000"/>
      <name val="ＭＳ 明朝"/>
      <family val="1"/>
      <charset val="128"/>
    </font>
    <font>
      <sz val="11"/>
      <color rgb="FFC00000"/>
      <name val="ＭＳ 明朝"/>
      <family val="1"/>
      <charset val="128"/>
    </font>
    <font>
      <strike/>
      <sz val="11"/>
      <color rgb="FFFF0000"/>
      <name val="ＭＳ 明朝"/>
      <family val="1"/>
      <charset val="128"/>
    </font>
    <font>
      <strike/>
      <sz val="11"/>
      <name val="ＭＳ 明朝"/>
      <family val="1"/>
      <charset val="128"/>
    </font>
    <font>
      <strike/>
      <sz val="11"/>
      <name val="ＭＳ Ｐゴシック"/>
      <family val="3"/>
      <charset val="128"/>
    </font>
    <font>
      <b/>
      <strike/>
      <sz val="11"/>
      <color rgb="FFFF0000"/>
      <name val="ＭＳ 明朝"/>
      <family val="1"/>
      <charset val="128"/>
    </font>
    <font>
      <strike/>
      <u/>
      <sz val="11"/>
      <name val="ＭＳ Ｐ明朝"/>
      <family val="1"/>
      <charset val="128"/>
    </font>
    <font>
      <strike/>
      <sz val="11"/>
      <name val="ＭＳ Ｐ明朝"/>
      <family val="1"/>
      <charset val="128"/>
    </font>
    <font>
      <strike/>
      <u/>
      <sz val="11"/>
      <name val="ＭＳ 明朝"/>
      <family val="1"/>
      <charset val="128"/>
    </font>
    <font>
      <b/>
      <sz val="9"/>
      <color indexed="10"/>
      <name val="MS P ゴシック"/>
      <family val="3"/>
      <charset val="128"/>
    </font>
    <font>
      <b/>
      <u/>
      <sz val="11"/>
      <color rgb="FF00B050"/>
      <name val="ＭＳ 明朝"/>
      <family val="1"/>
      <charset val="128"/>
    </font>
    <font>
      <u/>
      <sz val="11"/>
      <color rgb="FF0000FF"/>
      <name val="ＭＳ 明朝"/>
      <family val="1"/>
      <charset val="128"/>
    </font>
    <font>
      <b/>
      <u/>
      <sz val="11"/>
      <color rgb="FF0000FF"/>
      <name val="ＭＳ 明朝"/>
      <family val="1"/>
      <charset val="128"/>
    </font>
    <font>
      <sz val="10"/>
      <name val="ＭＳ Ｐゴシック"/>
      <family val="3"/>
      <charset val="128"/>
    </font>
    <font>
      <strike/>
      <sz val="11"/>
      <color rgb="FFFF0000"/>
      <name val="ＭＳ Ｐゴシック"/>
      <family val="3"/>
      <charset val="128"/>
    </font>
    <font>
      <b/>
      <sz val="10"/>
      <color rgb="FFFF0000"/>
      <name val="ＭＳ 明朝"/>
      <family val="1"/>
      <charset val="128"/>
    </font>
    <font>
      <b/>
      <strike/>
      <sz val="11"/>
      <color rgb="FFC00000"/>
      <name val="ＭＳ 明朝"/>
      <family val="1"/>
      <charset val="128"/>
    </font>
    <font>
      <b/>
      <sz val="11"/>
      <color rgb="FF0000FF"/>
      <name val="ＭＳ 明朝"/>
      <family val="1"/>
      <charset val="128"/>
    </font>
    <font>
      <sz val="22"/>
      <color rgb="FFFF0000"/>
      <name val="ＭＳ 明朝"/>
      <family val="1"/>
      <charset val="128"/>
    </font>
    <font>
      <strike/>
      <sz val="22"/>
      <color rgb="FFFF0000"/>
      <name val="ＭＳ 明朝"/>
      <family val="1"/>
      <charset val="128"/>
    </font>
    <font>
      <b/>
      <u/>
      <sz val="10"/>
      <color rgb="FF0000FF"/>
      <name val="HGSｺﾞｼｯｸM"/>
      <family val="3"/>
      <charset val="128"/>
    </font>
    <font>
      <b/>
      <u/>
      <sz val="9"/>
      <color rgb="FF0000FF"/>
      <name val="ＭＳ 明朝"/>
      <family val="1"/>
      <charset val="128"/>
    </font>
    <font>
      <b/>
      <sz val="11"/>
      <color indexed="10"/>
      <name val="MS P ゴシック"/>
      <family val="3"/>
      <charset val="128"/>
    </font>
    <font>
      <sz val="11"/>
      <color rgb="FF0000FF"/>
      <name val="ＭＳ 明朝"/>
      <family val="1"/>
      <charset val="128"/>
    </font>
    <font>
      <sz val="10.5"/>
      <color rgb="FF0000FF"/>
      <name val="ＭＳ 明朝"/>
      <family val="1"/>
      <charset val="128"/>
    </font>
    <font>
      <sz val="22"/>
      <color rgb="FF0000FF"/>
      <name val="ＭＳ 明朝"/>
      <family val="1"/>
      <charset val="128"/>
    </font>
    <font>
      <u/>
      <sz val="24"/>
      <color rgb="FF0000FF"/>
      <name val="ＭＳ 明朝"/>
      <family val="1"/>
      <charset val="128"/>
    </font>
    <font>
      <b/>
      <u/>
      <sz val="12"/>
      <color rgb="FF0000FF"/>
      <name val="ＭＳ 明朝"/>
      <family val="1"/>
      <charset val="128"/>
    </font>
    <font>
      <u/>
      <sz val="11"/>
      <color rgb="FF0000FF"/>
      <name val="ＭＳ Ｐゴシック"/>
      <family val="3"/>
      <charset val="128"/>
    </font>
    <font>
      <b/>
      <sz val="10"/>
      <name val="ＭＳ 明朝"/>
      <family val="1"/>
      <charset val="128"/>
    </font>
    <font>
      <u/>
      <sz val="9"/>
      <color rgb="FF0000FF"/>
      <name val="ＭＳ 明朝"/>
      <family val="1"/>
      <charset val="128"/>
    </font>
    <font>
      <b/>
      <sz val="10"/>
      <color rgb="FF0000FF"/>
      <name val="ＭＳ 明朝"/>
      <family val="1"/>
      <charset val="128"/>
    </font>
    <font>
      <u/>
      <sz val="11"/>
      <color rgb="FFFF0000"/>
      <name val="ＭＳ 明朝"/>
      <family val="1"/>
      <charset val="128"/>
    </font>
    <font>
      <sz val="9.5"/>
      <name val="ＭＳ 明朝"/>
      <family val="1"/>
      <charset val="128"/>
    </font>
    <font>
      <b/>
      <sz val="9"/>
      <color rgb="FFFF0000"/>
      <name val="ＭＳ 明朝"/>
      <family val="1"/>
      <charset val="128"/>
    </font>
    <font>
      <b/>
      <sz val="9"/>
      <color rgb="FF00B050"/>
      <name val="ＭＳ 明朝"/>
      <family val="1"/>
      <charset val="128"/>
    </font>
    <font>
      <b/>
      <sz val="11"/>
      <color rgb="FF0070C0"/>
      <name val="ＭＳ 明朝"/>
      <family val="1"/>
      <charset val="128"/>
    </font>
    <font>
      <b/>
      <sz val="8"/>
      <name val="ＭＳ 明朝"/>
      <family val="1"/>
      <charset val="128"/>
    </font>
    <font>
      <sz val="11"/>
      <color rgb="FFFF99CC"/>
      <name val="ＭＳ 明朝"/>
      <family val="1"/>
      <charset val="128"/>
    </font>
    <font>
      <sz val="10"/>
      <color rgb="FFFF99CC"/>
      <name val="ＭＳ 明朝"/>
      <family val="1"/>
      <charset val="128"/>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rgb="FFFFFF99"/>
        <bgColor indexed="64"/>
      </patternFill>
    </fill>
    <fill>
      <patternFill patternType="solid">
        <fgColor theme="0" tint="-0.14999847407452621"/>
        <bgColor indexed="64"/>
      </patternFill>
    </fill>
    <fill>
      <patternFill patternType="solid">
        <fgColor rgb="FFFFCCCC"/>
        <bgColor indexed="64"/>
      </patternFill>
    </fill>
    <fill>
      <patternFill patternType="solid">
        <fgColor rgb="FFFFFF00"/>
        <bgColor indexed="64"/>
      </patternFill>
    </fill>
    <fill>
      <patternFill patternType="solid">
        <fgColor rgb="FFCCFFFF"/>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indexed="41"/>
        <bgColor indexed="64"/>
      </patternFill>
    </fill>
    <fill>
      <patternFill patternType="solid">
        <fgColor rgb="FFBFBFBF"/>
        <bgColor indexed="64"/>
      </patternFill>
    </fill>
    <fill>
      <patternFill patternType="solid">
        <fgColor rgb="FFB2B2B2"/>
        <bgColor indexed="64"/>
      </patternFill>
    </fill>
    <fill>
      <patternFill patternType="solid">
        <fgColor rgb="FFFFCCFF"/>
        <bgColor indexed="64"/>
      </patternFill>
    </fill>
  </fills>
  <borders count="2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top style="hair">
        <color auto="1"/>
      </top>
      <bottom style="thin">
        <color indexed="64"/>
      </bottom>
      <diagonal/>
    </border>
    <border>
      <left/>
      <right/>
      <top style="hair">
        <color auto="1"/>
      </top>
      <bottom style="thin">
        <color indexed="64"/>
      </bottom>
      <diagonal/>
    </border>
    <border>
      <left/>
      <right style="thin">
        <color indexed="64"/>
      </right>
      <top style="hair">
        <color auto="1"/>
      </top>
      <bottom style="thin">
        <color indexed="64"/>
      </bottom>
      <diagonal/>
    </border>
    <border>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hair">
        <color indexed="64"/>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Down="1">
      <left style="medium">
        <color indexed="64"/>
      </left>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uble">
        <color indexed="64"/>
      </left>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double">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thin">
        <color auto="1"/>
      </left>
      <right style="thin">
        <color auto="1"/>
      </right>
      <top style="thin">
        <color auto="1"/>
      </top>
      <bottom style="double">
        <color indexed="64"/>
      </bottom>
      <diagonal/>
    </border>
    <border>
      <left/>
      <right/>
      <top style="thin">
        <color auto="1"/>
      </top>
      <bottom style="double">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indexed="64"/>
      </bottom>
      <diagonal/>
    </border>
    <border>
      <left/>
      <right/>
      <top style="thin">
        <color auto="1"/>
      </top>
      <bottom/>
      <diagonal/>
    </border>
    <border diagonalDown="1">
      <left style="thin">
        <color indexed="64"/>
      </left>
      <right/>
      <top style="hair">
        <color indexed="64"/>
      </top>
      <bottom style="thin">
        <color indexed="64"/>
      </bottom>
      <diagonal style="thin">
        <color indexed="64"/>
      </diagonal>
    </border>
    <border diagonalDown="1">
      <left/>
      <right/>
      <top style="hair">
        <color indexed="64"/>
      </top>
      <bottom style="thin">
        <color indexed="64"/>
      </bottom>
      <diagonal style="thin">
        <color indexed="64"/>
      </diagonal>
    </border>
    <border diagonalDown="1">
      <left/>
      <right style="thin">
        <color indexed="64"/>
      </right>
      <top style="hair">
        <color indexed="64"/>
      </top>
      <bottom style="thin">
        <color indexed="64"/>
      </bottom>
      <diagonal style="thin">
        <color indexed="64"/>
      </diagonal>
    </border>
    <border diagonalDown="1">
      <left style="thin">
        <color indexed="64"/>
      </left>
      <right/>
      <top style="thin">
        <color indexed="64"/>
      </top>
      <bottom style="hair">
        <color indexed="64"/>
      </bottom>
      <diagonal style="thin">
        <color indexed="64"/>
      </diagonal>
    </border>
    <border diagonalDown="1">
      <left/>
      <right/>
      <top style="thin">
        <color indexed="64"/>
      </top>
      <bottom style="hair">
        <color indexed="64"/>
      </bottom>
      <diagonal style="thin">
        <color indexed="64"/>
      </diagonal>
    </border>
    <border diagonalDown="1">
      <left/>
      <right style="thin">
        <color indexed="64"/>
      </right>
      <top style="thin">
        <color indexed="64"/>
      </top>
      <bottom style="hair">
        <color indexed="64"/>
      </bottom>
      <diagonal style="thin">
        <color indexed="64"/>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indexed="64"/>
      </left>
      <right style="hair">
        <color indexed="64"/>
      </right>
      <top/>
      <bottom style="thin">
        <color indexed="64"/>
      </bottom>
      <diagonal/>
    </border>
    <border>
      <left style="thin">
        <color auto="1"/>
      </left>
      <right style="thin">
        <color auto="1"/>
      </right>
      <top style="thin">
        <color auto="1"/>
      </top>
      <bottom/>
      <diagonal/>
    </border>
    <border>
      <left style="thin">
        <color auto="1"/>
      </left>
      <right/>
      <top style="thin">
        <color auto="1"/>
      </top>
      <bottom style="thin">
        <color indexed="64"/>
      </bottom>
      <diagonal/>
    </border>
    <border>
      <left/>
      <right/>
      <top style="thin">
        <color auto="1"/>
      </top>
      <bottom/>
      <diagonal/>
    </border>
    <border>
      <left/>
      <right style="double">
        <color indexed="64"/>
      </right>
      <top style="thin">
        <color auto="1"/>
      </top>
      <bottom style="thin">
        <color indexed="64"/>
      </bottom>
      <diagonal/>
    </border>
    <border>
      <left style="thin">
        <color auto="1"/>
      </left>
      <right style="thin">
        <color auto="1"/>
      </right>
      <top style="thin">
        <color auto="1"/>
      </top>
      <bottom style="thin">
        <color indexed="64"/>
      </bottom>
      <diagonal/>
    </border>
    <border>
      <left/>
      <right/>
      <top style="thin">
        <color auto="1"/>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indexed="64"/>
      </right>
      <top style="thin">
        <color auto="1"/>
      </top>
      <bottom style="hair">
        <color auto="1"/>
      </bottom>
      <diagonal/>
    </border>
    <border>
      <left/>
      <right/>
      <top style="double">
        <color indexed="64"/>
      </top>
      <bottom style="thin">
        <color indexed="64"/>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bottom style="medium">
        <color rgb="FFFF0000"/>
      </bottom>
      <diagonal/>
    </border>
    <border>
      <left style="medium">
        <color rgb="FFFF0000"/>
      </left>
      <right/>
      <top style="medium">
        <color rgb="FFFF0000"/>
      </top>
      <bottom style="thin">
        <color auto="1"/>
      </bottom>
      <diagonal/>
    </border>
    <border>
      <left style="thin">
        <color indexed="64"/>
      </left>
      <right/>
      <top style="medium">
        <color rgb="FFFF0000"/>
      </top>
      <bottom style="thin">
        <color auto="1"/>
      </bottom>
      <diagonal/>
    </border>
    <border>
      <left/>
      <right style="thin">
        <color indexed="64"/>
      </right>
      <top style="medium">
        <color rgb="FFFF0000"/>
      </top>
      <bottom style="thin">
        <color auto="1"/>
      </bottom>
      <diagonal/>
    </border>
    <border>
      <left/>
      <right style="medium">
        <color rgb="FFFF0000"/>
      </right>
      <top style="medium">
        <color rgb="FFFF0000"/>
      </top>
      <bottom style="thin">
        <color auto="1"/>
      </bottom>
      <diagonal/>
    </border>
    <border>
      <left style="medium">
        <color rgb="FFFF0000"/>
      </left>
      <right/>
      <top style="thin">
        <color auto="1"/>
      </top>
      <bottom style="thin">
        <color auto="1"/>
      </bottom>
      <diagonal/>
    </border>
    <border>
      <left/>
      <right style="medium">
        <color rgb="FFFF0000"/>
      </right>
      <top style="thin">
        <color indexed="64"/>
      </top>
      <bottom style="thin">
        <color indexed="64"/>
      </bottom>
      <diagonal/>
    </border>
    <border>
      <left/>
      <right style="medium">
        <color rgb="FFFF0000"/>
      </right>
      <top/>
      <bottom style="thin">
        <color indexed="64"/>
      </bottom>
      <diagonal/>
    </border>
    <border>
      <left style="medium">
        <color rgb="FFFF0000"/>
      </left>
      <right/>
      <top style="thin">
        <color auto="1"/>
      </top>
      <bottom style="medium">
        <color rgb="FFFF0000"/>
      </bottom>
      <diagonal/>
    </border>
    <border>
      <left style="thin">
        <color indexed="64"/>
      </left>
      <right/>
      <top style="thin">
        <color auto="1"/>
      </top>
      <bottom style="medium">
        <color rgb="FFFF0000"/>
      </bottom>
      <diagonal/>
    </border>
    <border>
      <left/>
      <right style="thin">
        <color indexed="64"/>
      </right>
      <top style="thin">
        <color auto="1"/>
      </top>
      <bottom style="medium">
        <color rgb="FFFF0000"/>
      </bottom>
      <diagonal/>
    </border>
    <border>
      <left/>
      <right style="medium">
        <color rgb="FFFF0000"/>
      </right>
      <top style="thin">
        <color auto="1"/>
      </top>
      <bottom style="medium">
        <color rgb="FFFF0000"/>
      </bottom>
      <diagonal/>
    </border>
    <border>
      <left/>
      <right style="thin">
        <color auto="1"/>
      </right>
      <top style="thin">
        <color auto="1"/>
      </top>
      <bottom/>
      <diagonal/>
    </border>
    <border>
      <left/>
      <right/>
      <top style="thin">
        <color auto="1"/>
      </top>
      <bottom/>
      <diagonal/>
    </border>
    <border>
      <left/>
      <right style="thin">
        <color indexed="64"/>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top style="thin">
        <color auto="1"/>
      </top>
      <bottom/>
      <diagonal/>
    </border>
    <border>
      <left style="thin">
        <color auto="1"/>
      </left>
      <right style="thin">
        <color auto="1"/>
      </right>
      <top style="thin">
        <color auto="1"/>
      </top>
      <bottom style="double">
        <color indexed="64"/>
      </bottom>
      <diagonal/>
    </border>
    <border>
      <left/>
      <right style="hair">
        <color indexed="64"/>
      </right>
      <top/>
      <bottom style="thin">
        <color indexed="64"/>
      </bottom>
      <diagonal/>
    </border>
    <border>
      <left/>
      <right/>
      <top style="thin">
        <color auto="1"/>
      </top>
      <bottom style="thin">
        <color indexed="64"/>
      </bottom>
      <diagonal/>
    </border>
    <border>
      <left style="thin">
        <color indexed="64"/>
      </left>
      <right style="thin">
        <color indexed="64"/>
      </right>
      <top style="thin">
        <color indexed="64"/>
      </top>
      <bottom/>
      <diagonal/>
    </border>
    <border>
      <left/>
      <right/>
      <top style="thin">
        <color auto="1"/>
      </top>
      <bottom style="thin">
        <color indexed="64"/>
      </bottom>
      <diagonal/>
    </border>
    <border>
      <left style="medium">
        <color rgb="FFFF0000"/>
      </left>
      <right style="thin">
        <color indexed="64"/>
      </right>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thin">
        <color indexed="64"/>
      </left>
      <right style="medium">
        <color rgb="FFFF0000"/>
      </right>
      <top/>
      <bottom style="thin">
        <color indexed="64"/>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style="medium">
        <color rgb="FFFF0000"/>
      </left>
      <right/>
      <top style="thin">
        <color auto="1"/>
      </top>
      <bottom/>
      <diagonal/>
    </border>
    <border>
      <left/>
      <right style="thin">
        <color indexed="64"/>
      </right>
      <top style="thin">
        <color auto="1"/>
      </top>
      <bottom/>
      <diagonal/>
    </border>
    <border>
      <left style="thin">
        <color auto="1"/>
      </left>
      <right/>
      <top style="thin">
        <color auto="1"/>
      </top>
      <bottom/>
      <diagonal/>
    </border>
    <border>
      <left/>
      <right style="medium">
        <color rgb="FFFF0000"/>
      </right>
      <top style="thin">
        <color auto="1"/>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style="thin">
        <color auto="1"/>
      </right>
      <top style="thin">
        <color auto="1"/>
      </top>
      <bottom/>
      <diagonal/>
    </border>
    <border>
      <left/>
      <right/>
      <top style="thin">
        <color auto="1"/>
      </top>
      <bottom/>
      <diagonal/>
    </border>
    <border>
      <left style="hair">
        <color indexed="64"/>
      </left>
      <right/>
      <top style="thin">
        <color indexed="64"/>
      </top>
      <bottom/>
      <diagonal/>
    </border>
    <border>
      <left/>
      <right style="hair">
        <color indexed="64"/>
      </right>
      <top style="thin">
        <color indexed="64"/>
      </top>
      <bottom/>
      <diagonal/>
    </border>
    <border>
      <left style="thin">
        <color auto="1"/>
      </left>
      <right style="thin">
        <color auto="1"/>
      </right>
      <top style="thin">
        <color auto="1"/>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indexed="64"/>
      </bottom>
      <diagonal/>
    </border>
    <border>
      <left style="thin">
        <color auto="1"/>
      </left>
      <right/>
      <top style="thin">
        <color auto="1"/>
      </top>
      <bottom/>
      <diagonal/>
    </border>
    <border>
      <left/>
      <right style="thin">
        <color indexed="64"/>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indexed="64"/>
      </right>
      <top style="thin">
        <color auto="1"/>
      </top>
      <bottom style="hair">
        <color auto="1"/>
      </bottom>
      <diagonal/>
    </border>
    <border>
      <left style="thin">
        <color auto="1"/>
      </left>
      <right style="thin">
        <color auto="1"/>
      </right>
      <top style="thin">
        <color auto="1"/>
      </top>
      <bottom style="double">
        <color indexed="64"/>
      </bottom>
      <diagonal/>
    </border>
    <border>
      <left style="thin">
        <color indexed="64"/>
      </left>
      <right/>
      <top style="thin">
        <color indexed="64"/>
      </top>
      <bottom style="double">
        <color indexed="64"/>
      </bottom>
      <diagonal/>
    </border>
    <border>
      <left/>
      <right/>
      <top style="thin">
        <color auto="1"/>
      </top>
      <bottom style="double">
        <color indexed="64"/>
      </bottom>
      <diagonal/>
    </border>
    <border>
      <left/>
      <right style="thin">
        <color indexed="64"/>
      </right>
      <top style="thin">
        <color indexed="64"/>
      </top>
      <bottom style="double">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indexed="64"/>
      </right>
      <top style="medium">
        <color rgb="FFFF0000"/>
      </top>
      <bottom style="thin">
        <color indexed="64"/>
      </bottom>
      <diagonal/>
    </border>
    <border>
      <left style="hair">
        <color auto="1"/>
      </left>
      <right style="hair">
        <color indexed="64"/>
      </right>
      <top/>
      <bottom style="thin">
        <color indexed="64"/>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auto="1"/>
      </left>
      <right/>
      <top style="thin">
        <color auto="1"/>
      </top>
      <bottom style="thin">
        <color indexed="64"/>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64"/>
      </bottom>
      <diagonal/>
    </border>
    <border diagonalUp="1">
      <left style="thin">
        <color auto="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style="thin">
        <color indexed="64"/>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top/>
      <bottom style="medium">
        <color indexed="64"/>
      </bottom>
      <diagonal/>
    </border>
    <border>
      <left style="dotted">
        <color indexed="64"/>
      </left>
      <right style="thin">
        <color indexed="64"/>
      </right>
      <top/>
      <bottom/>
      <diagonal/>
    </border>
    <border>
      <left/>
      <right/>
      <top style="thin">
        <color auto="1"/>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right/>
      <top style="medium">
        <color rgb="FFFF0000"/>
      </top>
      <bottom style="thin">
        <color auto="1"/>
      </bottom>
      <diagonal/>
    </border>
    <border>
      <left/>
      <right/>
      <top style="thin">
        <color auto="1"/>
      </top>
      <bottom style="medium">
        <color rgb="FFFF0000"/>
      </bottom>
      <diagonal/>
    </border>
    <border>
      <left/>
      <right style="thin">
        <color indexed="64"/>
      </right>
      <top style="thin">
        <color auto="1"/>
      </top>
      <bottom style="medium">
        <color rgb="FFFF0000"/>
      </bottom>
      <diagonal/>
    </border>
    <border>
      <left style="thin">
        <color auto="1"/>
      </left>
      <right/>
      <top style="thin">
        <color auto="1"/>
      </top>
      <bottom style="double">
        <color indexed="64"/>
      </bottom>
      <diagonal/>
    </border>
    <border>
      <left/>
      <right style="thin">
        <color auto="1"/>
      </right>
      <top style="thin">
        <color auto="1"/>
      </top>
      <bottom style="double">
        <color indexed="64"/>
      </bottom>
      <diagonal/>
    </border>
    <border diagonalUp="1">
      <left/>
      <right/>
      <top style="thin">
        <color indexed="64"/>
      </top>
      <bottom style="double">
        <color indexed="64"/>
      </bottom>
      <diagonal style="thin">
        <color indexed="64"/>
      </diagonal>
    </border>
    <border>
      <left style="medium">
        <color indexed="64"/>
      </left>
      <right/>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s>
  <cellStyleXfs count="47">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1"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8" fillId="0" borderId="0" applyNumberFormat="0" applyFill="0" applyBorder="0" applyAlignment="0" applyProtection="0">
      <alignment vertical="center"/>
    </xf>
    <xf numFmtId="38" fontId="1" fillId="0" borderId="0" applyFon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1" fillId="0" borderId="0">
      <alignment vertical="center"/>
    </xf>
    <xf numFmtId="0" fontId="27" fillId="0" borderId="0">
      <alignment vertical="center"/>
    </xf>
    <xf numFmtId="0" fontId="24" fillId="4" borderId="0" applyNumberFormat="0" applyBorder="0" applyAlignment="0" applyProtection="0">
      <alignment vertical="center"/>
    </xf>
    <xf numFmtId="38" fontId="1" fillId="0" borderId="0" applyFont="0" applyFill="0" applyBorder="0" applyAlignment="0" applyProtection="0">
      <alignment vertical="center"/>
    </xf>
    <xf numFmtId="0" fontId="49" fillId="0" borderId="0">
      <alignment vertical="center"/>
    </xf>
  </cellStyleXfs>
  <cellXfs count="2618">
    <xf numFmtId="0" fontId="0" fillId="0" borderId="0" xfId="0">
      <alignment vertical="center"/>
    </xf>
    <xf numFmtId="0" fontId="28" fillId="0" borderId="54" xfId="0" applyFont="1" applyBorder="1" applyProtection="1">
      <alignment vertical="center"/>
      <protection locked="0"/>
    </xf>
    <xf numFmtId="0" fontId="5" fillId="0" borderId="54" xfId="0" applyFont="1" applyBorder="1" applyAlignment="1" applyProtection="1">
      <alignment vertical="center" shrinkToFit="1"/>
      <protection locked="0"/>
    </xf>
    <xf numFmtId="0" fontId="49" fillId="0" borderId="61" xfId="46" applyBorder="1" applyProtection="1">
      <alignment vertical="center"/>
      <protection locked="0"/>
    </xf>
    <xf numFmtId="181" fontId="49" fillId="0" borderId="63" xfId="46" applyNumberFormat="1" applyBorder="1" applyAlignment="1" applyProtection="1">
      <alignment horizontal="center" vertical="center"/>
      <protection locked="0"/>
    </xf>
    <xf numFmtId="183" fontId="49" fillId="0" borderId="64" xfId="46" applyNumberFormat="1" applyBorder="1" applyAlignment="1" applyProtection="1">
      <alignment horizontal="center" vertical="center"/>
      <protection locked="0"/>
    </xf>
    <xf numFmtId="181" fontId="49" fillId="0" borderId="66" xfId="46" applyNumberFormat="1" applyBorder="1" applyAlignment="1" applyProtection="1">
      <alignment horizontal="center" vertical="center"/>
      <protection locked="0"/>
    </xf>
    <xf numFmtId="183" fontId="49" fillId="0" borderId="48" xfId="46" applyNumberFormat="1" applyBorder="1" applyAlignment="1" applyProtection="1">
      <alignment horizontal="center" vertical="center"/>
      <protection locked="0"/>
    </xf>
    <xf numFmtId="181" fontId="49" fillId="0" borderId="69" xfId="46" applyNumberFormat="1" applyBorder="1" applyAlignment="1" applyProtection="1">
      <alignment horizontal="center" vertical="center"/>
      <protection locked="0"/>
    </xf>
    <xf numFmtId="183" fontId="49" fillId="0" borderId="70" xfId="46" applyNumberFormat="1" applyBorder="1" applyAlignment="1" applyProtection="1">
      <alignment horizontal="center" vertical="center"/>
      <protection locked="0"/>
    </xf>
    <xf numFmtId="0" fontId="49" fillId="32" borderId="19" xfId="46" applyFill="1" applyBorder="1" applyAlignment="1">
      <alignment horizontal="center" vertical="center"/>
    </xf>
    <xf numFmtId="0" fontId="49" fillId="32" borderId="0" xfId="46" applyFill="1" applyAlignment="1">
      <alignment horizontal="center" vertical="center"/>
    </xf>
    <xf numFmtId="0" fontId="49" fillId="0" borderId="0" xfId="46" applyAlignment="1">
      <alignment horizontal="center" vertical="center"/>
    </xf>
    <xf numFmtId="181" fontId="49" fillId="0" borderId="64" xfId="46" applyNumberFormat="1" applyBorder="1" applyAlignment="1" applyProtection="1">
      <alignment horizontal="center" vertical="center"/>
      <protection locked="0"/>
    </xf>
    <xf numFmtId="181" fontId="49" fillId="0" borderId="64" xfId="46" applyNumberFormat="1" applyBorder="1" applyAlignment="1" applyProtection="1">
      <alignment horizontal="center" vertical="center" shrinkToFit="1"/>
      <protection locked="0"/>
    </xf>
    <xf numFmtId="0" fontId="49" fillId="0" borderId="65" xfId="46" applyBorder="1" applyAlignment="1" applyProtection="1">
      <alignment vertical="center" shrinkToFit="1"/>
      <protection locked="0"/>
    </xf>
    <xf numFmtId="181" fontId="49" fillId="0" borderId="48" xfId="46" applyNumberFormat="1" applyBorder="1" applyAlignment="1" applyProtection="1">
      <alignment horizontal="center" vertical="center"/>
      <protection locked="0"/>
    </xf>
    <xf numFmtId="181" fontId="49" fillId="0" borderId="48" xfId="46" applyNumberFormat="1" applyBorder="1" applyAlignment="1" applyProtection="1">
      <alignment horizontal="center" vertical="center" shrinkToFit="1"/>
      <protection locked="0"/>
    </xf>
    <xf numFmtId="0" fontId="49" fillId="0" borderId="67" xfId="46" applyBorder="1" applyAlignment="1" applyProtection="1">
      <alignment vertical="center" shrinkToFit="1"/>
      <protection locked="0"/>
    </xf>
    <xf numFmtId="181" fontId="49" fillId="0" borderId="70" xfId="46" applyNumberFormat="1" applyBorder="1" applyAlignment="1" applyProtection="1">
      <alignment horizontal="center" vertical="center"/>
      <protection locked="0"/>
    </xf>
    <xf numFmtId="181" fontId="49" fillId="0" borderId="70" xfId="46" applyNumberFormat="1" applyBorder="1" applyAlignment="1" applyProtection="1">
      <alignment horizontal="center" vertical="center" shrinkToFit="1"/>
      <protection locked="0"/>
    </xf>
    <xf numFmtId="0" fontId="49" fillId="0" borderId="71" xfId="46" applyBorder="1" applyAlignment="1" applyProtection="1">
      <alignment vertical="center" shrinkToFit="1"/>
      <protection locked="0"/>
    </xf>
    <xf numFmtId="181" fontId="49" fillId="0" borderId="63" xfId="46" applyNumberFormat="1" applyBorder="1" applyAlignment="1" applyProtection="1">
      <alignment horizontal="center" vertical="center" shrinkToFit="1"/>
      <protection locked="0"/>
    </xf>
    <xf numFmtId="181" fontId="49" fillId="0" borderId="72" xfId="46" applyNumberFormat="1" applyBorder="1" applyAlignment="1" applyProtection="1">
      <alignment horizontal="center" vertical="center" shrinkToFit="1"/>
      <protection locked="0"/>
    </xf>
    <xf numFmtId="183" fontId="49" fillId="0" borderId="64" xfId="46" applyNumberFormat="1" applyBorder="1" applyAlignment="1" applyProtection="1">
      <alignment horizontal="center" vertical="center" shrinkToFit="1"/>
      <protection locked="0"/>
    </xf>
    <xf numFmtId="181" fontId="49" fillId="0" borderId="66" xfId="46" applyNumberFormat="1" applyBorder="1" applyAlignment="1" applyProtection="1">
      <alignment horizontal="center" vertical="center" shrinkToFit="1"/>
      <protection locked="0"/>
    </xf>
    <xf numFmtId="181" fontId="49" fillId="0" borderId="57" xfId="46" applyNumberFormat="1" applyBorder="1" applyAlignment="1" applyProtection="1">
      <alignment horizontal="center" vertical="center" shrinkToFit="1"/>
      <protection locked="0"/>
    </xf>
    <xf numFmtId="183" fontId="49" fillId="0" borderId="48" xfId="46" applyNumberFormat="1" applyBorder="1" applyAlignment="1" applyProtection="1">
      <alignment horizontal="center" vertical="center" shrinkToFit="1"/>
      <protection locked="0"/>
    </xf>
    <xf numFmtId="181" fontId="49" fillId="0" borderId="69" xfId="46" applyNumberFormat="1" applyBorder="1" applyAlignment="1" applyProtection="1">
      <alignment horizontal="center" vertical="center" shrinkToFit="1"/>
      <protection locked="0"/>
    </xf>
    <xf numFmtId="181" fontId="49" fillId="0" borderId="73" xfId="46" applyNumberFormat="1" applyBorder="1" applyAlignment="1" applyProtection="1">
      <alignment horizontal="center" vertical="center" shrinkToFit="1"/>
      <protection locked="0"/>
    </xf>
    <xf numFmtId="183" fontId="49" fillId="0" borderId="70" xfId="46" applyNumberFormat="1" applyBorder="1" applyAlignment="1" applyProtection="1">
      <alignment horizontal="center" vertical="center" shrinkToFit="1"/>
      <protection locked="0"/>
    </xf>
    <xf numFmtId="0" fontId="28" fillId="0" borderId="0" xfId="0" applyFont="1">
      <alignment vertical="center"/>
    </xf>
    <xf numFmtId="0" fontId="28" fillId="0" borderId="15" xfId="0" applyFont="1" applyBorder="1">
      <alignment vertical="center"/>
    </xf>
    <xf numFmtId="0" fontId="5" fillId="31" borderId="15" xfId="0" applyFont="1" applyFill="1" applyBorder="1" applyAlignment="1">
      <alignment vertical="top" wrapText="1" shrinkToFit="1"/>
    </xf>
    <xf numFmtId="0" fontId="5" fillId="31" borderId="0" xfId="0" applyFont="1" applyFill="1" applyAlignment="1">
      <alignment vertical="top" wrapText="1" shrinkToFit="1"/>
    </xf>
    <xf numFmtId="0" fontId="5" fillId="31" borderId="16" xfId="0" applyFont="1" applyFill="1" applyBorder="1" applyAlignment="1">
      <alignment vertical="top" wrapText="1" shrinkToFit="1"/>
    </xf>
    <xf numFmtId="0" fontId="5" fillId="0" borderId="16" xfId="0" applyFont="1" applyBorder="1" applyAlignment="1">
      <alignment horizontal="left" vertical="top" wrapText="1"/>
    </xf>
    <xf numFmtId="0" fontId="5" fillId="0" borderId="15" xfId="0" applyFont="1" applyBorder="1" applyAlignment="1">
      <alignment horizontal="right" vertical="top" wrapText="1"/>
    </xf>
    <xf numFmtId="0" fontId="28" fillId="0" borderId="0" xfId="0" applyFont="1" applyAlignment="1">
      <alignment horizontal="left" vertical="center" wrapText="1"/>
    </xf>
    <xf numFmtId="0" fontId="5" fillId="0" borderId="16" xfId="0" applyFont="1" applyBorder="1" applyAlignment="1">
      <alignment horizontal="center" vertical="top" wrapText="1"/>
    </xf>
    <xf numFmtId="0" fontId="5" fillId="0" borderId="0" xfId="0" applyFont="1">
      <alignment vertical="center"/>
    </xf>
    <xf numFmtId="0" fontId="28" fillId="0" borderId="0" xfId="0" applyFont="1" applyAlignment="1">
      <alignment horizontal="left" vertical="top" wrapText="1"/>
    </xf>
    <xf numFmtId="0" fontId="28" fillId="0" borderId="14" xfId="0" applyFont="1" applyBorder="1" applyAlignment="1">
      <alignment horizontal="right" vertical="top" wrapText="1"/>
    </xf>
    <xf numFmtId="0" fontId="28" fillId="0" borderId="21" xfId="0" applyFont="1" applyBorder="1" applyAlignment="1">
      <alignment horizontal="left" vertical="top" wrapText="1"/>
    </xf>
    <xf numFmtId="0" fontId="28" fillId="0" borderId="15" xfId="0" applyFont="1" applyBorder="1" applyAlignment="1">
      <alignment vertical="center" wrapText="1"/>
    </xf>
    <xf numFmtId="0" fontId="28" fillId="0" borderId="16" xfId="0" applyFont="1" applyBorder="1">
      <alignment vertical="center"/>
    </xf>
    <xf numFmtId="0" fontId="28" fillId="0" borderId="0" xfId="0" applyFont="1" applyAlignment="1">
      <alignment horizontal="center" vertical="center"/>
    </xf>
    <xf numFmtId="0" fontId="5" fillId="0" borderId="18" xfId="0" applyFont="1" applyBorder="1" applyAlignment="1">
      <alignment vertical="top" wrapText="1"/>
    </xf>
    <xf numFmtId="0" fontId="5" fillId="0" borderId="16" xfId="0" applyFont="1" applyBorder="1" applyAlignment="1">
      <alignment vertical="top" wrapText="1"/>
    </xf>
    <xf numFmtId="0" fontId="5" fillId="0" borderId="18" xfId="0" applyFont="1" applyBorder="1" applyAlignment="1">
      <alignment horizontal="left" vertical="top" wrapText="1"/>
    </xf>
    <xf numFmtId="0" fontId="28" fillId="27" borderId="114" xfId="0" applyFont="1" applyFill="1" applyBorder="1" applyAlignment="1" applyProtection="1">
      <alignment horizontal="center" vertical="center" wrapText="1"/>
      <protection locked="0"/>
    </xf>
    <xf numFmtId="179" fontId="35" fillId="0" borderId="132" xfId="0" applyNumberFormat="1" applyFont="1" applyBorder="1" applyAlignment="1" applyProtection="1">
      <alignment vertical="center" shrinkToFit="1"/>
      <protection locked="0"/>
    </xf>
    <xf numFmtId="178" fontId="35" fillId="0" borderId="133" xfId="0" applyNumberFormat="1" applyFont="1" applyBorder="1" applyAlignment="1" applyProtection="1">
      <alignment vertical="center" shrinkToFit="1"/>
      <protection locked="0"/>
    </xf>
    <xf numFmtId="0" fontId="28" fillId="27" borderId="131" xfId="0" applyFont="1" applyFill="1" applyBorder="1" applyAlignment="1" applyProtection="1">
      <alignment horizontal="center" vertical="center"/>
      <protection locked="0"/>
    </xf>
    <xf numFmtId="0" fontId="28" fillId="27" borderId="131" xfId="0" applyFont="1" applyFill="1" applyBorder="1" applyProtection="1">
      <alignment vertical="center"/>
      <protection locked="0"/>
    </xf>
    <xf numFmtId="179" fontId="37" fillId="0" borderId="132" xfId="0" applyNumberFormat="1" applyFont="1" applyBorder="1" applyAlignment="1" applyProtection="1">
      <alignment horizontal="right" shrinkToFit="1"/>
      <protection locked="0"/>
    </xf>
    <xf numFmtId="179" fontId="37" fillId="0" borderId="133" xfId="0" applyNumberFormat="1" applyFont="1" applyBorder="1" applyAlignment="1" applyProtection="1">
      <alignment horizontal="right" shrinkToFit="1"/>
      <protection locked="0"/>
    </xf>
    <xf numFmtId="0" fontId="28" fillId="0" borderId="133" xfId="0" applyFont="1" applyBorder="1" applyAlignment="1">
      <alignment horizontal="left" vertical="top" wrapText="1"/>
    </xf>
    <xf numFmtId="0" fontId="28" fillId="0" borderId="134" xfId="0" applyFont="1" applyBorder="1" applyAlignment="1">
      <alignment horizontal="left" vertical="top" wrapText="1"/>
    </xf>
    <xf numFmtId="0" fontId="5" fillId="0" borderId="15" xfId="0" applyFont="1" applyBorder="1" applyAlignment="1">
      <alignment vertical="top" wrapText="1"/>
    </xf>
    <xf numFmtId="0" fontId="5" fillId="0" borderId="19" xfId="0" applyFont="1" applyBorder="1" applyAlignment="1">
      <alignment horizontal="left" vertical="top" wrapText="1"/>
    </xf>
    <xf numFmtId="0" fontId="5" fillId="0" borderId="20" xfId="0" applyFont="1" applyBorder="1" applyAlignment="1">
      <alignment horizontal="right" vertical="top" wrapText="1"/>
    </xf>
    <xf numFmtId="0" fontId="5" fillId="0" borderId="21" xfId="0" applyFont="1" applyBorder="1" applyAlignment="1">
      <alignment horizontal="left" vertical="top" wrapText="1"/>
    </xf>
    <xf numFmtId="0" fontId="5" fillId="0" borderId="18" xfId="0" applyFont="1" applyBorder="1" applyAlignment="1">
      <alignment horizontal="center" vertical="top" wrapText="1"/>
    </xf>
    <xf numFmtId="0" fontId="28" fillId="0" borderId="20" xfId="0" applyFont="1" applyBorder="1">
      <alignment vertical="center"/>
    </xf>
    <xf numFmtId="0" fontId="5" fillId="0" borderId="14" xfId="0" applyFont="1" applyBorder="1" applyAlignment="1">
      <alignment horizontal="center" vertical="center" wrapText="1"/>
    </xf>
    <xf numFmtId="0" fontId="28" fillId="0" borderId="21" xfId="0" applyFont="1" applyBorder="1">
      <alignment vertical="center"/>
    </xf>
    <xf numFmtId="0" fontId="5" fillId="31" borderId="20" xfId="0" applyFont="1" applyFill="1" applyBorder="1" applyAlignment="1">
      <alignment vertical="top" wrapText="1" shrinkToFit="1"/>
    </xf>
    <xf numFmtId="0" fontId="5" fillId="31" borderId="14" xfId="0" applyFont="1" applyFill="1" applyBorder="1" applyAlignment="1">
      <alignment vertical="top" wrapText="1" shrinkToFit="1"/>
    </xf>
    <xf numFmtId="0" fontId="5" fillId="31" borderId="21" xfId="0" applyFont="1" applyFill="1" applyBorder="1" applyAlignment="1">
      <alignment vertical="top" wrapText="1" shrinkToFit="1"/>
    </xf>
    <xf numFmtId="0" fontId="49" fillId="0" borderId="0" xfId="46">
      <alignment vertical="center"/>
    </xf>
    <xf numFmtId="0" fontId="49" fillId="28" borderId="48" xfId="46" applyFill="1" applyBorder="1">
      <alignment vertical="center"/>
    </xf>
    <xf numFmtId="0" fontId="49" fillId="0" borderId="60" xfId="46" applyBorder="1">
      <alignment vertical="center"/>
    </xf>
    <xf numFmtId="0" fontId="49" fillId="28" borderId="52" xfId="46" applyFill="1" applyBorder="1">
      <alignment vertical="center"/>
    </xf>
    <xf numFmtId="0" fontId="49" fillId="28" borderId="52" xfId="46" applyFill="1" applyBorder="1" applyAlignment="1">
      <alignment vertical="center" shrinkToFit="1"/>
    </xf>
    <xf numFmtId="0" fontId="49" fillId="0" borderId="62" xfId="46" applyBorder="1">
      <alignment vertical="center"/>
    </xf>
    <xf numFmtId="0" fontId="55" fillId="28" borderId="56" xfId="46" applyFont="1" applyFill="1" applyBorder="1">
      <alignment vertical="center"/>
    </xf>
    <xf numFmtId="0" fontId="49" fillId="28" borderId="56" xfId="46" applyFill="1" applyBorder="1">
      <alignment vertical="center"/>
    </xf>
    <xf numFmtId="0" fontId="49" fillId="28" borderId="48" xfId="46" applyFill="1" applyBorder="1" applyAlignment="1">
      <alignment vertical="center" shrinkToFit="1"/>
    </xf>
    <xf numFmtId="0" fontId="55" fillId="28" borderId="56" xfId="46" applyFont="1" applyFill="1" applyBorder="1" applyAlignment="1">
      <alignment vertical="center" shrinkToFit="1"/>
    </xf>
    <xf numFmtId="0" fontId="49" fillId="28" borderId="56" xfId="46" applyFill="1" applyBorder="1" applyAlignment="1">
      <alignment vertical="center" shrinkToFit="1"/>
    </xf>
    <xf numFmtId="181" fontId="56" fillId="0" borderId="48" xfId="46" applyNumberFormat="1" applyFont="1" applyBorder="1" applyAlignment="1" applyProtection="1">
      <alignment horizontal="center" vertical="center" shrinkToFit="1"/>
      <protection locked="0"/>
    </xf>
    <xf numFmtId="183" fontId="56" fillId="0" borderId="48" xfId="46" applyNumberFormat="1" applyFont="1" applyBorder="1" applyAlignment="1" applyProtection="1">
      <alignment horizontal="center" vertical="center" shrinkToFit="1"/>
      <protection locked="0"/>
    </xf>
    <xf numFmtId="0" fontId="56" fillId="0" borderId="48" xfId="46" applyFont="1" applyBorder="1" applyAlignment="1" applyProtection="1">
      <alignment vertical="center" shrinkToFit="1"/>
      <protection locked="0"/>
    </xf>
    <xf numFmtId="181" fontId="56" fillId="0" borderId="52" xfId="46" applyNumberFormat="1" applyFont="1" applyBorder="1" applyAlignment="1" applyProtection="1">
      <alignment horizontal="center" vertical="center" shrinkToFit="1"/>
      <protection locked="0"/>
    </xf>
    <xf numFmtId="183" fontId="56" fillId="0" borderId="52" xfId="46" applyNumberFormat="1" applyFont="1" applyBorder="1" applyAlignment="1" applyProtection="1">
      <alignment horizontal="center" vertical="center" shrinkToFit="1"/>
      <protection locked="0"/>
    </xf>
    <xf numFmtId="0" fontId="56" fillId="0" borderId="52" xfId="46" applyFont="1" applyBorder="1" applyAlignment="1" applyProtection="1">
      <alignment vertical="center" shrinkToFit="1"/>
      <protection locked="0"/>
    </xf>
    <xf numFmtId="181" fontId="56" fillId="0" borderId="52" xfId="46" applyNumberFormat="1" applyFont="1" applyBorder="1" applyAlignment="1" applyProtection="1">
      <alignment horizontal="center" vertical="center"/>
      <protection locked="0"/>
    </xf>
    <xf numFmtId="183" fontId="56" fillId="0" borderId="52" xfId="46" applyNumberFormat="1" applyFont="1" applyBorder="1" applyAlignment="1" applyProtection="1">
      <alignment horizontal="center" vertical="center"/>
      <protection locked="0"/>
    </xf>
    <xf numFmtId="0" fontId="50" fillId="0" borderId="0" xfId="46" applyFont="1">
      <alignment vertical="center"/>
    </xf>
    <xf numFmtId="0" fontId="49" fillId="0" borderId="62" xfId="46" applyBorder="1" applyAlignment="1">
      <alignment vertical="center" wrapText="1"/>
    </xf>
    <xf numFmtId="0" fontId="58" fillId="0" borderId="52" xfId="46" applyFont="1" applyBorder="1" applyAlignment="1" applyProtection="1">
      <alignment vertical="center" shrinkToFit="1"/>
      <protection locked="0"/>
    </xf>
    <xf numFmtId="0" fontId="53" fillId="28" borderId="19" xfId="46" applyFont="1" applyFill="1" applyBorder="1" applyAlignment="1">
      <alignment vertical="center" shrinkToFit="1"/>
    </xf>
    <xf numFmtId="0" fontId="55" fillId="28" borderId="48" xfId="46" applyFont="1" applyFill="1" applyBorder="1">
      <alignment vertical="center"/>
    </xf>
    <xf numFmtId="0" fontId="49" fillId="0" borderId="68" xfId="46" applyBorder="1">
      <alignment vertical="center"/>
    </xf>
    <xf numFmtId="0" fontId="56" fillId="0" borderId="52" xfId="46" applyFont="1" applyBorder="1" applyProtection="1">
      <alignment vertical="center"/>
      <protection locked="0"/>
    </xf>
    <xf numFmtId="0" fontId="68" fillId="0" borderId="23" xfId="0" applyFont="1" applyBorder="1" applyAlignment="1" applyProtection="1">
      <alignment horizontal="left" vertical="center" shrinkToFit="1"/>
      <protection locked="0"/>
    </xf>
    <xf numFmtId="0" fontId="68" fillId="0" borderId="24" xfId="0" applyFont="1" applyBorder="1" applyAlignment="1" applyProtection="1">
      <alignment horizontal="left" vertical="center" shrinkToFit="1"/>
      <protection locked="0"/>
    </xf>
    <xf numFmtId="0" fontId="68" fillId="0" borderId="23" xfId="0" applyFont="1" applyBorder="1" applyAlignment="1" applyProtection="1">
      <alignment horizontal="center" vertical="center" shrinkToFit="1"/>
      <protection locked="0"/>
    </xf>
    <xf numFmtId="0" fontId="67" fillId="0" borderId="0" xfId="0" applyFont="1">
      <alignment vertical="center"/>
    </xf>
    <xf numFmtId="0" fontId="68" fillId="0" borderId="0" xfId="0" applyFont="1">
      <alignment vertical="center"/>
    </xf>
    <xf numFmtId="0" fontId="68" fillId="25" borderId="23" xfId="0" applyFont="1" applyFill="1" applyBorder="1" applyAlignment="1">
      <alignment horizontal="center" vertical="center" wrapText="1"/>
    </xf>
    <xf numFmtId="0" fontId="68" fillId="25" borderId="24" xfId="0" applyFont="1" applyFill="1" applyBorder="1" applyAlignment="1">
      <alignment horizontal="center" vertical="center" wrapText="1"/>
    </xf>
    <xf numFmtId="0" fontId="26" fillId="0" borderId="0" xfId="0" applyFont="1">
      <alignment vertical="center"/>
    </xf>
    <xf numFmtId="0" fontId="5" fillId="0" borderId="115" xfId="0" applyFont="1" applyBorder="1" applyAlignment="1">
      <alignment vertical="center" wrapText="1"/>
    </xf>
    <xf numFmtId="0" fontId="5" fillId="0" borderId="0" xfId="0" applyFont="1" applyAlignment="1">
      <alignment vertical="center" wrapText="1"/>
    </xf>
    <xf numFmtId="0" fontId="28" fillId="0" borderId="0" xfId="0" applyFont="1" applyAlignment="1">
      <alignment vertical="top" wrapText="1"/>
    </xf>
    <xf numFmtId="0" fontId="28" fillId="34" borderId="114" xfId="0" applyFont="1" applyFill="1" applyBorder="1" applyAlignment="1">
      <alignment horizontal="center" vertical="center" wrapText="1"/>
    </xf>
    <xf numFmtId="49" fontId="28" fillId="0" borderId="113" xfId="0" applyNumberFormat="1" applyFont="1" applyBorder="1" applyAlignment="1">
      <alignment horizontal="center" vertical="center" wrapText="1"/>
    </xf>
    <xf numFmtId="0" fontId="28" fillId="0" borderId="112" xfId="0" applyFont="1" applyBorder="1" applyAlignment="1">
      <alignment vertical="center" wrapText="1"/>
    </xf>
    <xf numFmtId="0" fontId="28" fillId="0" borderId="0" xfId="0" applyFont="1" applyAlignment="1">
      <alignment vertical="center" wrapText="1"/>
    </xf>
    <xf numFmtId="0" fontId="5" fillId="29" borderId="114" xfId="0" applyFont="1" applyFill="1" applyBorder="1" applyAlignment="1">
      <alignment vertical="center" wrapText="1"/>
    </xf>
    <xf numFmtId="0" fontId="5" fillId="35" borderId="114" xfId="0" applyFont="1" applyFill="1" applyBorder="1" applyAlignment="1">
      <alignment vertical="center" wrapText="1"/>
    </xf>
    <xf numFmtId="0" fontId="2" fillId="0" borderId="0" xfId="0" applyFont="1">
      <alignment vertical="center"/>
    </xf>
    <xf numFmtId="0" fontId="7" fillId="0" borderId="0" xfId="0" applyFont="1">
      <alignment vertical="center"/>
    </xf>
    <xf numFmtId="0" fontId="28" fillId="26" borderId="54" xfId="0" applyFont="1" applyFill="1" applyBorder="1">
      <alignment vertical="center"/>
    </xf>
    <xf numFmtId="0" fontId="28" fillId="26" borderId="54" xfId="0" applyFont="1" applyFill="1" applyBorder="1" applyAlignment="1">
      <alignment horizontal="left" vertical="center"/>
    </xf>
    <xf numFmtId="0" fontId="28" fillId="26" borderId="55" xfId="0" applyFont="1" applyFill="1" applyBorder="1">
      <alignment vertical="center"/>
    </xf>
    <xf numFmtId="0" fontId="28" fillId="0" borderId="14" xfId="0" applyFont="1" applyBorder="1">
      <alignment vertical="center"/>
    </xf>
    <xf numFmtId="0" fontId="3" fillId="0" borderId="0" xfId="0" applyFont="1">
      <alignment vertical="center"/>
    </xf>
    <xf numFmtId="0" fontId="42" fillId="0" borderId="15" xfId="0" applyFont="1" applyBorder="1" applyAlignment="1">
      <alignment vertical="center" wrapText="1"/>
    </xf>
    <xf numFmtId="0" fontId="42" fillId="0" borderId="0" xfId="0" applyFont="1" applyAlignment="1">
      <alignment vertical="center" wrapText="1"/>
    </xf>
    <xf numFmtId="0" fontId="3" fillId="26" borderId="42" xfId="0" applyFont="1" applyFill="1" applyBorder="1" applyAlignment="1">
      <alignment vertical="center" wrapText="1"/>
    </xf>
    <xf numFmtId="0" fontId="3" fillId="0" borderId="0" xfId="0" applyFont="1" applyAlignment="1">
      <alignment horizontal="center" vertical="center" wrapText="1"/>
    </xf>
    <xf numFmtId="0" fontId="28" fillId="0" borderId="0" xfId="0" applyFont="1" applyAlignment="1">
      <alignment horizontal="left" vertical="center"/>
    </xf>
    <xf numFmtId="0" fontId="3" fillId="0" borderId="0" xfId="0" applyFont="1" applyAlignment="1">
      <alignment horizontal="left" vertical="center" wrapText="1"/>
    </xf>
    <xf numFmtId="0" fontId="29" fillId="0" borderId="0" xfId="0" applyFont="1">
      <alignment vertical="center"/>
    </xf>
    <xf numFmtId="0" fontId="5" fillId="0" borderId="20" xfId="0" applyFont="1" applyBorder="1" applyAlignment="1">
      <alignment vertical="top" wrapText="1"/>
    </xf>
    <xf numFmtId="0" fontId="5" fillId="0" borderId="15" xfId="0" applyFont="1" applyBorder="1" applyAlignment="1">
      <alignment horizontal="center" vertical="top" wrapText="1"/>
    </xf>
    <xf numFmtId="0" fontId="5" fillId="0" borderId="0" xfId="0" applyFont="1" applyAlignment="1">
      <alignment vertical="top"/>
    </xf>
    <xf numFmtId="0" fontId="36" fillId="0" borderId="0" xfId="0" applyFont="1" applyAlignment="1">
      <alignment horizontal="right" vertical="top"/>
    </xf>
    <xf numFmtId="0" fontId="5" fillId="0" borderId="0" xfId="0" applyFont="1" applyAlignment="1">
      <alignment horizontal="center" vertical="top"/>
    </xf>
    <xf numFmtId="0" fontId="5" fillId="0" borderId="0" xfId="42" applyFont="1" applyAlignment="1">
      <alignment vertical="top"/>
    </xf>
    <xf numFmtId="0" fontId="38" fillId="0" borderId="0" xfId="0" applyFont="1" applyAlignment="1">
      <alignment vertical="top"/>
    </xf>
    <xf numFmtId="0" fontId="5" fillId="0" borderId="131" xfId="0" applyFont="1" applyBorder="1" applyAlignment="1">
      <alignment horizontal="center" vertical="center" wrapText="1"/>
    </xf>
    <xf numFmtId="0" fontId="5" fillId="0" borderId="131" xfId="0" applyFont="1" applyBorder="1" applyAlignment="1">
      <alignment horizontal="center" vertical="center" shrinkToFit="1"/>
    </xf>
    <xf numFmtId="0" fontId="39" fillId="0" borderId="0" xfId="0" applyFont="1" applyAlignment="1">
      <alignment vertical="top"/>
    </xf>
    <xf numFmtId="0" fontId="40" fillId="0" borderId="0" xfId="0" applyFont="1">
      <alignment vertical="center"/>
    </xf>
    <xf numFmtId="0" fontId="34" fillId="0" borderId="0" xfId="0" applyFont="1">
      <alignment vertical="center"/>
    </xf>
    <xf numFmtId="0" fontId="5" fillId="0" borderId="18" xfId="0" applyFont="1" applyBorder="1" applyAlignment="1">
      <alignment horizontal="center" vertical="center" wrapText="1"/>
    </xf>
    <xf numFmtId="0" fontId="36"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28" fillId="0" borderId="15" xfId="0" applyFont="1" applyBorder="1" applyAlignment="1">
      <alignment horizontal="center" vertical="center"/>
    </xf>
    <xf numFmtId="0" fontId="28" fillId="0" borderId="16" xfId="0" applyFont="1" applyBorder="1" applyAlignment="1">
      <alignment horizontal="center" vertical="center"/>
    </xf>
    <xf numFmtId="0" fontId="5" fillId="26" borderId="15" xfId="0" applyFont="1" applyFill="1" applyBorder="1" applyAlignment="1">
      <alignment horizontal="center" vertical="center"/>
    </xf>
    <xf numFmtId="0" fontId="5" fillId="26" borderId="0" xfId="0" applyFont="1" applyFill="1" applyAlignment="1">
      <alignment horizontal="center" vertical="center"/>
    </xf>
    <xf numFmtId="0" fontId="5" fillId="26" borderId="16" xfId="0" applyFont="1" applyFill="1" applyBorder="1" applyAlignment="1">
      <alignment horizontal="center" vertical="center"/>
    </xf>
    <xf numFmtId="0" fontId="28" fillId="0" borderId="0" xfId="0" applyFont="1" applyAlignment="1">
      <alignment vertical="top"/>
    </xf>
    <xf numFmtId="0" fontId="31" fillId="0" borderId="0" xfId="0" applyFont="1">
      <alignment vertical="center"/>
    </xf>
    <xf numFmtId="0" fontId="5" fillId="0" borderId="0" xfId="0" applyFont="1" applyAlignment="1">
      <alignment horizontal="center" vertical="top" shrinkToFit="1"/>
    </xf>
    <xf numFmtId="0" fontId="35" fillId="26" borderId="133" xfId="0" applyFont="1" applyFill="1" applyBorder="1" applyAlignment="1">
      <alignment horizontal="right" shrinkToFit="1"/>
    </xf>
    <xf numFmtId="0" fontId="35" fillId="26" borderId="133" xfId="0" applyFont="1" applyFill="1" applyBorder="1" applyAlignment="1">
      <alignment horizontal="left" vertical="center" shrinkToFit="1"/>
    </xf>
    <xf numFmtId="0" fontId="35" fillId="26" borderId="134" xfId="0" applyFont="1" applyFill="1" applyBorder="1" applyAlignment="1">
      <alignment horizontal="right" shrinkToFit="1"/>
    </xf>
    <xf numFmtId="0" fontId="28" fillId="0" borderId="0" xfId="0" applyFont="1" applyAlignment="1">
      <alignment vertical="center" shrinkToFit="1"/>
    </xf>
    <xf numFmtId="0" fontId="5" fillId="26" borderId="15" xfId="0" applyFont="1" applyFill="1" applyBorder="1" applyAlignment="1">
      <alignment horizontal="center" vertical="top"/>
    </xf>
    <xf numFmtId="0" fontId="5" fillId="26" borderId="0" xfId="0" applyFont="1" applyFill="1" applyAlignment="1">
      <alignment horizontal="center" vertical="top"/>
    </xf>
    <xf numFmtId="0" fontId="5" fillId="26" borderId="16" xfId="0" applyFont="1" applyFill="1" applyBorder="1" applyAlignment="1">
      <alignment horizontal="center" vertical="top"/>
    </xf>
    <xf numFmtId="0" fontId="5" fillId="0" borderId="0" xfId="0" applyFont="1" applyAlignment="1">
      <alignment horizontal="left" vertical="center" wrapText="1"/>
    </xf>
    <xf numFmtId="0" fontId="28" fillId="0" borderId="129" xfId="0" applyFont="1" applyBorder="1" applyAlignment="1">
      <alignment vertical="center" wrapText="1"/>
    </xf>
    <xf numFmtId="0" fontId="28" fillId="26" borderId="134" xfId="0" applyFont="1" applyFill="1" applyBorder="1">
      <alignment vertical="center"/>
    </xf>
    <xf numFmtId="0" fontId="5" fillId="26" borderId="15" xfId="0" applyFont="1" applyFill="1" applyBorder="1" applyAlignment="1">
      <alignment horizontal="center" vertical="top" shrinkToFit="1"/>
    </xf>
    <xf numFmtId="0" fontId="5" fillId="26" borderId="0" xfId="0" applyFont="1" applyFill="1" applyAlignment="1">
      <alignment horizontal="center" vertical="top" shrinkToFit="1"/>
    </xf>
    <xf numFmtId="0" fontId="5" fillId="26" borderId="16" xfId="0" applyFont="1" applyFill="1" applyBorder="1" applyAlignment="1">
      <alignment horizontal="center" vertical="top" shrinkToFit="1"/>
    </xf>
    <xf numFmtId="0" fontId="35" fillId="0" borderId="0" xfId="0" applyFont="1" applyAlignment="1">
      <alignment horizontal="left" vertical="top"/>
    </xf>
    <xf numFmtId="0" fontId="5" fillId="0" borderId="21" xfId="0" applyFont="1" applyBorder="1" applyAlignment="1">
      <alignment vertical="top" wrapText="1"/>
    </xf>
    <xf numFmtId="0" fontId="5" fillId="0" borderId="19" xfId="0" applyFont="1" applyBorder="1" applyAlignment="1">
      <alignment horizontal="center" vertical="top" wrapText="1"/>
    </xf>
    <xf numFmtId="0" fontId="5" fillId="26" borderId="20" xfId="0" applyFont="1" applyFill="1" applyBorder="1" applyAlignment="1">
      <alignment horizontal="center" vertical="top" shrinkToFit="1"/>
    </xf>
    <xf numFmtId="0" fontId="5" fillId="26" borderId="14" xfId="0" applyFont="1" applyFill="1" applyBorder="1" applyAlignment="1">
      <alignment horizontal="center" vertical="top" shrinkToFit="1"/>
    </xf>
    <xf numFmtId="0" fontId="5" fillId="26" borderId="21" xfId="0" applyFont="1" applyFill="1" applyBorder="1" applyAlignment="1">
      <alignment horizontal="center" vertical="top" shrinkToFit="1"/>
    </xf>
    <xf numFmtId="0" fontId="60" fillId="0" borderId="0" xfId="0" applyFont="1" applyAlignment="1">
      <alignment vertical="center" wrapText="1"/>
    </xf>
    <xf numFmtId="0" fontId="28" fillId="0" borderId="133" xfId="0" applyFont="1" applyBorder="1" applyAlignment="1">
      <alignment horizontal="center" vertical="center" wrapText="1"/>
    </xf>
    <xf numFmtId="0" fontId="5" fillId="0" borderId="15" xfId="0" applyFont="1" applyBorder="1">
      <alignment vertical="center"/>
    </xf>
    <xf numFmtId="0" fontId="5" fillId="0" borderId="16" xfId="0" applyFont="1" applyBorder="1">
      <alignment vertical="center"/>
    </xf>
    <xf numFmtId="0" fontId="28" fillId="29" borderId="0" xfId="0" applyFont="1" applyFill="1" applyAlignment="1">
      <alignment horizontal="center" vertical="center" shrinkToFit="1"/>
    </xf>
    <xf numFmtId="0" fontId="28" fillId="0" borderId="0" xfId="0" applyFont="1" applyAlignment="1">
      <alignment horizontal="center" vertical="center" shrinkToFit="1"/>
    </xf>
    <xf numFmtId="0" fontId="5" fillId="0" borderId="128" xfId="0" applyFont="1" applyBorder="1" applyAlignment="1">
      <alignment vertical="center" wrapText="1" shrinkToFit="1"/>
    </xf>
    <xf numFmtId="0" fontId="5" fillId="0" borderId="129" xfId="0" applyFont="1" applyBorder="1" applyAlignment="1">
      <alignment vertical="center" wrapText="1" shrinkToFit="1"/>
    </xf>
    <xf numFmtId="0" fontId="5" fillId="0" borderId="129" xfId="0" applyFont="1" applyBorder="1">
      <alignment vertical="center"/>
    </xf>
    <xf numFmtId="0" fontId="5" fillId="0" borderId="15" xfId="0" applyFont="1" applyBorder="1" applyAlignment="1">
      <alignment vertical="center" wrapText="1" shrinkToFit="1"/>
    </xf>
    <xf numFmtId="0" fontId="5" fillId="0" borderId="0" xfId="0" applyFont="1" applyAlignment="1">
      <alignment vertical="center" wrapText="1" shrinkToFit="1"/>
    </xf>
    <xf numFmtId="0" fontId="5" fillId="0" borderId="20" xfId="0" applyFont="1" applyBorder="1">
      <alignment vertical="center"/>
    </xf>
    <xf numFmtId="0" fontId="5" fillId="0" borderId="14" xfId="0" applyFont="1" applyBorder="1">
      <alignment vertical="center"/>
    </xf>
    <xf numFmtId="0" fontId="5" fillId="0" borderId="21" xfId="0" applyFont="1" applyBorder="1">
      <alignment vertical="center"/>
    </xf>
    <xf numFmtId="0" fontId="28" fillId="0" borderId="0" xfId="0" applyFont="1" applyAlignment="1">
      <alignment vertical="center" wrapText="1" shrinkToFit="1"/>
    </xf>
    <xf numFmtId="0" fontId="5" fillId="26" borderId="15" xfId="0" applyFont="1" applyFill="1" applyBorder="1" applyAlignment="1">
      <alignment horizontal="center" vertical="top" wrapText="1"/>
    </xf>
    <xf numFmtId="0" fontId="5" fillId="26" borderId="0" xfId="0" applyFont="1" applyFill="1" applyAlignment="1">
      <alignment horizontal="center" vertical="top" wrapText="1"/>
    </xf>
    <xf numFmtId="0" fontId="5" fillId="26" borderId="16" xfId="0" applyFont="1" applyFill="1" applyBorder="1" applyAlignment="1">
      <alignment horizontal="center" vertical="top" wrapText="1"/>
    </xf>
    <xf numFmtId="0" fontId="35" fillId="0" borderId="0" xfId="0" applyFont="1" applyAlignment="1">
      <alignment vertical="top" wrapText="1"/>
    </xf>
    <xf numFmtId="0" fontId="35" fillId="0" borderId="0" xfId="0" applyFont="1" applyAlignment="1">
      <alignment vertical="top"/>
    </xf>
    <xf numFmtId="0" fontId="35" fillId="0" borderId="0" xfId="0" applyFont="1">
      <alignment vertical="center"/>
    </xf>
    <xf numFmtId="0" fontId="5" fillId="26" borderId="15" xfId="0" applyFont="1" applyFill="1" applyBorder="1" applyAlignment="1">
      <alignment vertical="top" wrapText="1" shrinkToFit="1"/>
    </xf>
    <xf numFmtId="0" fontId="5" fillId="26" borderId="0" xfId="0" applyFont="1" applyFill="1" applyAlignment="1">
      <alignment vertical="top" wrapText="1" shrinkToFit="1"/>
    </xf>
    <xf numFmtId="0" fontId="5" fillId="26" borderId="16" xfId="0" applyFont="1" applyFill="1" applyBorder="1" applyAlignment="1">
      <alignment vertical="top" wrapText="1" shrinkToFit="1"/>
    </xf>
    <xf numFmtId="0" fontId="28" fillId="0" borderId="0" xfId="0" applyFont="1" applyAlignment="1">
      <alignment horizontal="left" vertical="center" wrapText="1" shrinkToFit="1"/>
    </xf>
    <xf numFmtId="0" fontId="5" fillId="0" borderId="0" xfId="0" applyFont="1" applyAlignment="1">
      <alignment horizontal="left" vertical="top"/>
    </xf>
    <xf numFmtId="0" fontId="28" fillId="26" borderId="134" xfId="0" applyFont="1" applyFill="1" applyBorder="1" applyAlignment="1">
      <alignment vertical="center" shrinkToFit="1"/>
    </xf>
    <xf numFmtId="0" fontId="28" fillId="0" borderId="16" xfId="0" applyFont="1" applyBorder="1" applyAlignment="1">
      <alignment horizontal="left" vertical="center"/>
    </xf>
    <xf numFmtId="0" fontId="5" fillId="0" borderId="16" xfId="0" applyFont="1" applyBorder="1" applyAlignment="1">
      <alignment horizontal="left" vertical="center"/>
    </xf>
    <xf numFmtId="0" fontId="31" fillId="0" borderId="0" xfId="0" quotePrefix="1" applyFont="1" applyAlignment="1">
      <alignment horizontal="right" vertical="center"/>
    </xf>
    <xf numFmtId="0" fontId="28" fillId="0" borderId="129" xfId="0" applyFont="1" applyBorder="1" applyAlignment="1">
      <alignment horizontal="left" vertical="top" wrapText="1"/>
    </xf>
    <xf numFmtId="0" fontId="5" fillId="0" borderId="16" xfId="0" applyFont="1" applyBorder="1" applyAlignment="1">
      <alignment vertical="center" shrinkToFit="1"/>
    </xf>
    <xf numFmtId="0" fontId="35" fillId="0" borderId="0" xfId="0" applyFont="1" applyAlignment="1">
      <alignment horizontal="left" vertical="top" wrapText="1"/>
    </xf>
    <xf numFmtId="0" fontId="5" fillId="0" borderId="0" xfId="0" applyFont="1" applyAlignment="1">
      <alignment horizontal="left" vertical="center" shrinkToFit="1"/>
    </xf>
    <xf numFmtId="0" fontId="5" fillId="0" borderId="19" xfId="0" applyFont="1" applyBorder="1" applyAlignment="1">
      <alignment vertical="top" wrapText="1"/>
    </xf>
    <xf numFmtId="0" fontId="31" fillId="0" borderId="14" xfId="0" quotePrefix="1" applyFont="1" applyBorder="1" applyAlignment="1">
      <alignment horizontal="right" vertical="center"/>
    </xf>
    <xf numFmtId="0" fontId="5" fillId="0" borderId="21" xfId="0" applyFont="1" applyBorder="1" applyAlignment="1">
      <alignment vertical="center" shrinkToFit="1"/>
    </xf>
    <xf numFmtId="0" fontId="5" fillId="26" borderId="20" xfId="0" applyFont="1" applyFill="1" applyBorder="1" applyAlignment="1">
      <alignment vertical="top" wrapText="1" shrinkToFit="1"/>
    </xf>
    <xf numFmtId="0" fontId="5" fillId="26" borderId="14" xfId="0" applyFont="1" applyFill="1" applyBorder="1" applyAlignment="1">
      <alignment vertical="top" wrapText="1" shrinkToFit="1"/>
    </xf>
    <xf numFmtId="0" fontId="5" fillId="26" borderId="21" xfId="0" applyFont="1" applyFill="1" applyBorder="1" applyAlignment="1">
      <alignment vertical="top" wrapText="1" shrinkToFit="1"/>
    </xf>
    <xf numFmtId="0" fontId="28" fillId="0" borderId="0" xfId="0" applyFont="1" applyAlignment="1">
      <alignment horizontal="right" vertical="center"/>
    </xf>
    <xf numFmtId="0" fontId="28" fillId="0" borderId="133" xfId="0" applyFont="1" applyBorder="1">
      <alignment vertical="center"/>
    </xf>
    <xf numFmtId="0" fontId="28" fillId="0" borderId="134" xfId="0" applyFont="1" applyBorder="1">
      <alignment vertical="center"/>
    </xf>
    <xf numFmtId="0" fontId="28" fillId="0" borderId="0" xfId="0" quotePrefix="1" applyFont="1" applyAlignment="1">
      <alignment horizontal="left" vertical="center"/>
    </xf>
    <xf numFmtId="0" fontId="5" fillId="26" borderId="15" xfId="0" applyFont="1" applyFill="1" applyBorder="1" applyAlignment="1">
      <alignment horizontal="center" vertical="top" wrapText="1" shrinkToFit="1"/>
    </xf>
    <xf numFmtId="0" fontId="5" fillId="26" borderId="0" xfId="0" applyFont="1" applyFill="1" applyAlignment="1">
      <alignment horizontal="center" vertical="top" wrapText="1" shrinkToFit="1"/>
    </xf>
    <xf numFmtId="0" fontId="5" fillId="26" borderId="16" xfId="0" applyFont="1" applyFill="1" applyBorder="1" applyAlignment="1">
      <alignment horizontal="center" vertical="top" wrapText="1" shrinkToFit="1"/>
    </xf>
    <xf numFmtId="0" fontId="5" fillId="26" borderId="20" xfId="0" applyFont="1" applyFill="1" applyBorder="1" applyAlignment="1">
      <alignment horizontal="center" vertical="top" wrapText="1" shrinkToFit="1"/>
    </xf>
    <xf numFmtId="0" fontId="5" fillId="26" borderId="14" xfId="0" applyFont="1" applyFill="1" applyBorder="1" applyAlignment="1">
      <alignment horizontal="center" vertical="top" wrapText="1" shrinkToFit="1"/>
    </xf>
    <xf numFmtId="0" fontId="5" fillId="26" borderId="21" xfId="0" applyFont="1" applyFill="1" applyBorder="1" applyAlignment="1">
      <alignment horizontal="center" vertical="top" wrapText="1" shrinkToFit="1"/>
    </xf>
    <xf numFmtId="0" fontId="28" fillId="0" borderId="16" xfId="0" applyFont="1" applyBorder="1" applyAlignment="1">
      <alignment vertical="center" wrapText="1"/>
    </xf>
    <xf numFmtId="0" fontId="28" fillId="0" borderId="0" xfId="0" quotePrefix="1" applyFont="1" applyAlignment="1">
      <alignment horizontal="right" vertical="center"/>
    </xf>
    <xf numFmtId="0" fontId="28" fillId="0" borderId="0" xfId="0" applyFont="1" applyAlignment="1">
      <alignment horizontal="left" vertical="center" shrinkToFit="1"/>
    </xf>
    <xf numFmtId="179" fontId="28" fillId="26" borderId="134" xfId="0" applyNumberFormat="1" applyFont="1" applyFill="1" applyBorder="1">
      <alignment vertical="center"/>
    </xf>
    <xf numFmtId="176" fontId="28" fillId="26" borderId="134" xfId="0" applyNumberFormat="1" applyFont="1" applyFill="1" applyBorder="1">
      <alignment vertical="center"/>
    </xf>
    <xf numFmtId="176" fontId="28" fillId="26" borderId="130" xfId="0" applyNumberFormat="1" applyFont="1" applyFill="1" applyBorder="1">
      <alignment vertical="center"/>
    </xf>
    <xf numFmtId="176" fontId="28" fillId="26" borderId="21" xfId="0" applyNumberFormat="1" applyFont="1" applyFill="1" applyBorder="1">
      <alignment vertical="center"/>
    </xf>
    <xf numFmtId="0" fontId="70" fillId="0" borderId="0" xfId="0" applyFont="1">
      <alignment vertical="center"/>
    </xf>
    <xf numFmtId="0" fontId="5" fillId="0" borderId="18" xfId="0" applyFont="1" applyBorder="1" applyAlignment="1">
      <alignment horizontal="center" wrapText="1"/>
    </xf>
    <xf numFmtId="0" fontId="31" fillId="0" borderId="0" xfId="0" applyFont="1" applyAlignment="1">
      <alignment vertical="center" wrapText="1"/>
    </xf>
    <xf numFmtId="0" fontId="28" fillId="0" borderId="14" xfId="0" applyFont="1" applyBorder="1" applyAlignment="1">
      <alignment horizontal="right" vertical="center"/>
    </xf>
    <xf numFmtId="0" fontId="29" fillId="0" borderId="0" xfId="0" applyFont="1" applyAlignment="1">
      <alignment vertical="top" wrapText="1"/>
    </xf>
    <xf numFmtId="0" fontId="28" fillId="0" borderId="18" xfId="0" applyFont="1" applyBorder="1">
      <alignment vertical="center"/>
    </xf>
    <xf numFmtId="0" fontId="28" fillId="0" borderId="18" xfId="0" applyFont="1" applyBorder="1" applyAlignment="1">
      <alignment horizontal="center" vertical="center"/>
    </xf>
    <xf numFmtId="0" fontId="37" fillId="26" borderId="133" xfId="0" applyFont="1" applyFill="1" applyBorder="1" applyAlignment="1">
      <alignment horizontal="right" shrinkToFit="1"/>
    </xf>
    <xf numFmtId="0" fontId="37" fillId="26" borderId="134" xfId="0" applyFont="1" applyFill="1" applyBorder="1" applyAlignment="1">
      <alignment horizontal="right" shrinkToFit="1"/>
    </xf>
    <xf numFmtId="0" fontId="5" fillId="26" borderId="15" xfId="0" applyFont="1" applyFill="1" applyBorder="1" applyAlignment="1">
      <alignment vertical="top" wrapText="1"/>
    </xf>
    <xf numFmtId="0" fontId="5" fillId="26" borderId="0" xfId="0" applyFont="1" applyFill="1" applyAlignment="1">
      <alignment vertical="top" wrapText="1"/>
    </xf>
    <xf numFmtId="0" fontId="5" fillId="26" borderId="16" xfId="0" applyFont="1" applyFill="1" applyBorder="1" applyAlignment="1">
      <alignment vertical="top" wrapText="1"/>
    </xf>
    <xf numFmtId="0" fontId="28" fillId="0" borderId="0" xfId="0" applyFont="1" applyAlignment="1">
      <alignment horizontal="center" vertical="center" wrapText="1"/>
    </xf>
    <xf numFmtId="0" fontId="28" fillId="0" borderId="16" xfId="0" applyFont="1" applyBorder="1" applyAlignment="1">
      <alignment vertical="top" wrapText="1"/>
    </xf>
    <xf numFmtId="0" fontId="28" fillId="0" borderId="15" xfId="0" applyFont="1" applyBorder="1" applyAlignment="1">
      <alignment vertical="top" wrapText="1"/>
    </xf>
    <xf numFmtId="0" fontId="28" fillId="0" borderId="21" xfId="0" applyFont="1" applyBorder="1" applyAlignment="1">
      <alignment vertical="top" wrapText="1"/>
    </xf>
    <xf numFmtId="0" fontId="28" fillId="0" borderId="16" xfId="0" applyFont="1" applyBorder="1" applyAlignment="1">
      <alignment horizontal="left" vertical="top" wrapText="1"/>
    </xf>
    <xf numFmtId="177" fontId="28" fillId="0" borderId="0" xfId="0" applyNumberFormat="1" applyFont="1" applyAlignment="1">
      <alignment horizontal="right" vertical="center"/>
    </xf>
    <xf numFmtId="0" fontId="28" fillId="0" borderId="0" xfId="0" applyFont="1" applyAlignment="1">
      <alignment horizontal="right"/>
    </xf>
    <xf numFmtId="0" fontId="28" fillId="30" borderId="0" xfId="0" applyFont="1" applyFill="1">
      <alignment vertical="center"/>
    </xf>
    <xf numFmtId="0" fontId="37" fillId="0" borderId="16" xfId="0" applyFont="1" applyBorder="1" applyAlignment="1">
      <alignment vertical="center" shrinkToFit="1"/>
    </xf>
    <xf numFmtId="0" fontId="28" fillId="0" borderId="129" xfId="0" applyFont="1" applyBorder="1" applyAlignment="1">
      <alignment horizontal="center" vertical="center" wrapText="1"/>
    </xf>
    <xf numFmtId="0" fontId="41" fillId="0" borderId="0" xfId="0" applyFont="1" applyAlignment="1">
      <alignment horizontal="left" vertical="center"/>
    </xf>
    <xf numFmtId="0" fontId="31" fillId="0" borderId="0" xfId="0" applyFont="1" applyAlignment="1">
      <alignment horizontal="center" vertical="center"/>
    </xf>
    <xf numFmtId="0" fontId="29" fillId="0" borderId="14" xfId="0" applyFont="1" applyBorder="1" applyAlignment="1">
      <alignment vertical="top" wrapText="1"/>
    </xf>
    <xf numFmtId="0" fontId="5" fillId="26" borderId="20" xfId="0" applyFont="1" applyFill="1" applyBorder="1" applyAlignment="1">
      <alignment vertical="top" wrapText="1"/>
    </xf>
    <xf numFmtId="0" fontId="5" fillId="26" borderId="14" xfId="0" applyFont="1" applyFill="1" applyBorder="1" applyAlignment="1">
      <alignment vertical="top" wrapText="1"/>
    </xf>
    <xf numFmtId="0" fontId="5" fillId="26" borderId="21" xfId="0" applyFont="1" applyFill="1" applyBorder="1" applyAlignment="1">
      <alignment vertical="top" wrapText="1"/>
    </xf>
    <xf numFmtId="0" fontId="29" fillId="0" borderId="0" xfId="0" applyFont="1" applyAlignment="1">
      <alignment horizontal="left" vertical="center" wrapText="1"/>
    </xf>
    <xf numFmtId="0" fontId="35" fillId="0" borderId="21" xfId="0" applyFont="1" applyBorder="1" applyAlignment="1">
      <alignment horizontal="right" wrapText="1"/>
    </xf>
    <xf numFmtId="0" fontId="28" fillId="25" borderId="134" xfId="0" applyFont="1" applyFill="1" applyBorder="1" applyAlignment="1">
      <alignment horizontal="left" vertical="center" shrinkToFit="1"/>
    </xf>
    <xf numFmtId="0" fontId="28" fillId="25" borderId="132" xfId="0" applyFont="1" applyFill="1" applyBorder="1">
      <alignment vertical="center"/>
    </xf>
    <xf numFmtId="0" fontId="28" fillId="25" borderId="133" xfId="0" applyFont="1" applyFill="1" applyBorder="1">
      <alignment vertical="center"/>
    </xf>
    <xf numFmtId="0" fontId="28" fillId="25" borderId="134" xfId="0" applyFont="1" applyFill="1" applyBorder="1">
      <alignment vertical="center"/>
    </xf>
    <xf numFmtId="177" fontId="28" fillId="0" borderId="134" xfId="0" applyNumberFormat="1" applyFont="1" applyBorder="1" applyAlignment="1">
      <alignment horizontal="left" vertical="center" shrinkToFit="1"/>
    </xf>
    <xf numFmtId="0" fontId="5" fillId="0" borderId="134" xfId="0" applyFont="1" applyBorder="1" applyAlignment="1">
      <alignment vertical="center" wrapText="1"/>
    </xf>
    <xf numFmtId="0" fontId="28" fillId="0" borderId="14" xfId="0" applyFont="1" applyBorder="1" applyAlignment="1">
      <alignment horizontal="center" vertical="center"/>
    </xf>
    <xf numFmtId="0" fontId="5" fillId="0" borderId="18" xfId="42" applyFont="1" applyBorder="1">
      <alignment vertical="center"/>
    </xf>
    <xf numFmtId="0" fontId="5" fillId="0" borderId="15" xfId="42" applyFont="1" applyBorder="1">
      <alignment vertical="center"/>
    </xf>
    <xf numFmtId="0" fontId="5" fillId="0" borderId="16" xfId="42" applyFont="1" applyBorder="1" applyAlignment="1">
      <alignment vertical="top" wrapText="1"/>
    </xf>
    <xf numFmtId="0" fontId="5" fillId="0" borderId="18" xfId="42" applyFont="1" applyBorder="1" applyAlignment="1">
      <alignment horizontal="center" vertical="top" wrapText="1"/>
    </xf>
    <xf numFmtId="0" fontId="5" fillId="0" borderId="18" xfId="42" applyFont="1" applyBorder="1" applyAlignment="1">
      <alignment horizontal="left" vertical="top" wrapText="1"/>
    </xf>
    <xf numFmtId="0" fontId="28" fillId="0" borderId="15" xfId="42" applyFont="1" applyBorder="1">
      <alignment vertical="center"/>
    </xf>
    <xf numFmtId="0" fontId="28" fillId="0" borderId="0" xfId="42" applyFont="1">
      <alignment vertical="center"/>
    </xf>
    <xf numFmtId="0" fontId="28" fillId="0" borderId="16" xfId="42" applyFont="1" applyBorder="1">
      <alignment vertical="center"/>
    </xf>
    <xf numFmtId="0" fontId="5" fillId="26" borderId="15" xfId="42" applyFont="1" applyFill="1" applyBorder="1">
      <alignment vertical="center"/>
    </xf>
    <xf numFmtId="0" fontId="5" fillId="26" borderId="0" xfId="42" applyFont="1" applyFill="1">
      <alignment vertical="center"/>
    </xf>
    <xf numFmtId="0" fontId="5" fillId="26" borderId="16" xfId="42" applyFont="1" applyFill="1" applyBorder="1">
      <alignment vertical="center"/>
    </xf>
    <xf numFmtId="0" fontId="5" fillId="26" borderId="15" xfId="0" applyFont="1" applyFill="1" applyBorder="1">
      <alignment vertical="center"/>
    </xf>
    <xf numFmtId="0" fontId="5" fillId="26" borderId="0" xfId="0" applyFont="1" applyFill="1">
      <alignment vertical="center"/>
    </xf>
    <xf numFmtId="0" fontId="5" fillId="26" borderId="16" xfId="0" applyFont="1" applyFill="1" applyBorder="1">
      <alignment vertical="center"/>
    </xf>
    <xf numFmtId="0" fontId="5" fillId="26" borderId="15" xfId="0" applyFont="1" applyFill="1" applyBorder="1" applyAlignment="1">
      <alignment wrapText="1"/>
    </xf>
    <xf numFmtId="0" fontId="5" fillId="26" borderId="0" xfId="0" applyFont="1" applyFill="1" applyAlignment="1">
      <alignment wrapText="1"/>
    </xf>
    <xf numFmtId="0" fontId="5" fillId="26" borderId="16" xfId="0" applyFont="1" applyFill="1" applyBorder="1" applyAlignment="1">
      <alignment wrapText="1"/>
    </xf>
    <xf numFmtId="0" fontId="5" fillId="0" borderId="15" xfId="0" applyFont="1" applyBorder="1" applyAlignment="1">
      <alignment horizontal="right" vertical="top"/>
    </xf>
    <xf numFmtId="0" fontId="59" fillId="0" borderId="0" xfId="0" applyFont="1" applyAlignment="1">
      <alignment horizontal="left" vertical="top" wrapText="1"/>
    </xf>
    <xf numFmtId="0" fontId="28" fillId="25" borderId="25" xfId="0" applyFont="1" applyFill="1" applyBorder="1">
      <alignment vertical="center"/>
    </xf>
    <xf numFmtId="49" fontId="28" fillId="25" borderId="131" xfId="0" applyNumberFormat="1" applyFont="1" applyFill="1" applyBorder="1" applyAlignment="1">
      <alignment horizontal="center" vertical="center" shrinkToFit="1"/>
    </xf>
    <xf numFmtId="0" fontId="62" fillId="0" borderId="0" xfId="0" applyFont="1" applyAlignment="1">
      <alignment horizontal="left" vertical="top" shrinkToFit="1"/>
    </xf>
    <xf numFmtId="0" fontId="59" fillId="0" borderId="0" xfId="0" applyFont="1" applyAlignment="1">
      <alignment horizontal="left" vertical="top" shrinkToFit="1"/>
    </xf>
    <xf numFmtId="0" fontId="62" fillId="0" borderId="0" xfId="0" applyFont="1" applyAlignment="1">
      <alignment horizontal="left" vertical="top" wrapText="1"/>
    </xf>
    <xf numFmtId="0" fontId="59" fillId="0" borderId="14" xfId="0" applyFont="1" applyBorder="1" applyAlignment="1">
      <alignment horizontal="left" vertical="top" wrapText="1"/>
    </xf>
    <xf numFmtId="0" fontId="28" fillId="25" borderId="84" xfId="0" applyFont="1" applyFill="1" applyBorder="1">
      <alignment vertical="center"/>
    </xf>
    <xf numFmtId="49" fontId="28" fillId="25" borderId="66" xfId="0" applyNumberFormat="1" applyFont="1" applyFill="1" applyBorder="1" applyAlignment="1">
      <alignment horizontal="center" vertical="center" shrinkToFit="1"/>
    </xf>
    <xf numFmtId="49" fontId="28" fillId="25" borderId="69" xfId="0" applyNumberFormat="1" applyFont="1" applyFill="1" applyBorder="1" applyAlignment="1">
      <alignment horizontal="center" vertical="center" shrinkToFit="1"/>
    </xf>
    <xf numFmtId="49" fontId="28" fillId="0" borderId="0" xfId="0" applyNumberFormat="1" applyFont="1" applyAlignment="1">
      <alignment horizontal="center" vertical="center" shrinkToFit="1"/>
    </xf>
    <xf numFmtId="0" fontId="5" fillId="0" borderId="0" xfId="0" applyFont="1" applyAlignment="1">
      <alignment vertical="center" shrinkToFit="1"/>
    </xf>
    <xf numFmtId="49" fontId="28" fillId="25" borderId="63" xfId="0" applyNumberFormat="1" applyFont="1" applyFill="1" applyBorder="1" applyAlignment="1">
      <alignment horizontal="center" vertical="center" shrinkToFit="1"/>
    </xf>
    <xf numFmtId="0" fontId="28" fillId="0" borderId="90" xfId="0" applyFont="1" applyBorder="1">
      <alignment vertical="center"/>
    </xf>
    <xf numFmtId="0" fontId="28" fillId="0" borderId="136" xfId="0" applyFont="1" applyBorder="1">
      <alignment vertical="center"/>
    </xf>
    <xf numFmtId="0" fontId="28" fillId="0" borderId="93" xfId="0" applyFont="1" applyBorder="1">
      <alignment vertical="center"/>
    </xf>
    <xf numFmtId="0" fontId="28" fillId="26" borderId="15" xfId="0" applyFont="1" applyFill="1" applyBorder="1">
      <alignment vertical="center"/>
    </xf>
    <xf numFmtId="0" fontId="28" fillId="26" borderId="0" xfId="0" applyFont="1" applyFill="1">
      <alignment vertical="center"/>
    </xf>
    <xf numFmtId="0" fontId="28" fillId="26" borderId="16" xfId="0" applyFont="1" applyFill="1" applyBorder="1">
      <alignment vertical="center"/>
    </xf>
    <xf numFmtId="0" fontId="5" fillId="0" borderId="19" xfId="0" applyFont="1" applyBorder="1">
      <alignment vertical="center"/>
    </xf>
    <xf numFmtId="0" fontId="36" fillId="0" borderId="20" xfId="0" applyFont="1" applyBorder="1">
      <alignment vertical="center"/>
    </xf>
    <xf numFmtId="0" fontId="5" fillId="0" borderId="19" xfId="0" applyFont="1" applyBorder="1" applyAlignment="1">
      <alignment horizontal="center" vertical="center"/>
    </xf>
    <xf numFmtId="0" fontId="5" fillId="26" borderId="20" xfId="0" applyFont="1" applyFill="1" applyBorder="1">
      <alignment vertical="center"/>
    </xf>
    <xf numFmtId="0" fontId="5" fillId="26" borderId="14" xfId="0" applyFont="1" applyFill="1" applyBorder="1">
      <alignment vertical="center"/>
    </xf>
    <xf numFmtId="0" fontId="5" fillId="26" borderId="21" xfId="0" applyFont="1" applyFill="1" applyBorder="1">
      <alignment vertical="center"/>
    </xf>
    <xf numFmtId="0" fontId="36" fillId="0" borderId="0" xfId="0" applyFont="1">
      <alignment vertical="center"/>
    </xf>
    <xf numFmtId="0" fontId="5" fillId="0" borderId="0" xfId="0" applyFont="1" applyAlignment="1">
      <alignment horizontal="center" vertical="center"/>
    </xf>
    <xf numFmtId="0" fontId="29" fillId="0" borderId="0" xfId="0" applyFont="1" applyAlignment="1">
      <alignment vertical="top"/>
    </xf>
    <xf numFmtId="0" fontId="6" fillId="0" borderId="0" xfId="0" applyFont="1" applyAlignment="1">
      <alignment vertical="center" wrapText="1"/>
    </xf>
    <xf numFmtId="0" fontId="47" fillId="0" borderId="0" xfId="0" applyFont="1" applyAlignment="1">
      <alignment vertical="center" wrapText="1"/>
    </xf>
    <xf numFmtId="0" fontId="30" fillId="0" borderId="0" xfId="0" applyFont="1" applyAlignment="1">
      <alignment vertical="top"/>
    </xf>
    <xf numFmtId="0" fontId="6" fillId="28" borderId="0" xfId="0" applyFont="1" applyFill="1" applyAlignment="1">
      <alignment vertical="center" wrapText="1"/>
    </xf>
    <xf numFmtId="0" fontId="6" fillId="0" borderId="0" xfId="0" applyFont="1" applyAlignment="1">
      <alignment horizontal="center" vertical="center" wrapText="1"/>
    </xf>
    <xf numFmtId="0" fontId="47" fillId="0" borderId="0" xfId="0" applyFont="1" applyAlignment="1">
      <alignment horizontal="center" vertical="center" wrapText="1"/>
    </xf>
    <xf numFmtId="0" fontId="28" fillId="0" borderId="35" xfId="0" applyFont="1" applyBorder="1" applyAlignment="1">
      <alignment vertical="top"/>
    </xf>
    <xf numFmtId="0" fontId="5" fillId="0" borderId="34" xfId="0" applyFont="1" applyBorder="1" applyAlignment="1">
      <alignment vertical="top"/>
    </xf>
    <xf numFmtId="0" fontId="5" fillId="0" borderId="36" xfId="0" applyFont="1" applyBorder="1" applyAlignment="1">
      <alignment vertical="top"/>
    </xf>
    <xf numFmtId="0" fontId="5" fillId="0" borderId="135" xfId="0" applyFont="1" applyBorder="1" applyAlignment="1">
      <alignment vertical="center" wrapText="1"/>
    </xf>
    <xf numFmtId="0" fontId="41" fillId="0" borderId="128" xfId="0" applyFont="1" applyBorder="1" applyAlignment="1">
      <alignment vertical="center" wrapText="1"/>
    </xf>
    <xf numFmtId="0" fontId="5" fillId="0" borderId="135" xfId="0" applyFont="1" applyBorder="1" applyAlignment="1">
      <alignment horizontal="center" vertical="center" wrapText="1"/>
    </xf>
    <xf numFmtId="0" fontId="28" fillId="0" borderId="128" xfId="0" applyFont="1" applyBorder="1" applyAlignment="1">
      <alignment horizontal="center" vertical="center"/>
    </xf>
    <xf numFmtId="0" fontId="28" fillId="0" borderId="129" xfId="0" applyFont="1" applyBorder="1" applyAlignment="1">
      <alignment horizontal="center" vertical="center"/>
    </xf>
    <xf numFmtId="0" fontId="28" fillId="0" borderId="130" xfId="0" applyFont="1" applyBorder="1" applyAlignment="1">
      <alignment horizontal="center" vertical="center"/>
    </xf>
    <xf numFmtId="0" fontId="5" fillId="26" borderId="128" xfId="0" applyFont="1" applyFill="1" applyBorder="1" applyAlignment="1">
      <alignment horizontal="center" vertical="center"/>
    </xf>
    <xf numFmtId="0" fontId="5" fillId="26" borderId="129" xfId="0" applyFont="1" applyFill="1" applyBorder="1" applyAlignment="1">
      <alignment horizontal="center" vertical="center"/>
    </xf>
    <xf numFmtId="0" fontId="5" fillId="26" borderId="130" xfId="0" applyFont="1" applyFill="1" applyBorder="1" applyAlignment="1">
      <alignment horizontal="center" vertical="center"/>
    </xf>
    <xf numFmtId="0" fontId="5" fillId="0" borderId="15" xfId="0" applyFont="1" applyBorder="1" applyAlignment="1">
      <alignment vertical="top"/>
    </xf>
    <xf numFmtId="0" fontId="5" fillId="0" borderId="18" xfId="0" applyFont="1" applyBorder="1" applyAlignment="1">
      <alignment vertical="center" wrapText="1"/>
    </xf>
    <xf numFmtId="0" fontId="41" fillId="0" borderId="15" xfId="0" applyFont="1" applyBorder="1" applyAlignment="1">
      <alignment vertical="center" wrapText="1"/>
    </xf>
    <xf numFmtId="0" fontId="5" fillId="0" borderId="15" xfId="0" applyFont="1" applyBorder="1" applyAlignment="1">
      <alignment vertical="center" wrapText="1"/>
    </xf>
    <xf numFmtId="0" fontId="5" fillId="0" borderId="19" xfId="0" applyFont="1" applyBorder="1" applyAlignment="1">
      <alignment vertical="center" wrapText="1"/>
    </xf>
    <xf numFmtId="0" fontId="5" fillId="0" borderId="20" xfId="0" applyFont="1" applyBorder="1" applyAlignment="1">
      <alignment vertical="center" wrapText="1"/>
    </xf>
    <xf numFmtId="0" fontId="5" fillId="0" borderId="19" xfId="0" applyFont="1" applyBorder="1" applyAlignment="1">
      <alignment horizontal="center" vertical="center" wrapText="1"/>
    </xf>
    <xf numFmtId="0" fontId="28" fillId="0" borderId="20" xfId="0" applyFont="1" applyBorder="1" applyAlignment="1">
      <alignment horizontal="center" vertical="center"/>
    </xf>
    <xf numFmtId="0" fontId="28" fillId="0" borderId="21" xfId="0" applyFont="1" applyBorder="1" applyAlignment="1">
      <alignment horizontal="center" vertical="center"/>
    </xf>
    <xf numFmtId="0" fontId="5" fillId="26" borderId="20" xfId="0" applyFont="1" applyFill="1" applyBorder="1" applyAlignment="1">
      <alignment horizontal="center" vertical="center"/>
    </xf>
    <xf numFmtId="0" fontId="5" fillId="26" borderId="14" xfId="0" applyFont="1" applyFill="1" applyBorder="1" applyAlignment="1">
      <alignment horizontal="center" vertical="center"/>
    </xf>
    <xf numFmtId="0" fontId="5" fillId="26" borderId="21" xfId="0" applyFont="1" applyFill="1" applyBorder="1" applyAlignment="1">
      <alignment horizontal="center" vertical="center"/>
    </xf>
    <xf numFmtId="0" fontId="28" fillId="30" borderId="16" xfId="0" applyFont="1" applyFill="1" applyBorder="1">
      <alignment vertical="center"/>
    </xf>
    <xf numFmtId="0" fontId="32" fillId="30" borderId="0" xfId="0" applyFont="1" applyFill="1">
      <alignment vertical="center"/>
    </xf>
    <xf numFmtId="0" fontId="30" fillId="30" borderId="0" xfId="0" applyFont="1" applyFill="1">
      <alignment vertical="center"/>
    </xf>
    <xf numFmtId="0" fontId="28" fillId="30" borderId="15" xfId="0" applyFont="1" applyFill="1" applyBorder="1">
      <alignment vertical="center"/>
    </xf>
    <xf numFmtId="0" fontId="29" fillId="30" borderId="0" xfId="0" applyFont="1" applyFill="1">
      <alignment vertical="center"/>
    </xf>
    <xf numFmtId="0" fontId="32" fillId="0" borderId="0" xfId="0" applyFont="1">
      <alignment vertical="center"/>
    </xf>
    <xf numFmtId="0" fontId="28" fillId="30" borderId="20" xfId="0" applyFont="1" applyFill="1" applyBorder="1">
      <alignment vertical="center"/>
    </xf>
    <xf numFmtId="0" fontId="28" fillId="30" borderId="21" xfId="0" applyFont="1" applyFill="1" applyBorder="1">
      <alignment vertical="center"/>
    </xf>
    <xf numFmtId="0" fontId="28" fillId="0" borderId="132" xfId="0" applyFont="1" applyBorder="1" applyAlignment="1">
      <alignment vertical="center" shrinkToFit="1"/>
    </xf>
    <xf numFmtId="0" fontId="28" fillId="0" borderId="134" xfId="0" applyFont="1" applyBorder="1" applyAlignment="1">
      <alignment vertical="center" shrinkToFit="1"/>
    </xf>
    <xf numFmtId="0" fontId="45" fillId="0" borderId="0" xfId="0" applyFont="1" applyAlignment="1">
      <alignment vertical="center" wrapText="1"/>
    </xf>
    <xf numFmtId="0" fontId="28" fillId="30" borderId="0" xfId="0" applyFont="1" applyFill="1" applyAlignment="1">
      <alignment horizontal="center" vertical="center"/>
    </xf>
    <xf numFmtId="0" fontId="45" fillId="0" borderId="0" xfId="0" applyFont="1" applyAlignment="1">
      <alignment horizontal="right" vertical="center"/>
    </xf>
    <xf numFmtId="0" fontId="33" fillId="0" borderId="0" xfId="0" applyFont="1">
      <alignment vertical="center"/>
    </xf>
    <xf numFmtId="0" fontId="29" fillId="30" borderId="15" xfId="0" applyFont="1" applyFill="1" applyBorder="1">
      <alignment vertical="center"/>
    </xf>
    <xf numFmtId="0" fontId="29" fillId="30" borderId="16" xfId="0" applyFont="1" applyFill="1" applyBorder="1">
      <alignment vertical="center"/>
    </xf>
    <xf numFmtId="0" fontId="32" fillId="0" borderId="0" xfId="0" applyFont="1" applyAlignment="1">
      <alignment vertical="center" wrapText="1"/>
    </xf>
    <xf numFmtId="0" fontId="66" fillId="0" borderId="0" xfId="0" applyFont="1">
      <alignment vertical="center"/>
    </xf>
    <xf numFmtId="0" fontId="28" fillId="0" borderId="0" xfId="0" applyFont="1" applyAlignment="1">
      <alignment shrinkToFit="1"/>
    </xf>
    <xf numFmtId="0" fontId="28" fillId="0" borderId="16" xfId="0" applyFont="1" applyBorder="1" applyAlignment="1">
      <alignment shrinkToFit="1"/>
    </xf>
    <xf numFmtId="0" fontId="45" fillId="0" borderId="0" xfId="0" applyFont="1" applyAlignment="1">
      <alignment horizontal="center" vertical="top" wrapText="1"/>
    </xf>
    <xf numFmtId="0" fontId="29" fillId="0" borderId="15" xfId="0" applyFont="1" applyBorder="1">
      <alignment vertical="center"/>
    </xf>
    <xf numFmtId="0" fontId="29" fillId="0" borderId="0" xfId="0" applyFont="1" applyAlignment="1">
      <alignment horizontal="left" vertical="center"/>
    </xf>
    <xf numFmtId="0" fontId="29" fillId="0" borderId="0" xfId="0" applyFont="1" applyAlignment="1">
      <alignment vertical="center" wrapText="1"/>
    </xf>
    <xf numFmtId="0" fontId="28" fillId="30" borderId="14" xfId="0" applyFont="1" applyFill="1" applyBorder="1">
      <alignment vertical="center"/>
    </xf>
    <xf numFmtId="0" fontId="29" fillId="0" borderId="14" xfId="0" applyFont="1" applyBorder="1" applyAlignment="1">
      <alignment vertical="center" wrapText="1"/>
    </xf>
    <xf numFmtId="0" fontId="28" fillId="0" borderId="14" xfId="0" applyFont="1" applyBorder="1" applyAlignment="1">
      <alignment vertical="center" wrapText="1"/>
    </xf>
    <xf numFmtId="0" fontId="28" fillId="0" borderId="14" xfId="0" applyFont="1" applyBorder="1" applyAlignment="1">
      <alignment vertical="top" wrapText="1"/>
    </xf>
    <xf numFmtId="0" fontId="5" fillId="30" borderId="18" xfId="0" applyFont="1" applyFill="1" applyBorder="1" applyAlignment="1">
      <alignment vertical="top" wrapText="1"/>
    </xf>
    <xf numFmtId="0" fontId="5" fillId="0" borderId="18" xfId="0" applyFont="1" applyBorder="1">
      <alignment vertical="center"/>
    </xf>
    <xf numFmtId="0" fontId="5" fillId="30" borderId="15" xfId="0" applyFont="1" applyFill="1" applyBorder="1" applyAlignment="1">
      <alignment vertical="top" wrapText="1"/>
    </xf>
    <xf numFmtId="0" fontId="45" fillId="0" borderId="0" xfId="0" applyFont="1" applyAlignment="1">
      <alignment horizontal="center" vertical="center"/>
    </xf>
    <xf numFmtId="0" fontId="5" fillId="0" borderId="18" xfId="0" applyFont="1" applyBorder="1" applyAlignment="1">
      <alignment horizontal="left" vertical="center" wrapText="1"/>
    </xf>
    <xf numFmtId="0" fontId="48" fillId="0" borderId="0" xfId="0" applyFont="1">
      <alignment vertical="center"/>
    </xf>
    <xf numFmtId="0" fontId="5" fillId="0" borderId="14" xfId="0" applyFont="1" applyBorder="1" applyAlignment="1">
      <alignment vertical="center" wrapText="1"/>
    </xf>
    <xf numFmtId="0" fontId="5" fillId="25" borderId="20" xfId="0" applyFont="1" applyFill="1" applyBorder="1">
      <alignment vertical="center"/>
    </xf>
    <xf numFmtId="0" fontId="5" fillId="25" borderId="21" xfId="0" applyFont="1" applyFill="1" applyBorder="1">
      <alignment vertical="center"/>
    </xf>
    <xf numFmtId="0" fontId="5" fillId="0" borderId="0" xfId="0" applyFont="1" applyAlignment="1">
      <alignment horizontal="left" vertical="center"/>
    </xf>
    <xf numFmtId="0" fontId="5" fillId="0" borderId="134" xfId="0" applyFont="1" applyBorder="1" applyAlignment="1">
      <alignment horizontal="left" vertical="center"/>
    </xf>
    <xf numFmtId="0" fontId="5" fillId="0" borderId="137" xfId="0" applyFont="1" applyBorder="1" applyAlignment="1">
      <alignment horizontal="left" vertical="center"/>
    </xf>
    <xf numFmtId="0" fontId="5" fillId="0" borderId="21" xfId="0" applyFont="1" applyBorder="1" applyAlignment="1">
      <alignment horizontal="left" vertical="center"/>
    </xf>
    <xf numFmtId="176" fontId="28" fillId="26" borderId="78" xfId="0" applyNumberFormat="1" applyFont="1" applyFill="1" applyBorder="1">
      <alignment vertical="center"/>
    </xf>
    <xf numFmtId="0" fontId="28" fillId="25" borderId="15" xfId="0" applyFont="1" applyFill="1" applyBorder="1">
      <alignment vertical="center"/>
    </xf>
    <xf numFmtId="0" fontId="28" fillId="25" borderId="15" xfId="0" applyFont="1" applyFill="1" applyBorder="1" applyAlignment="1">
      <alignment vertical="center" wrapText="1"/>
    </xf>
    <xf numFmtId="0" fontId="28" fillId="0" borderId="0" xfId="0" applyFont="1" applyAlignment="1">
      <alignment vertical="top" shrinkToFit="1"/>
    </xf>
    <xf numFmtId="0" fontId="28" fillId="26" borderId="145" xfId="0" applyFont="1" applyFill="1" applyBorder="1">
      <alignment vertical="center"/>
    </xf>
    <xf numFmtId="0" fontId="28" fillId="25" borderId="20" xfId="0" applyFont="1" applyFill="1" applyBorder="1">
      <alignment vertical="center"/>
    </xf>
    <xf numFmtId="0" fontId="68" fillId="0" borderId="21" xfId="0" applyFont="1" applyBorder="1" applyAlignment="1" applyProtection="1">
      <alignment horizontal="center" vertical="center" wrapText="1"/>
      <protection locked="0"/>
    </xf>
    <xf numFmtId="0" fontId="49" fillId="0" borderId="61" xfId="46" applyBorder="1" applyAlignment="1" applyProtection="1">
      <alignment horizontal="right" vertical="center"/>
      <protection locked="0"/>
    </xf>
    <xf numFmtId="0" fontId="49" fillId="28" borderId="20" xfId="46" applyFill="1" applyBorder="1">
      <alignment vertical="center"/>
    </xf>
    <xf numFmtId="0" fontId="49" fillId="28" borderId="146" xfId="46" applyFill="1" applyBorder="1">
      <alignment vertical="center"/>
    </xf>
    <xf numFmtId="0" fontId="28" fillId="30" borderId="0" xfId="0" applyFont="1" applyFill="1" applyAlignment="1">
      <alignment horizontal="center" vertical="center" shrinkToFit="1"/>
    </xf>
    <xf numFmtId="49" fontId="28" fillId="25" borderId="87" xfId="0" applyNumberFormat="1" applyFont="1" applyFill="1" applyBorder="1" applyAlignment="1">
      <alignment horizontal="center" vertical="center" shrinkToFit="1"/>
    </xf>
    <xf numFmtId="0" fontId="5" fillId="26" borderId="20" xfId="0" applyFont="1" applyFill="1" applyBorder="1" applyAlignment="1">
      <alignment horizontal="center" vertical="top" wrapText="1"/>
    </xf>
    <xf numFmtId="0" fontId="5" fillId="26" borderId="14" xfId="0" applyFont="1" applyFill="1" applyBorder="1" applyAlignment="1">
      <alignment horizontal="center" vertical="top" wrapText="1"/>
    </xf>
    <xf numFmtId="0" fontId="5" fillId="26" borderId="21" xfId="0" applyFont="1" applyFill="1" applyBorder="1" applyAlignment="1">
      <alignment horizontal="center" vertical="top" wrapText="1"/>
    </xf>
    <xf numFmtId="0" fontId="5" fillId="0" borderId="14" xfId="0" applyFont="1" applyBorder="1" applyAlignment="1">
      <alignment horizontal="left" vertical="center" wrapText="1"/>
    </xf>
    <xf numFmtId="0" fontId="28" fillId="0" borderId="14" xfId="0" applyFont="1" applyBorder="1" applyAlignment="1">
      <alignment horizontal="left" vertical="center"/>
    </xf>
    <xf numFmtId="0" fontId="28" fillId="0" borderId="14" xfId="0" applyFont="1" applyBorder="1" applyAlignment="1">
      <alignment horizontal="left" vertical="center" shrinkToFit="1"/>
    </xf>
    <xf numFmtId="0" fontId="28" fillId="0" borderId="153" xfId="0" applyFont="1" applyBorder="1" applyAlignment="1">
      <alignment horizontal="center" vertical="center" wrapText="1"/>
    </xf>
    <xf numFmtId="0" fontId="28" fillId="27" borderId="152" xfId="0" applyFont="1" applyFill="1" applyBorder="1" applyProtection="1">
      <alignment vertical="center"/>
      <protection locked="0"/>
    </xf>
    <xf numFmtId="0" fontId="28" fillId="0" borderId="157" xfId="0" applyFont="1" applyBorder="1">
      <alignment vertical="center"/>
    </xf>
    <xf numFmtId="0" fontId="28" fillId="0" borderId="14" xfId="0" applyFont="1" applyBorder="1" applyAlignment="1">
      <alignment horizontal="left" vertical="top" wrapText="1"/>
    </xf>
    <xf numFmtId="0" fontId="74" fillId="25" borderId="0" xfId="0" applyFont="1" applyFill="1">
      <alignment vertical="center"/>
    </xf>
    <xf numFmtId="0" fontId="28" fillId="0" borderId="156" xfId="0" applyFont="1" applyBorder="1">
      <alignment vertical="center"/>
    </xf>
    <xf numFmtId="0" fontId="5" fillId="0" borderId="157" xfId="0" applyFont="1" applyBorder="1">
      <alignment vertical="center"/>
    </xf>
    <xf numFmtId="0" fontId="44" fillId="0" borderId="157" xfId="0" applyFont="1" applyBorder="1">
      <alignment vertical="center"/>
    </xf>
    <xf numFmtId="0" fontId="29" fillId="0" borderId="157" xfId="0" applyFont="1" applyBorder="1">
      <alignment vertical="center"/>
    </xf>
    <xf numFmtId="0" fontId="28" fillId="0" borderId="158" xfId="0" applyFont="1" applyBorder="1">
      <alignment vertical="center"/>
    </xf>
    <xf numFmtId="0" fontId="5" fillId="0" borderId="155" xfId="0" applyFont="1" applyBorder="1" applyAlignment="1">
      <alignment horizontal="left" vertical="center"/>
    </xf>
    <xf numFmtId="0" fontId="68" fillId="0" borderId="152" xfId="0" applyFont="1" applyBorder="1" applyProtection="1">
      <alignment vertical="center"/>
      <protection locked="0"/>
    </xf>
    <xf numFmtId="0" fontId="68" fillId="0" borderId="152" xfId="0" applyFont="1" applyBorder="1" applyAlignment="1" applyProtection="1">
      <alignment vertical="center" shrinkToFit="1"/>
      <protection locked="0"/>
    </xf>
    <xf numFmtId="0" fontId="68" fillId="0" borderId="152" xfId="0" applyFont="1" applyBorder="1" applyAlignment="1" applyProtection="1">
      <alignment horizontal="center" vertical="center" shrinkToFit="1"/>
      <protection locked="0"/>
    </xf>
    <xf numFmtId="57" fontId="68" fillId="0" borderId="152" xfId="0" applyNumberFormat="1" applyFont="1" applyBorder="1" applyAlignment="1" applyProtection="1">
      <alignment horizontal="center" vertical="center" shrinkToFit="1"/>
      <protection locked="0"/>
    </xf>
    <xf numFmtId="0" fontId="68" fillId="0" borderId="155" xfId="0" applyFont="1" applyBorder="1" applyAlignment="1" applyProtection="1">
      <alignment horizontal="center" vertical="center" wrapText="1"/>
      <protection locked="0"/>
    </xf>
    <xf numFmtId="0" fontId="68" fillId="29" borderId="152" xfId="0" applyFont="1" applyFill="1" applyBorder="1" applyProtection="1">
      <alignment vertical="center"/>
      <protection locked="0"/>
    </xf>
    <xf numFmtId="0" fontId="68" fillId="0" borderId="24" xfId="0" applyFont="1" applyBorder="1" applyAlignment="1" applyProtection="1">
      <alignment vertical="center" shrinkToFit="1"/>
      <protection locked="0"/>
    </xf>
    <xf numFmtId="0" fontId="68" fillId="0" borderId="152" xfId="0" applyFont="1" applyBorder="1" applyAlignment="1" applyProtection="1">
      <alignment horizontal="left" vertical="center" shrinkToFit="1"/>
      <protection locked="0"/>
    </xf>
    <xf numFmtId="0" fontId="68" fillId="0" borderId="154" xfId="0" applyFont="1" applyBorder="1" applyAlignment="1" applyProtection="1">
      <alignment horizontal="right" vertical="center" shrinkToFit="1"/>
      <protection locked="0"/>
    </xf>
    <xf numFmtId="0" fontId="68" fillId="0" borderId="155" xfId="0" applyFont="1" applyBorder="1" applyAlignment="1" applyProtection="1">
      <alignment horizontal="right" vertical="center" shrinkToFit="1"/>
      <protection locked="0"/>
    </xf>
    <xf numFmtId="57" fontId="68" fillId="0" borderId="152" xfId="0" applyNumberFormat="1" applyFont="1" applyBorder="1" applyAlignment="1" applyProtection="1">
      <alignment horizontal="left" vertical="center" shrinkToFit="1"/>
      <protection locked="0"/>
    </xf>
    <xf numFmtId="57" fontId="68" fillId="27" borderId="154" xfId="0" applyNumberFormat="1" applyFont="1" applyFill="1" applyBorder="1" applyAlignment="1" applyProtection="1">
      <alignment horizontal="left" vertical="center" shrinkToFit="1"/>
      <protection locked="0"/>
    </xf>
    <xf numFmtId="185" fontId="67" fillId="29" borderId="155" xfId="0" applyNumberFormat="1" applyFont="1" applyFill="1" applyBorder="1" applyAlignment="1">
      <alignment horizontal="center" vertical="center"/>
    </xf>
    <xf numFmtId="0" fontId="68" fillId="0" borderId="156" xfId="0" applyFont="1" applyBorder="1" applyAlignment="1" applyProtection="1">
      <alignment horizontal="center" vertical="center" shrinkToFit="1"/>
      <protection locked="0"/>
    </xf>
    <xf numFmtId="0" fontId="68" fillId="0" borderId="155" xfId="0" applyFont="1" applyBorder="1" applyAlignment="1">
      <alignment horizontal="right" vertical="center" shrinkToFit="1"/>
    </xf>
    <xf numFmtId="0" fontId="68" fillId="0" borderId="154" xfId="0" applyFont="1" applyBorder="1" applyAlignment="1" applyProtection="1">
      <alignment horizontal="center" vertical="center" shrinkToFit="1"/>
      <protection locked="0"/>
    </xf>
    <xf numFmtId="0" fontId="68" fillId="0" borderId="170" xfId="0" applyFont="1" applyBorder="1" applyAlignment="1">
      <alignment horizontal="right" vertical="center" shrinkToFit="1"/>
    </xf>
    <xf numFmtId="0" fontId="68" fillId="0" borderId="16" xfId="0" applyFont="1" applyBorder="1" applyAlignment="1">
      <alignment horizontal="right" vertical="center" shrinkToFit="1"/>
    </xf>
    <xf numFmtId="0" fontId="68" fillId="0" borderId="15" xfId="0" applyFont="1" applyBorder="1" applyAlignment="1" applyProtection="1">
      <alignment horizontal="center" vertical="center" shrinkToFit="1"/>
      <protection locked="0"/>
    </xf>
    <xf numFmtId="0" fontId="68" fillId="0" borderId="176" xfId="0" applyFont="1" applyBorder="1" applyAlignment="1">
      <alignment horizontal="right" vertical="center" shrinkToFit="1"/>
    </xf>
    <xf numFmtId="0" fontId="68" fillId="0" borderId="174" xfId="0" applyFont="1" applyBorder="1" applyAlignment="1">
      <alignment horizontal="right" vertical="center" shrinkToFit="1"/>
    </xf>
    <xf numFmtId="0" fontId="68" fillId="0" borderId="175" xfId="0" applyFont="1" applyBorder="1" applyAlignment="1">
      <alignment horizontal="right" vertical="center" shrinkToFit="1"/>
    </xf>
    <xf numFmtId="0" fontId="67" fillId="29" borderId="153" xfId="0" applyFont="1" applyFill="1" applyBorder="1">
      <alignment vertical="center"/>
    </xf>
    <xf numFmtId="0" fontId="67" fillId="29" borderId="155" xfId="0" applyFont="1" applyFill="1" applyBorder="1">
      <alignment vertical="center"/>
    </xf>
    <xf numFmtId="0" fontId="67" fillId="0" borderId="0" xfId="0" applyFont="1" applyAlignment="1">
      <alignment vertical="center" shrinkToFit="1"/>
    </xf>
    <xf numFmtId="0" fontId="68" fillId="0" borderId="0" xfId="0" applyFont="1" applyAlignment="1">
      <alignment vertical="center" wrapText="1"/>
    </xf>
    <xf numFmtId="0" fontId="77" fillId="0" borderId="0" xfId="0" applyFont="1" applyAlignment="1">
      <alignment vertical="top" wrapText="1"/>
    </xf>
    <xf numFmtId="0" fontId="68" fillId="29" borderId="154" xfId="0" applyFont="1" applyFill="1" applyBorder="1" applyAlignment="1">
      <alignment horizontal="center" vertical="center" wrapText="1"/>
    </xf>
    <xf numFmtId="0" fontId="28" fillId="29" borderId="20" xfId="0" applyFont="1" applyFill="1" applyBorder="1" applyAlignment="1">
      <alignment horizontal="right" vertical="center" shrinkToFit="1"/>
    </xf>
    <xf numFmtId="0" fontId="28" fillId="29" borderId="21" xfId="0" applyFont="1" applyFill="1" applyBorder="1" applyAlignment="1">
      <alignment horizontal="right" vertical="center" shrinkToFit="1"/>
    </xf>
    <xf numFmtId="0" fontId="5" fillId="0" borderId="14" xfId="0" applyFont="1" applyBorder="1" applyAlignment="1">
      <alignment horizontal="left" vertical="center"/>
    </xf>
    <xf numFmtId="0" fontId="29" fillId="0" borderId="16" xfId="0" applyFont="1" applyBorder="1">
      <alignment vertical="center"/>
    </xf>
    <xf numFmtId="0" fontId="5" fillId="0" borderId="0" xfId="0" applyFont="1" applyAlignment="1">
      <alignment horizontal="center" vertical="center" wrapText="1"/>
    </xf>
    <xf numFmtId="0" fontId="5" fillId="0" borderId="16" xfId="0" applyFont="1" applyBorder="1" applyAlignment="1">
      <alignment horizontal="left" vertical="center" wrapText="1"/>
    </xf>
    <xf numFmtId="0" fontId="28" fillId="0" borderId="0" xfId="0" applyFont="1" applyAlignment="1">
      <alignment horizontal="left" vertical="top"/>
    </xf>
    <xf numFmtId="0" fontId="28" fillId="30" borderId="0" xfId="0" applyFont="1" applyFill="1" applyAlignment="1">
      <alignment horizontal="center" vertical="center" wrapText="1"/>
    </xf>
    <xf numFmtId="0" fontId="28" fillId="25" borderId="145" xfId="0" applyFont="1" applyFill="1" applyBorder="1" applyAlignment="1">
      <alignment vertical="center" wrapText="1"/>
    </xf>
    <xf numFmtId="0" fontId="28" fillId="25" borderId="145" xfId="0" applyFont="1" applyFill="1" applyBorder="1">
      <alignment vertical="center"/>
    </xf>
    <xf numFmtId="0" fontId="5" fillId="30" borderId="0" xfId="0" applyFont="1" applyFill="1" applyAlignment="1">
      <alignment horizontal="center" vertical="center" wrapText="1"/>
    </xf>
    <xf numFmtId="0" fontId="28" fillId="30" borderId="0" xfId="0" applyFont="1" applyFill="1" applyAlignment="1">
      <alignment vertical="center" wrapText="1"/>
    </xf>
    <xf numFmtId="0" fontId="28" fillId="30" borderId="0" xfId="0" applyFont="1" applyFill="1" applyAlignment="1">
      <alignment horizontal="right" vertical="center"/>
    </xf>
    <xf numFmtId="0" fontId="68" fillId="0" borderId="152" xfId="0" applyFont="1" applyBorder="1" applyAlignment="1">
      <alignment vertical="center" shrinkToFit="1"/>
    </xf>
    <xf numFmtId="0" fontId="68" fillId="0" borderId="152" xfId="0" applyFont="1" applyBorder="1" applyAlignment="1">
      <alignment horizontal="center" vertical="center" shrinkToFit="1"/>
    </xf>
    <xf numFmtId="0" fontId="68" fillId="0" borderId="23" xfId="0" applyFont="1" applyBorder="1" applyAlignment="1">
      <alignment horizontal="center" vertical="center" shrinkToFit="1"/>
    </xf>
    <xf numFmtId="0" fontId="68" fillId="0" borderId="24" xfId="0" applyFont="1" applyBorder="1" applyAlignment="1">
      <alignment horizontal="center" vertical="center" shrinkToFit="1"/>
    </xf>
    <xf numFmtId="57" fontId="68" fillId="0" borderId="152" xfId="0" applyNumberFormat="1" applyFont="1" applyBorder="1" applyAlignment="1">
      <alignment horizontal="center" vertical="center" shrinkToFit="1"/>
    </xf>
    <xf numFmtId="0" fontId="68" fillId="0" borderId="163" xfId="0" applyFont="1" applyBorder="1" applyAlignment="1">
      <alignment horizontal="center" vertical="center" wrapText="1"/>
    </xf>
    <xf numFmtId="0" fontId="68" fillId="0" borderId="164" xfId="0" applyFont="1" applyBorder="1" applyAlignment="1">
      <alignment horizontal="center" vertical="center" wrapText="1"/>
    </xf>
    <xf numFmtId="0" fontId="68" fillId="0" borderId="152" xfId="0" applyFont="1" applyBorder="1" applyAlignment="1">
      <alignment horizontal="left" vertical="center" shrinkToFit="1"/>
    </xf>
    <xf numFmtId="0" fontId="68" fillId="0" borderId="24" xfId="0" applyFont="1" applyBorder="1" applyAlignment="1">
      <alignment horizontal="left" vertical="center" shrinkToFit="1"/>
    </xf>
    <xf numFmtId="57" fontId="68" fillId="0" borderId="154" xfId="0" applyNumberFormat="1" applyFont="1" applyBorder="1" applyAlignment="1">
      <alignment horizontal="left" vertical="center" shrinkToFit="1"/>
    </xf>
    <xf numFmtId="57" fontId="68" fillId="27" borderId="165" xfId="0" applyNumberFormat="1" applyFont="1" applyFill="1" applyBorder="1" applyAlignment="1">
      <alignment horizontal="left" vertical="center" shrinkToFit="1"/>
    </xf>
    <xf numFmtId="0" fontId="68" fillId="0" borderId="166" xfId="0" applyFont="1" applyBorder="1" applyAlignment="1">
      <alignment horizontal="right" vertical="center" shrinkToFit="1"/>
    </xf>
    <xf numFmtId="0" fontId="68" fillId="0" borderId="167" xfId="0" applyFont="1" applyBorder="1" applyAlignment="1">
      <alignment horizontal="right" vertical="center" shrinkToFit="1"/>
    </xf>
    <xf numFmtId="57" fontId="68" fillId="27" borderId="169" xfId="0" applyNumberFormat="1" applyFont="1" applyFill="1" applyBorder="1" applyAlignment="1">
      <alignment horizontal="left" vertical="center" shrinkToFit="1"/>
    </xf>
    <xf numFmtId="0" fontId="68" fillId="0" borderId="20" xfId="0" applyFont="1" applyBorder="1" applyAlignment="1">
      <alignment horizontal="right" vertical="center" shrinkToFit="1"/>
    </xf>
    <xf numFmtId="0" fontId="68" fillId="0" borderId="21" xfId="0" applyFont="1" applyBorder="1" applyAlignment="1">
      <alignment horizontal="right" vertical="center" shrinkToFit="1"/>
    </xf>
    <xf numFmtId="0" fontId="68" fillId="0" borderId="47" xfId="0" applyFont="1" applyBorder="1" applyAlignment="1">
      <alignment horizontal="left" vertical="center" shrinkToFit="1"/>
    </xf>
    <xf numFmtId="57" fontId="68" fillId="27" borderId="172" xfId="0" applyNumberFormat="1" applyFont="1" applyFill="1" applyBorder="1" applyAlignment="1">
      <alignment horizontal="left" vertical="center" shrinkToFit="1"/>
    </xf>
    <xf numFmtId="0" fontId="68" fillId="0" borderId="173" xfId="0" applyFont="1" applyBorder="1" applyAlignment="1">
      <alignment horizontal="right" vertical="center" shrinkToFit="1"/>
    </xf>
    <xf numFmtId="0" fontId="28" fillId="0" borderId="14" xfId="0" applyFont="1" applyBorder="1" applyAlignment="1">
      <alignment horizontal="left" vertical="center" wrapText="1"/>
    </xf>
    <xf numFmtId="0" fontId="5" fillId="0" borderId="16" xfId="0" applyFont="1" applyBorder="1" applyAlignment="1">
      <alignment vertical="center" wrapText="1"/>
    </xf>
    <xf numFmtId="0" fontId="5" fillId="0" borderId="15" xfId="0" applyFont="1" applyBorder="1" applyAlignment="1">
      <alignment horizontal="left" vertical="top" wrapText="1"/>
    </xf>
    <xf numFmtId="0" fontId="5" fillId="31" borderId="15" xfId="0" applyFont="1" applyFill="1" applyBorder="1" applyAlignment="1">
      <alignment horizontal="center" vertical="top" wrapText="1" shrinkToFit="1"/>
    </xf>
    <xf numFmtId="0" fontId="5" fillId="31" borderId="0" xfId="0" applyFont="1" applyFill="1" applyAlignment="1">
      <alignment horizontal="center" vertical="top" wrapText="1" shrinkToFit="1"/>
    </xf>
    <xf numFmtId="0" fontId="5" fillId="31" borderId="16" xfId="0" applyFont="1" applyFill="1" applyBorder="1" applyAlignment="1">
      <alignment horizontal="center" vertical="top" wrapText="1" shrinkToFit="1"/>
    </xf>
    <xf numFmtId="0" fontId="5" fillId="0" borderId="0" xfId="0" applyFont="1" applyAlignment="1">
      <alignment horizontal="left" vertical="top" wrapText="1"/>
    </xf>
    <xf numFmtId="0" fontId="28" fillId="0" borderId="18" xfId="0" applyFont="1" applyBorder="1" applyAlignment="1">
      <alignment horizontal="left" vertical="top" wrapText="1"/>
    </xf>
    <xf numFmtId="0" fontId="28" fillId="0" borderId="0" xfId="0" applyFont="1" applyAlignment="1">
      <alignment horizontal="center" vertical="top"/>
    </xf>
    <xf numFmtId="0" fontId="28" fillId="0" borderId="18" xfId="0" applyFont="1" applyBorder="1" applyAlignment="1">
      <alignment vertical="top" wrapText="1"/>
    </xf>
    <xf numFmtId="0" fontId="28" fillId="30" borderId="14" xfId="0" applyFont="1" applyFill="1" applyBorder="1" applyAlignment="1">
      <alignment vertical="center" wrapText="1"/>
    </xf>
    <xf numFmtId="0" fontId="0" fillId="0" borderId="18" xfId="0" applyBorder="1" applyAlignment="1">
      <alignment horizontal="left" vertical="top" wrapText="1"/>
    </xf>
    <xf numFmtId="0" fontId="36" fillId="0" borderId="18" xfId="0" applyFont="1" applyBorder="1" applyAlignment="1">
      <alignment horizontal="left" vertical="top" wrapText="1"/>
    </xf>
    <xf numFmtId="0" fontId="78" fillId="0" borderId="14" xfId="0" applyFont="1" applyBorder="1" applyAlignment="1">
      <alignment horizontal="left" vertical="center"/>
    </xf>
    <xf numFmtId="0" fontId="28" fillId="30" borderId="20" xfId="0" applyFont="1" applyFill="1" applyBorder="1" applyAlignment="1">
      <alignment vertical="center" shrinkToFit="1"/>
    </xf>
    <xf numFmtId="0" fontId="28" fillId="0" borderId="177" xfId="0" applyFont="1" applyBorder="1">
      <alignment vertical="center"/>
    </xf>
    <xf numFmtId="0" fontId="28" fillId="0" borderId="0" xfId="0" applyFont="1" applyAlignment="1"/>
    <xf numFmtId="0" fontId="31" fillId="0" borderId="16" xfId="0" applyFont="1" applyBorder="1">
      <alignment vertical="center"/>
    </xf>
    <xf numFmtId="0" fontId="28" fillId="0" borderId="182" xfId="0" applyFont="1" applyBorder="1" applyAlignment="1">
      <alignment vertical="center" shrinkToFit="1"/>
    </xf>
    <xf numFmtId="0" fontId="5" fillId="0" borderId="0" xfId="0" applyFont="1" applyAlignment="1">
      <alignment vertical="top" wrapText="1"/>
    </xf>
    <xf numFmtId="0" fontId="28" fillId="0" borderId="183" xfId="0" applyFont="1" applyBorder="1">
      <alignment vertical="center"/>
    </xf>
    <xf numFmtId="0" fontId="28" fillId="0" borderId="178" xfId="0" applyFont="1" applyBorder="1">
      <alignment vertical="center"/>
    </xf>
    <xf numFmtId="0" fontId="5" fillId="0" borderId="178" xfId="0" applyFont="1" applyBorder="1" applyAlignment="1">
      <alignment horizontal="center" vertical="center"/>
    </xf>
    <xf numFmtId="0" fontId="5" fillId="0" borderId="16" xfId="0" applyFont="1" applyBorder="1" applyAlignment="1">
      <alignment horizontal="center" vertical="center"/>
    </xf>
    <xf numFmtId="0" fontId="5" fillId="0" borderId="21" xfId="0" applyFont="1" applyBorder="1" applyAlignment="1">
      <alignment horizontal="center" vertical="center"/>
    </xf>
    <xf numFmtId="0" fontId="36" fillId="0" borderId="183" xfId="0" applyFont="1" applyBorder="1">
      <alignment vertical="center"/>
    </xf>
    <xf numFmtId="0" fontId="36" fillId="0" borderId="15" xfId="0" applyFont="1" applyBorder="1">
      <alignment vertical="center"/>
    </xf>
    <xf numFmtId="0" fontId="5" fillId="0" borderId="179" xfId="0" applyFont="1" applyBorder="1">
      <alignment vertical="center"/>
    </xf>
    <xf numFmtId="0" fontId="5" fillId="26" borderId="183" xfId="0" applyFont="1" applyFill="1" applyBorder="1">
      <alignment vertical="center"/>
    </xf>
    <xf numFmtId="0" fontId="5" fillId="26" borderId="177" xfId="0" applyFont="1" applyFill="1" applyBorder="1" applyAlignment="1">
      <alignment horizontal="center" vertical="center"/>
    </xf>
    <xf numFmtId="0" fontId="5" fillId="26" borderId="178" xfId="0" applyFont="1" applyFill="1" applyBorder="1">
      <alignment vertical="center"/>
    </xf>
    <xf numFmtId="0" fontId="28" fillId="0" borderId="20" xfId="0" applyFont="1" applyBorder="1" applyAlignment="1">
      <alignment vertical="center" shrinkToFit="1"/>
    </xf>
    <xf numFmtId="0" fontId="28" fillId="0" borderId="21" xfId="0" applyFont="1" applyBorder="1" applyAlignment="1">
      <alignment vertical="center" shrinkToFit="1"/>
    </xf>
    <xf numFmtId="0" fontId="5" fillId="0" borderId="177" xfId="0" applyFont="1" applyBorder="1" applyAlignment="1">
      <alignment vertical="center" wrapText="1"/>
    </xf>
    <xf numFmtId="0" fontId="5" fillId="0" borderId="14" xfId="0" applyFont="1" applyBorder="1" applyAlignment="1">
      <alignment vertical="top" wrapText="1"/>
    </xf>
    <xf numFmtId="0" fontId="36" fillId="0" borderId="0" xfId="0" applyFont="1" applyAlignment="1">
      <alignment horizontal="left" vertical="top" wrapText="1"/>
    </xf>
    <xf numFmtId="0" fontId="5" fillId="0" borderId="180" xfId="0" applyFont="1" applyBorder="1" applyAlignment="1">
      <alignment horizontal="center" vertical="center" shrinkToFit="1"/>
    </xf>
    <xf numFmtId="0" fontId="5" fillId="0" borderId="179" xfId="0" applyFont="1" applyBorder="1" applyAlignment="1">
      <alignment horizontal="center" vertical="center" wrapText="1"/>
    </xf>
    <xf numFmtId="0" fontId="36" fillId="0" borderId="18" xfId="0" applyFont="1" applyBorder="1" applyAlignment="1">
      <alignment horizontal="center" vertical="top" wrapText="1"/>
    </xf>
    <xf numFmtId="0" fontId="36" fillId="0" borderId="14" xfId="0" applyFont="1" applyBorder="1" applyAlignment="1">
      <alignment horizontal="left" vertical="top" wrapText="1"/>
    </xf>
    <xf numFmtId="0" fontId="36" fillId="0" borderId="19" xfId="0" applyFont="1" applyBorder="1" applyAlignment="1">
      <alignment horizontal="center" vertical="top" wrapText="1"/>
    </xf>
    <xf numFmtId="0" fontId="46" fillId="0" borderId="0" xfId="0" applyFont="1" applyAlignment="1">
      <alignment vertical="top" wrapText="1"/>
    </xf>
    <xf numFmtId="0" fontId="28" fillId="30" borderId="14" xfId="0" applyFont="1" applyFill="1" applyBorder="1" applyAlignment="1">
      <alignment horizontal="center" vertical="center"/>
    </xf>
    <xf numFmtId="0" fontId="5" fillId="0" borderId="0" xfId="0" applyFont="1" applyAlignment="1">
      <alignment vertical="top" wrapText="1" shrinkToFit="1"/>
    </xf>
    <xf numFmtId="0" fontId="5" fillId="0" borderId="16" xfId="0" applyFont="1" applyBorder="1" applyAlignment="1">
      <alignment vertical="top" wrapText="1" shrinkToFit="1"/>
    </xf>
    <xf numFmtId="0" fontId="28" fillId="29" borderId="181" xfId="0" applyFont="1" applyFill="1" applyBorder="1" applyAlignment="1">
      <alignment vertical="center" shrinkToFit="1"/>
    </xf>
    <xf numFmtId="0" fontId="28" fillId="29" borderId="182" xfId="0" applyFont="1" applyFill="1" applyBorder="1" applyAlignment="1">
      <alignment vertical="center" shrinkToFit="1"/>
    </xf>
    <xf numFmtId="0" fontId="5" fillId="0" borderId="20" xfId="0" applyFont="1" applyBorder="1" applyAlignment="1">
      <alignment horizontal="right" vertical="top"/>
    </xf>
    <xf numFmtId="0" fontId="5" fillId="26" borderId="20" xfId="0" applyFont="1" applyFill="1" applyBorder="1" applyAlignment="1">
      <alignment wrapText="1"/>
    </xf>
    <xf numFmtId="0" fontId="5" fillId="26" borderId="14" xfId="0" applyFont="1" applyFill="1" applyBorder="1" applyAlignment="1">
      <alignment wrapText="1"/>
    </xf>
    <xf numFmtId="0" fontId="5" fillId="26" borderId="21" xfId="0" applyFont="1" applyFill="1" applyBorder="1" applyAlignment="1">
      <alignment wrapText="1"/>
    </xf>
    <xf numFmtId="0" fontId="67" fillId="29" borderId="154" xfId="0" applyFont="1" applyFill="1" applyBorder="1" applyAlignment="1">
      <alignment horizontal="center" vertical="center"/>
    </xf>
    <xf numFmtId="0" fontId="67" fillId="0" borderId="0" xfId="0" applyFont="1" applyAlignment="1">
      <alignment horizontal="center" vertical="center"/>
    </xf>
    <xf numFmtId="0" fontId="68" fillId="0" borderId="0" xfId="0" applyFont="1" applyAlignment="1" applyProtection="1">
      <alignment horizontal="center" vertical="center" wrapText="1"/>
      <protection locked="0"/>
    </xf>
    <xf numFmtId="0" fontId="72" fillId="0" borderId="0" xfId="0" applyFont="1" applyAlignment="1">
      <alignment horizontal="center" vertical="center" wrapText="1"/>
    </xf>
    <xf numFmtId="0" fontId="0" fillId="0" borderId="0" xfId="0" applyAlignment="1">
      <alignment vertical="top"/>
    </xf>
    <xf numFmtId="0" fontId="0" fillId="0" borderId="0" xfId="0" applyAlignment="1">
      <alignment vertical="top" wrapText="1"/>
    </xf>
    <xf numFmtId="0" fontId="67" fillId="0" borderId="61" xfId="0" applyFont="1" applyBorder="1" applyAlignment="1" applyProtection="1">
      <alignment horizontal="center" vertical="center"/>
      <protection locked="0"/>
    </xf>
    <xf numFmtId="0" fontId="68" fillId="25" borderId="21" xfId="0" applyFont="1" applyFill="1" applyBorder="1" applyAlignment="1">
      <alignment horizontal="center" vertical="center" wrapText="1"/>
    </xf>
    <xf numFmtId="0" fontId="68" fillId="0" borderId="180" xfId="0" applyFont="1" applyBorder="1" applyProtection="1">
      <alignment vertical="center"/>
      <protection locked="0"/>
    </xf>
    <xf numFmtId="0" fontId="68" fillId="0" borderId="180" xfId="0" applyFont="1" applyBorder="1" applyAlignment="1" applyProtection="1">
      <alignment vertical="center" shrinkToFit="1"/>
      <protection locked="0"/>
    </xf>
    <xf numFmtId="0" fontId="68" fillId="0" borderId="180" xfId="0" applyFont="1" applyBorder="1" applyAlignment="1" applyProtection="1">
      <alignment horizontal="center" vertical="center" shrinkToFit="1"/>
      <protection locked="0"/>
    </xf>
    <xf numFmtId="57" fontId="68" fillId="0" borderId="180" xfId="0" applyNumberFormat="1" applyFont="1" applyBorder="1" applyAlignment="1" applyProtection="1">
      <alignment horizontal="center" vertical="center" shrinkToFit="1"/>
      <protection locked="0"/>
    </xf>
    <xf numFmtId="0" fontId="68" fillId="0" borderId="182" xfId="0" applyFont="1" applyBorder="1" applyAlignment="1" applyProtection="1">
      <alignment horizontal="center" vertical="center" wrapText="1"/>
      <protection locked="0"/>
    </xf>
    <xf numFmtId="0" fontId="68" fillId="0" borderId="181" xfId="0" applyFont="1" applyBorder="1" applyAlignment="1" applyProtection="1">
      <alignment horizontal="center" vertical="center" shrinkToFit="1"/>
      <protection locked="0"/>
    </xf>
    <xf numFmtId="0" fontId="68" fillId="0" borderId="182" xfId="0" applyFont="1" applyBorder="1" applyAlignment="1">
      <alignment horizontal="right" vertical="center" shrinkToFit="1"/>
    </xf>
    <xf numFmtId="0" fontId="72" fillId="25" borderId="185" xfId="0" applyFont="1" applyFill="1" applyBorder="1" applyAlignment="1">
      <alignment horizontal="center" vertical="center" wrapText="1"/>
    </xf>
    <xf numFmtId="0" fontId="68" fillId="0" borderId="185" xfId="0" applyFont="1" applyBorder="1" applyAlignment="1" applyProtection="1">
      <alignment horizontal="center" vertical="center" wrapText="1"/>
      <protection locked="0"/>
    </xf>
    <xf numFmtId="0" fontId="68" fillId="0" borderId="47" xfId="0" applyFont="1" applyBorder="1" applyAlignment="1" applyProtection="1">
      <alignment horizontal="center" vertical="center" wrapText="1"/>
      <protection locked="0"/>
    </xf>
    <xf numFmtId="0" fontId="68" fillId="24" borderId="23" xfId="0" applyFont="1" applyFill="1" applyBorder="1" applyAlignment="1">
      <alignment vertical="center" wrapText="1"/>
    </xf>
    <xf numFmtId="57" fontId="68" fillId="0" borderId="147" xfId="0" applyNumberFormat="1" applyFont="1" applyBorder="1" applyAlignment="1" applyProtection="1">
      <alignment horizontal="center" vertical="center" shrinkToFit="1"/>
      <protection locked="0"/>
    </xf>
    <xf numFmtId="57" fontId="68" fillId="0" borderId="23" xfId="0" applyNumberFormat="1" applyFont="1" applyBorder="1" applyAlignment="1" applyProtection="1">
      <alignment horizontal="center" vertical="center" shrinkToFit="1"/>
      <protection locked="0"/>
    </xf>
    <xf numFmtId="0" fontId="68" fillId="25" borderId="147" xfId="0" applyFont="1" applyFill="1" applyBorder="1" applyAlignment="1">
      <alignment vertical="center" wrapText="1"/>
    </xf>
    <xf numFmtId="57" fontId="68" fillId="0" borderId="23" xfId="0" applyNumberFormat="1" applyFont="1" applyBorder="1" applyAlignment="1" applyProtection="1">
      <alignment horizontal="left" vertical="center" shrinkToFit="1"/>
      <protection locked="0"/>
    </xf>
    <xf numFmtId="57" fontId="68" fillId="0" borderId="47" xfId="0" applyNumberFormat="1" applyFont="1" applyBorder="1" applyAlignment="1" applyProtection="1">
      <alignment horizontal="left" vertical="center" shrinkToFit="1"/>
      <protection locked="0"/>
    </xf>
    <xf numFmtId="57" fontId="68" fillId="27" borderId="20" xfId="0" applyNumberFormat="1" applyFont="1" applyFill="1" applyBorder="1" applyAlignment="1" applyProtection="1">
      <alignment horizontal="left" vertical="center" shrinkToFit="1"/>
      <protection locked="0"/>
    </xf>
    <xf numFmtId="0" fontId="68" fillId="0" borderId="20" xfId="0" applyFont="1" applyBorder="1" applyAlignment="1" applyProtection="1">
      <alignment horizontal="right" vertical="center" shrinkToFit="1"/>
      <protection locked="0"/>
    </xf>
    <xf numFmtId="0" fontId="68" fillId="0" borderId="21" xfId="0" applyFont="1" applyBorder="1" applyAlignment="1" applyProtection="1">
      <alignment horizontal="right" vertical="center" shrinkToFit="1"/>
      <protection locked="0"/>
    </xf>
    <xf numFmtId="0" fontId="68" fillId="0" borderId="181" xfId="0" applyFont="1" applyBorder="1" applyAlignment="1">
      <alignment horizontal="right" vertical="center" shrinkToFit="1"/>
    </xf>
    <xf numFmtId="0" fontId="68" fillId="0" borderId="168" xfId="0" applyFont="1" applyBorder="1" applyAlignment="1">
      <alignment horizontal="right" vertical="center" shrinkToFit="1"/>
    </xf>
    <xf numFmtId="0" fontId="68" fillId="0" borderId="171" xfId="0" applyFont="1" applyBorder="1" applyAlignment="1">
      <alignment horizontal="right" vertical="center" shrinkToFit="1"/>
    </xf>
    <xf numFmtId="0" fontId="68" fillId="0" borderId="180" xfId="0" applyFont="1" applyBorder="1" applyAlignment="1">
      <alignment horizontal="left" vertical="center" shrinkToFit="1"/>
    </xf>
    <xf numFmtId="57" fontId="68" fillId="0" borderId="14" xfId="0" applyNumberFormat="1" applyFont="1" applyBorder="1" applyAlignment="1">
      <alignment horizontal="center" vertical="center" wrapText="1"/>
    </xf>
    <xf numFmtId="0" fontId="68" fillId="0" borderId="14" xfId="0" applyFont="1" applyBorder="1" applyAlignment="1" applyProtection="1">
      <alignment horizontal="center" vertical="center" wrapText="1"/>
      <protection locked="0"/>
    </xf>
    <xf numFmtId="0" fontId="68" fillId="0" borderId="152" xfId="0" applyFont="1" applyBorder="1" applyAlignment="1">
      <alignment horizontal="center" vertical="center" wrapText="1" shrinkToFit="1"/>
    </xf>
    <xf numFmtId="0" fontId="68" fillId="0" borderId="152" xfId="0" applyFont="1" applyBorder="1" applyAlignment="1" applyProtection="1">
      <alignment horizontal="center" vertical="center" wrapText="1" shrinkToFit="1"/>
      <protection locked="0"/>
    </xf>
    <xf numFmtId="0" fontId="68" fillId="0" borderId="180" xfId="0" applyFont="1" applyBorder="1" applyAlignment="1" applyProtection="1">
      <alignment horizontal="center" vertical="center" wrapText="1" shrinkToFit="1"/>
      <protection locked="0"/>
    </xf>
    <xf numFmtId="0" fontId="68" fillId="0" borderId="154" xfId="0" applyFont="1" applyBorder="1" applyAlignment="1">
      <alignment horizontal="left" vertical="center" wrapText="1" shrinkToFit="1"/>
    </xf>
    <xf numFmtId="0" fontId="68" fillId="0" borderId="152" xfId="0" applyFont="1" applyBorder="1" applyAlignment="1" applyProtection="1">
      <alignment horizontal="left" vertical="center" wrapText="1" shrinkToFit="1"/>
      <protection locked="0"/>
    </xf>
    <xf numFmtId="0" fontId="68" fillId="25" borderId="47" xfId="0" applyFont="1" applyFill="1" applyBorder="1" applyAlignment="1">
      <alignment horizontal="center" vertical="center" wrapText="1"/>
    </xf>
    <xf numFmtId="0" fontId="68" fillId="0" borderId="47" xfId="0" applyFont="1" applyBorder="1" applyAlignment="1" applyProtection="1">
      <alignment horizontal="left" vertical="center" shrinkToFit="1"/>
      <protection locked="0"/>
    </xf>
    <xf numFmtId="0" fontId="68" fillId="0" borderId="180" xfId="0" applyFont="1" applyBorder="1" applyAlignment="1" applyProtection="1">
      <alignment horizontal="left" vertical="center" shrinkToFit="1"/>
      <protection locked="0"/>
    </xf>
    <xf numFmtId="0" fontId="67" fillId="0" borderId="60" xfId="0" applyFont="1" applyBorder="1" applyAlignment="1" applyProtection="1">
      <alignment horizontal="center" vertical="center"/>
      <protection locked="0"/>
    </xf>
    <xf numFmtId="0" fontId="68" fillId="25" borderId="14" xfId="0" applyFont="1" applyFill="1" applyBorder="1" applyAlignment="1">
      <alignment horizontal="center" vertical="center" wrapText="1"/>
    </xf>
    <xf numFmtId="0" fontId="74" fillId="0" borderId="14" xfId="0" applyFont="1" applyBorder="1">
      <alignment vertical="center"/>
    </xf>
    <xf numFmtId="0" fontId="74" fillId="25" borderId="14" xfId="0" applyFont="1" applyFill="1" applyBorder="1">
      <alignment vertical="center"/>
    </xf>
    <xf numFmtId="0" fontId="72" fillId="0" borderId="18" xfId="0" applyFont="1" applyBorder="1" applyAlignment="1">
      <alignment horizontal="center" vertical="center" wrapText="1"/>
    </xf>
    <xf numFmtId="0" fontId="72" fillId="0" borderId="15" xfId="0" applyFont="1" applyBorder="1" applyAlignment="1">
      <alignment horizontal="center" vertical="center" wrapText="1"/>
    </xf>
    <xf numFmtId="0" fontId="68" fillId="0" borderId="196" xfId="0" applyFont="1" applyBorder="1" applyAlignment="1">
      <alignment horizontal="center" vertical="center" shrinkToFit="1"/>
    </xf>
    <xf numFmtId="0" fontId="68" fillId="0" borderId="197" xfId="0" applyFont="1" applyBorder="1" applyAlignment="1">
      <alignment horizontal="right" vertical="center" shrinkToFit="1"/>
    </xf>
    <xf numFmtId="0" fontId="68" fillId="0" borderId="198" xfId="0" applyFont="1" applyBorder="1" applyAlignment="1">
      <alignment horizontal="center" vertical="center" shrinkToFit="1"/>
    </xf>
    <xf numFmtId="0" fontId="68" fillId="0" borderId="199" xfId="0" applyFont="1" applyBorder="1" applyAlignment="1">
      <alignment horizontal="right" vertical="center" shrinkToFit="1"/>
    </xf>
    <xf numFmtId="0" fontId="68" fillId="0" borderId="172" xfId="0" applyFont="1" applyBorder="1" applyAlignment="1">
      <alignment horizontal="center" vertical="center" shrinkToFit="1"/>
    </xf>
    <xf numFmtId="0" fontId="68" fillId="0" borderId="173" xfId="0" applyFont="1" applyBorder="1" applyAlignment="1">
      <alignment horizontal="center" vertical="center" shrinkToFit="1"/>
    </xf>
    <xf numFmtId="0" fontId="67" fillId="0" borderId="15" xfId="0" applyFont="1" applyBorder="1">
      <alignment vertical="center"/>
    </xf>
    <xf numFmtId="0" fontId="84" fillId="0" borderId="18" xfId="0" applyFont="1" applyBorder="1" applyAlignment="1">
      <alignment horizontal="left" vertical="top" wrapText="1"/>
    </xf>
    <xf numFmtId="0" fontId="90" fillId="0" borderId="15" xfId="0" applyFont="1" applyBorder="1" applyAlignment="1">
      <alignment horizontal="right" vertical="top" wrapText="1"/>
    </xf>
    <xf numFmtId="0" fontId="84" fillId="0" borderId="16" xfId="0" applyFont="1" applyBorder="1" applyAlignment="1">
      <alignment vertical="top" wrapText="1"/>
    </xf>
    <xf numFmtId="0" fontId="91" fillId="0" borderId="15" xfId="0" applyFont="1" applyBorder="1" applyAlignment="1">
      <alignment horizontal="right" vertical="top" wrapText="1"/>
    </xf>
    <xf numFmtId="0" fontId="92" fillId="0" borderId="15" xfId="0" applyFont="1" applyBorder="1" applyAlignment="1">
      <alignment horizontal="right" vertical="top" wrapText="1"/>
    </xf>
    <xf numFmtId="0" fontId="93" fillId="0" borderId="18" xfId="0" applyFont="1" applyBorder="1" applyAlignment="1">
      <alignment horizontal="left" vertical="top" wrapText="1"/>
    </xf>
    <xf numFmtId="0" fontId="93" fillId="0" borderId="15" xfId="0" applyFont="1" applyBorder="1" applyAlignment="1">
      <alignment horizontal="right" vertical="top"/>
    </xf>
    <xf numFmtId="0" fontId="93" fillId="0" borderId="16" xfId="0" applyFont="1" applyBorder="1" applyAlignment="1">
      <alignment horizontal="left" vertical="top" wrapText="1"/>
    </xf>
    <xf numFmtId="0" fontId="93" fillId="0" borderId="18" xfId="0" applyFont="1" applyBorder="1" applyAlignment="1">
      <alignment horizontal="center" vertical="top" wrapText="1"/>
    </xf>
    <xf numFmtId="0" fontId="84" fillId="0" borderId="15" xfId="0" applyFont="1" applyBorder="1" applyAlignment="1">
      <alignment horizontal="right" vertical="top"/>
    </xf>
    <xf numFmtId="0" fontId="84" fillId="0" borderId="16" xfId="0" applyFont="1" applyBorder="1" applyAlignment="1">
      <alignment horizontal="left" vertical="top" wrapText="1"/>
    </xf>
    <xf numFmtId="0" fontId="84" fillId="0" borderId="18" xfId="0" applyFont="1" applyBorder="1" applyAlignment="1">
      <alignment horizontal="center" vertical="top" wrapText="1"/>
    </xf>
    <xf numFmtId="0" fontId="28" fillId="0" borderId="15" xfId="0" applyFont="1" applyBorder="1" applyAlignment="1">
      <alignment horizontal="left" vertical="center"/>
    </xf>
    <xf numFmtId="0" fontId="32" fillId="0" borderId="0" xfId="0" applyFont="1" applyAlignment="1">
      <alignment vertical="top" wrapText="1"/>
    </xf>
    <xf numFmtId="0" fontId="28" fillId="0" borderId="0" xfId="0" applyFont="1" applyAlignment="1" applyProtection="1">
      <alignment horizontal="left" vertical="top" wrapText="1"/>
      <protection locked="0"/>
    </xf>
    <xf numFmtId="0" fontId="28" fillId="0" borderId="21" xfId="0" applyFont="1" applyBorder="1" applyAlignment="1">
      <alignment horizontal="left" vertical="center"/>
    </xf>
    <xf numFmtId="0" fontId="32" fillId="0" borderId="0" xfId="0" applyFont="1" applyAlignment="1">
      <alignment horizontal="left" vertical="top" wrapText="1"/>
    </xf>
    <xf numFmtId="0" fontId="84" fillId="0" borderId="18" xfId="0" applyFont="1" applyBorder="1" applyAlignment="1">
      <alignment vertical="top" wrapText="1"/>
    </xf>
    <xf numFmtId="0" fontId="92" fillId="0" borderId="15" xfId="0" applyFont="1" applyBorder="1" applyAlignment="1">
      <alignment vertical="center" wrapText="1"/>
    </xf>
    <xf numFmtId="0" fontId="92" fillId="0" borderId="18" xfId="0" applyFont="1" applyBorder="1" applyAlignment="1">
      <alignment horizontal="center" vertical="center" wrapText="1"/>
    </xf>
    <xf numFmtId="0" fontId="28" fillId="30" borderId="0" xfId="0" applyFont="1" applyFill="1" applyAlignment="1" applyProtection="1">
      <alignment horizontal="left" vertical="top" wrapText="1"/>
      <protection locked="0"/>
    </xf>
    <xf numFmtId="0" fontId="95" fillId="30" borderId="0" xfId="0" applyFont="1" applyFill="1" applyAlignment="1">
      <alignment horizontal="center" vertical="center"/>
    </xf>
    <xf numFmtId="0" fontId="97" fillId="30" borderId="0" xfId="0" applyFont="1" applyFill="1">
      <alignment vertical="center"/>
    </xf>
    <xf numFmtId="0" fontId="98" fillId="0" borderId="0" xfId="0" applyFont="1">
      <alignment vertical="center"/>
    </xf>
    <xf numFmtId="0" fontId="98" fillId="30" borderId="0" xfId="0" applyFont="1" applyFill="1">
      <alignment vertical="center"/>
    </xf>
    <xf numFmtId="0" fontId="96" fillId="0" borderId="0" xfId="0" applyFont="1" applyAlignment="1">
      <alignment vertical="top" wrapText="1"/>
    </xf>
    <xf numFmtId="0" fontId="84" fillId="0" borderId="18" xfId="0" applyFont="1" applyBorder="1" applyAlignment="1">
      <alignment horizontal="center" vertical="center" wrapText="1"/>
    </xf>
    <xf numFmtId="0" fontId="32" fillId="0" borderId="16" xfId="0" applyFont="1" applyBorder="1" applyAlignment="1">
      <alignment horizontal="left" vertical="top" wrapText="1"/>
    </xf>
    <xf numFmtId="0" fontId="28" fillId="0" borderId="20" xfId="0" applyFont="1" applyBorder="1" applyAlignment="1">
      <alignment horizontal="left" vertical="center"/>
    </xf>
    <xf numFmtId="0" fontId="44" fillId="30" borderId="0" xfId="0" applyFont="1" applyFill="1" applyAlignment="1">
      <alignment horizontal="left" vertical="center"/>
    </xf>
    <xf numFmtId="0" fontId="43" fillId="0" borderId="18" xfId="0" applyFont="1" applyBorder="1" applyAlignment="1">
      <alignment vertical="top" wrapText="1"/>
    </xf>
    <xf numFmtId="0" fontId="43" fillId="0" borderId="15" xfId="0" applyFont="1" applyBorder="1" applyAlignment="1">
      <alignment vertical="center" wrapText="1"/>
    </xf>
    <xf numFmtId="0" fontId="43" fillId="0" borderId="0" xfId="0" applyFont="1" applyAlignment="1">
      <alignment vertical="top" wrapText="1"/>
    </xf>
    <xf numFmtId="0" fontId="43" fillId="0" borderId="18" xfId="0" applyFont="1" applyBorder="1" applyAlignment="1">
      <alignment horizontal="center" vertical="center" wrapText="1"/>
    </xf>
    <xf numFmtId="0" fontId="100" fillId="0" borderId="15" xfId="0" applyFont="1" applyBorder="1" applyAlignment="1">
      <alignment horizontal="center" vertical="center"/>
    </xf>
    <xf numFmtId="0" fontId="43" fillId="0" borderId="0" xfId="0" applyFont="1" applyAlignment="1">
      <alignment horizontal="left" vertical="center" wrapText="1"/>
    </xf>
    <xf numFmtId="0" fontId="100" fillId="0" borderId="0" xfId="0" applyFont="1">
      <alignment vertical="center"/>
    </xf>
    <xf numFmtId="0" fontId="100" fillId="0" borderId="16" xfId="0" applyFont="1" applyBorder="1">
      <alignment vertical="center"/>
    </xf>
    <xf numFmtId="0" fontId="43" fillId="0" borderId="18" xfId="0" applyFont="1" applyBorder="1" applyAlignment="1">
      <alignment horizontal="center" vertical="top" wrapText="1"/>
    </xf>
    <xf numFmtId="0" fontId="100" fillId="0" borderId="15" xfId="0" applyFont="1" applyBorder="1">
      <alignment vertical="center"/>
    </xf>
    <xf numFmtId="0" fontId="43" fillId="0" borderId="15" xfId="0" applyFont="1" applyBorder="1" applyAlignment="1">
      <alignment vertical="top" wrapText="1"/>
    </xf>
    <xf numFmtId="0" fontId="102" fillId="0" borderId="0" xfId="0" applyFont="1">
      <alignment vertical="center"/>
    </xf>
    <xf numFmtId="0" fontId="101" fillId="0" borderId="0" xfId="0" applyFont="1">
      <alignment vertical="center"/>
    </xf>
    <xf numFmtId="0" fontId="100" fillId="30" borderId="0" xfId="0" applyFont="1" applyFill="1" applyAlignment="1">
      <alignment horizontal="center" vertical="center" wrapText="1"/>
    </xf>
    <xf numFmtId="0" fontId="100" fillId="30" borderId="16" xfId="0" applyFont="1" applyFill="1" applyBorder="1">
      <alignment vertical="center"/>
    </xf>
    <xf numFmtId="0" fontId="100" fillId="0" borderId="0" xfId="0" applyFont="1" applyAlignment="1">
      <alignment horizontal="left" vertical="top" wrapText="1"/>
    </xf>
    <xf numFmtId="0" fontId="99" fillId="0" borderId="0" xfId="0" applyFont="1">
      <alignment vertical="center"/>
    </xf>
    <xf numFmtId="0" fontId="103" fillId="0" borderId="0" xfId="0" applyFont="1">
      <alignment vertical="center"/>
    </xf>
    <xf numFmtId="0" fontId="104" fillId="0" borderId="0" xfId="0" applyFont="1">
      <alignment vertical="center"/>
    </xf>
    <xf numFmtId="0" fontId="105" fillId="0" borderId="0" xfId="0" applyFont="1">
      <alignment vertical="center"/>
    </xf>
    <xf numFmtId="0" fontId="84" fillId="0" borderId="15" xfId="0" applyFont="1" applyBorder="1" applyAlignment="1">
      <alignment vertical="center" wrapText="1"/>
    </xf>
    <xf numFmtId="0" fontId="84" fillId="0" borderId="0" xfId="0" applyFont="1" applyAlignment="1">
      <alignment vertical="center" wrapText="1"/>
    </xf>
    <xf numFmtId="0" fontId="100" fillId="0" borderId="0" xfId="0" applyFont="1" applyAlignment="1">
      <alignment horizontal="center" vertical="center"/>
    </xf>
    <xf numFmtId="0" fontId="28" fillId="0" borderId="0" xfId="0" applyFont="1" applyAlignment="1" applyProtection="1">
      <alignment vertical="top" wrapText="1"/>
      <protection locked="0"/>
    </xf>
    <xf numFmtId="0" fontId="43" fillId="0" borderId="18" xfId="0" applyFont="1" applyBorder="1" applyAlignment="1">
      <alignment vertical="center" wrapText="1"/>
    </xf>
    <xf numFmtId="0" fontId="43" fillId="0" borderId="0" xfId="0" applyFont="1" applyAlignment="1">
      <alignment vertical="center" wrapText="1"/>
    </xf>
    <xf numFmtId="0" fontId="100" fillId="0" borderId="18" xfId="0" applyFont="1" applyBorder="1">
      <alignment vertical="center"/>
    </xf>
    <xf numFmtId="0" fontId="28" fillId="0" borderId="14" xfId="0" applyFont="1" applyBorder="1" applyAlignment="1">
      <alignment horizontal="left" vertical="top"/>
    </xf>
    <xf numFmtId="0" fontId="5" fillId="25" borderId="15" xfId="0" applyFont="1" applyFill="1" applyBorder="1" applyAlignment="1">
      <alignment horizontal="center" vertical="center" wrapText="1"/>
    </xf>
    <xf numFmtId="0" fontId="5" fillId="25" borderId="16" xfId="0" applyFont="1" applyFill="1" applyBorder="1" applyAlignment="1">
      <alignment horizontal="center" vertical="center" wrapText="1"/>
    </xf>
    <xf numFmtId="0" fontId="0" fillId="0" borderId="14" xfId="0" applyBorder="1">
      <alignment vertical="center"/>
    </xf>
    <xf numFmtId="0" fontId="28" fillId="30" borderId="14" xfId="0" applyFont="1" applyFill="1" applyBorder="1" applyAlignment="1" applyProtection="1">
      <alignment horizontal="left" vertical="top" wrapText="1"/>
      <protection locked="0"/>
    </xf>
    <xf numFmtId="0" fontId="5" fillId="0" borderId="14" xfId="0" applyFont="1" applyBorder="1" applyAlignment="1" applyProtection="1">
      <alignment vertical="top" wrapText="1"/>
      <protection locked="0"/>
    </xf>
    <xf numFmtId="0" fontId="5" fillId="30" borderId="18" xfId="0" applyFont="1" applyFill="1" applyBorder="1" applyAlignment="1">
      <alignment horizontal="left" vertical="top" wrapText="1"/>
    </xf>
    <xf numFmtId="0" fontId="5" fillId="0" borderId="14" xfId="0" applyFont="1" applyBorder="1" applyAlignment="1">
      <alignment horizontal="left" vertical="top" wrapText="1"/>
    </xf>
    <xf numFmtId="0" fontId="28" fillId="30" borderId="14" xfId="0" applyFont="1" applyFill="1" applyBorder="1" applyAlignment="1">
      <alignment horizontal="left" vertical="center" shrinkToFit="1"/>
    </xf>
    <xf numFmtId="0" fontId="5" fillId="0" borderId="0" xfId="0" applyFont="1" applyAlignment="1" applyProtection="1">
      <alignment vertical="top" wrapText="1"/>
      <protection locked="0"/>
    </xf>
    <xf numFmtId="0" fontId="28" fillId="0" borderId="14" xfId="0" applyFont="1" applyBorder="1" applyAlignment="1">
      <alignment horizontal="left"/>
    </xf>
    <xf numFmtId="0" fontId="28" fillId="0" borderId="0" xfId="0" applyFont="1" applyAlignment="1" applyProtection="1">
      <alignment horizontal="center" vertical="center"/>
      <protection locked="0"/>
    </xf>
    <xf numFmtId="0" fontId="28" fillId="25" borderId="203" xfId="0" applyFont="1" applyFill="1" applyBorder="1">
      <alignment vertical="center"/>
    </xf>
    <xf numFmtId="0" fontId="107" fillId="25" borderId="204" xfId="0" applyFont="1" applyFill="1" applyBorder="1">
      <alignment vertical="center"/>
    </xf>
    <xf numFmtId="0" fontId="107" fillId="25" borderId="205" xfId="0" applyFont="1" applyFill="1" applyBorder="1">
      <alignment vertical="center"/>
    </xf>
    <xf numFmtId="0" fontId="109" fillId="25" borderId="203" xfId="0" applyFont="1" applyFill="1" applyBorder="1">
      <alignment vertical="center"/>
    </xf>
    <xf numFmtId="0" fontId="28" fillId="25" borderId="204" xfId="0" applyFont="1" applyFill="1" applyBorder="1">
      <alignment vertical="center"/>
    </xf>
    <xf numFmtId="0" fontId="28" fillId="25" borderId="205" xfId="0" applyFont="1" applyFill="1" applyBorder="1">
      <alignment vertical="center"/>
    </xf>
    <xf numFmtId="0" fontId="35" fillId="0" borderId="207" xfId="0" applyFont="1" applyBorder="1" applyAlignment="1">
      <alignment wrapText="1"/>
    </xf>
    <xf numFmtId="0" fontId="5" fillId="0" borderId="0" xfId="0" applyFont="1" applyAlignment="1" applyProtection="1">
      <alignment horizontal="center" vertical="center" shrinkToFit="1"/>
      <protection locked="0"/>
    </xf>
    <xf numFmtId="0" fontId="35" fillId="0" borderId="0" xfId="0" applyFont="1" applyAlignment="1">
      <alignment horizontal="right" wrapText="1"/>
    </xf>
    <xf numFmtId="0" fontId="28" fillId="26" borderId="205" xfId="0" applyFont="1" applyFill="1" applyBorder="1" applyAlignment="1">
      <alignment vertical="center" shrinkToFit="1"/>
    </xf>
    <xf numFmtId="0" fontId="28" fillId="0" borderId="208" xfId="0" applyFont="1" applyBorder="1" applyAlignment="1">
      <alignment horizontal="left" vertical="top" wrapText="1"/>
    </xf>
    <xf numFmtId="0" fontId="28" fillId="0" borderId="0" xfId="0" applyFont="1" applyAlignment="1" applyProtection="1">
      <alignment horizontal="center" vertical="center" wrapText="1"/>
      <protection locked="0"/>
    </xf>
    <xf numFmtId="0" fontId="28" fillId="0" borderId="0" xfId="0" applyFont="1" applyAlignment="1" applyProtection="1">
      <alignment horizontal="center" vertical="center" shrinkToFit="1"/>
      <protection locked="0"/>
    </xf>
    <xf numFmtId="0" fontId="109" fillId="0" borderId="0" xfId="0" applyFont="1">
      <alignment vertical="center"/>
    </xf>
    <xf numFmtId="0" fontId="109" fillId="0" borderId="0" xfId="0" applyFont="1" applyAlignment="1">
      <alignment horizontal="left" vertical="top"/>
    </xf>
    <xf numFmtId="0" fontId="109" fillId="0" borderId="16" xfId="0" applyFont="1" applyBorder="1">
      <alignment vertical="center"/>
    </xf>
    <xf numFmtId="0" fontId="109" fillId="0" borderId="0" xfId="0" applyFont="1" applyAlignment="1" applyProtection="1">
      <alignment vertical="top" wrapText="1"/>
      <protection locked="0"/>
    </xf>
    <xf numFmtId="0" fontId="99" fillId="0" borderId="0" xfId="0" applyFont="1" applyAlignment="1">
      <alignment horizontal="left" vertical="top"/>
    </xf>
    <xf numFmtId="0" fontId="99" fillId="0" borderId="0" xfId="0" applyFont="1" applyAlignment="1">
      <alignment horizontal="center" vertical="top"/>
    </xf>
    <xf numFmtId="0" fontId="28" fillId="25" borderId="204" xfId="0" applyFont="1" applyFill="1" applyBorder="1" applyAlignment="1">
      <alignment vertical="top"/>
    </xf>
    <xf numFmtId="0" fontId="28" fillId="25" borderId="205" xfId="0" applyFont="1" applyFill="1" applyBorder="1" applyAlignment="1">
      <alignment vertical="top"/>
    </xf>
    <xf numFmtId="0" fontId="109" fillId="25" borderId="204" xfId="0" applyFont="1" applyFill="1" applyBorder="1" applyAlignment="1">
      <alignment vertical="top"/>
    </xf>
    <xf numFmtId="0" fontId="109" fillId="25" borderId="205" xfId="0" applyFont="1" applyFill="1" applyBorder="1" applyAlignment="1">
      <alignment vertical="top"/>
    </xf>
    <xf numFmtId="0" fontId="84" fillId="0" borderId="0" xfId="0" applyFont="1" applyAlignment="1" applyProtection="1">
      <alignment vertical="top" wrapText="1"/>
      <protection locked="0"/>
    </xf>
    <xf numFmtId="0" fontId="109" fillId="0" borderId="20" xfId="0" applyFont="1" applyBorder="1" applyAlignment="1">
      <alignment vertical="center" shrinkToFit="1"/>
    </xf>
    <xf numFmtId="0" fontId="109" fillId="0" borderId="21" xfId="0" applyFont="1" applyBorder="1" applyAlignment="1">
      <alignment vertical="center" shrinkToFit="1"/>
    </xf>
    <xf numFmtId="0" fontId="112" fillId="0" borderId="0" xfId="0" applyFont="1" applyAlignment="1" applyProtection="1">
      <alignment vertical="top" wrapText="1"/>
      <protection locked="0"/>
    </xf>
    <xf numFmtId="0" fontId="32" fillId="30" borderId="0" xfId="0" applyFont="1" applyFill="1" applyAlignment="1">
      <alignment horizontal="left" vertical="center"/>
    </xf>
    <xf numFmtId="0" fontId="28" fillId="0" borderId="208" xfId="0" applyFont="1" applyBorder="1">
      <alignment vertical="center"/>
    </xf>
    <xf numFmtId="0" fontId="28" fillId="30" borderId="208" xfId="0" applyFont="1" applyFill="1" applyBorder="1">
      <alignment vertical="center"/>
    </xf>
    <xf numFmtId="0" fontId="28" fillId="30" borderId="208" xfId="0" applyFont="1" applyFill="1" applyBorder="1" applyAlignment="1">
      <alignment horizontal="center" vertical="center"/>
    </xf>
    <xf numFmtId="0" fontId="5" fillId="0" borderId="208" xfId="0" applyFont="1" applyBorder="1" applyAlignment="1" applyProtection="1">
      <alignment vertical="top" wrapText="1"/>
      <protection locked="0"/>
    </xf>
    <xf numFmtId="0" fontId="28" fillId="26" borderId="205" xfId="0" applyFont="1" applyFill="1" applyBorder="1">
      <alignment vertical="center"/>
    </xf>
    <xf numFmtId="0" fontId="100" fillId="0" borderId="0" xfId="0" applyFont="1" applyAlignment="1">
      <alignment horizontal="left" vertical="center" wrapText="1"/>
    </xf>
    <xf numFmtId="0" fontId="100" fillId="25" borderId="205" xfId="0" applyFont="1" applyFill="1" applyBorder="1" applyAlignment="1">
      <alignment vertical="center" wrapText="1"/>
    </xf>
    <xf numFmtId="0" fontId="100" fillId="25" borderId="205" xfId="0" applyFont="1" applyFill="1" applyBorder="1">
      <alignment vertical="center"/>
    </xf>
    <xf numFmtId="0" fontId="100" fillId="30" borderId="0" xfId="0" applyFont="1" applyFill="1" applyAlignment="1">
      <alignment horizontal="center" vertical="center"/>
    </xf>
    <xf numFmtId="0" fontId="43" fillId="30" borderId="0" xfId="0" applyFont="1" applyFill="1" applyAlignment="1">
      <alignment horizontal="center" vertical="center" wrapText="1"/>
    </xf>
    <xf numFmtId="0" fontId="100" fillId="30" borderId="0" xfId="0" applyFont="1" applyFill="1" applyAlignment="1">
      <alignment vertical="center" wrapText="1"/>
    </xf>
    <xf numFmtId="0" fontId="100" fillId="30" borderId="0" xfId="0" applyFont="1" applyFill="1">
      <alignment vertical="center"/>
    </xf>
    <xf numFmtId="0" fontId="100" fillId="26" borderId="205" xfId="0" applyFont="1" applyFill="1" applyBorder="1">
      <alignment vertical="center"/>
    </xf>
    <xf numFmtId="0" fontId="102" fillId="0" borderId="0" xfId="0" applyFont="1" applyAlignment="1">
      <alignment vertical="center" wrapText="1"/>
    </xf>
    <xf numFmtId="0" fontId="100" fillId="30" borderId="0" xfId="0" applyFont="1" applyFill="1" applyAlignment="1">
      <alignment horizontal="center" vertical="center" shrinkToFit="1"/>
    </xf>
    <xf numFmtId="0" fontId="100" fillId="30" borderId="0" xfId="0" applyFont="1" applyFill="1" applyAlignment="1">
      <alignment horizontal="right" vertical="center"/>
    </xf>
    <xf numFmtId="0" fontId="41" fillId="0" borderId="20" xfId="0" applyFont="1" applyBorder="1" applyAlignment="1">
      <alignment vertical="center" wrapText="1"/>
    </xf>
    <xf numFmtId="0" fontId="32" fillId="0" borderId="14" xfId="0" applyFont="1" applyBorder="1" applyAlignment="1">
      <alignment vertical="top" wrapText="1"/>
    </xf>
    <xf numFmtId="0" fontId="96" fillId="30" borderId="0" xfId="0" applyFont="1" applyFill="1">
      <alignment vertical="center"/>
    </xf>
    <xf numFmtId="0" fontId="28" fillId="30" borderId="0" xfId="0" applyFont="1" applyFill="1" applyAlignment="1">
      <alignment horizontal="left" vertical="center" shrinkToFit="1"/>
    </xf>
    <xf numFmtId="0" fontId="5" fillId="0" borderId="212" xfId="0" applyFont="1" applyBorder="1" applyAlignment="1">
      <alignment vertical="center" wrapText="1"/>
    </xf>
    <xf numFmtId="0" fontId="5" fillId="0" borderId="206" xfId="0" applyFont="1" applyBorder="1" applyAlignment="1">
      <alignment vertical="center" wrapText="1"/>
    </xf>
    <xf numFmtId="0" fontId="5" fillId="0" borderId="208" xfId="0" applyFont="1" applyBorder="1" applyAlignment="1">
      <alignment vertical="center" wrapText="1"/>
    </xf>
    <xf numFmtId="0" fontId="5" fillId="0" borderId="212" xfId="0" applyFont="1" applyBorder="1" applyAlignment="1">
      <alignment horizontal="center" vertical="center" wrapText="1"/>
    </xf>
    <xf numFmtId="0" fontId="28" fillId="0" borderId="206" xfId="0" applyFont="1" applyBorder="1" applyAlignment="1">
      <alignment horizontal="center" vertical="center"/>
    </xf>
    <xf numFmtId="0" fontId="28" fillId="0" borderId="208" xfId="0" applyFont="1" applyBorder="1" applyAlignment="1">
      <alignment horizontal="center" vertical="center"/>
    </xf>
    <xf numFmtId="0" fontId="28" fillId="0" borderId="207" xfId="0" applyFont="1" applyBorder="1" applyAlignment="1">
      <alignment horizontal="center" vertical="center"/>
    </xf>
    <xf numFmtId="0" fontId="5" fillId="26" borderId="206" xfId="0" applyFont="1" applyFill="1" applyBorder="1" applyAlignment="1">
      <alignment horizontal="center" vertical="center"/>
    </xf>
    <xf numFmtId="0" fontId="5" fillId="26" borderId="208" xfId="0" applyFont="1" applyFill="1" applyBorder="1" applyAlignment="1">
      <alignment horizontal="center" vertical="center"/>
    </xf>
    <xf numFmtId="0" fontId="5" fillId="26" borderId="207" xfId="0" applyFont="1" applyFill="1" applyBorder="1" applyAlignment="1">
      <alignment horizontal="center" vertical="center"/>
    </xf>
    <xf numFmtId="0" fontId="28" fillId="0" borderId="0" xfId="0" applyFont="1" applyAlignment="1" applyProtection="1">
      <alignment horizontal="right" vertical="center"/>
      <protection locked="0"/>
    </xf>
    <xf numFmtId="0" fontId="28" fillId="0" borderId="19" xfId="0" applyFont="1" applyBorder="1" applyAlignment="1">
      <alignment horizontal="left" vertical="top" wrapText="1"/>
    </xf>
    <xf numFmtId="0" fontId="28" fillId="0" borderId="205" xfId="0" applyFont="1" applyBorder="1" applyAlignment="1">
      <alignment vertical="center" shrinkToFit="1"/>
    </xf>
    <xf numFmtId="0" fontId="31" fillId="0" borderId="0" xfId="0" applyFont="1" applyAlignment="1"/>
    <xf numFmtId="0" fontId="28" fillId="0" borderId="14" xfId="0" applyFont="1" applyBorder="1" applyAlignment="1">
      <alignment shrinkToFit="1"/>
    </xf>
    <xf numFmtId="0" fontId="28" fillId="0" borderId="0" xfId="0" applyFont="1" applyAlignment="1">
      <alignment wrapText="1" shrinkToFit="1"/>
    </xf>
    <xf numFmtId="0" fontId="30" fillId="0" borderId="0" xfId="0" applyFont="1" applyAlignment="1">
      <alignment vertical="top" wrapText="1"/>
    </xf>
    <xf numFmtId="0" fontId="30" fillId="0" borderId="16" xfId="0" applyFont="1" applyBorder="1" applyAlignment="1">
      <alignment vertical="top" wrapText="1"/>
    </xf>
    <xf numFmtId="0" fontId="31" fillId="0" borderId="14" xfId="0" applyFont="1" applyBorder="1">
      <alignment vertical="center"/>
    </xf>
    <xf numFmtId="179" fontId="28" fillId="0" borderId="0" xfId="0" applyNumberFormat="1" applyFont="1" applyProtection="1">
      <alignment vertical="center"/>
      <protection locked="0"/>
    </xf>
    <xf numFmtId="0" fontId="31" fillId="0" borderId="0" xfId="0" applyFont="1" applyAlignment="1">
      <alignment horizontal="left"/>
    </xf>
    <xf numFmtId="0" fontId="84" fillId="0" borderId="0" xfId="0" applyFont="1" applyAlignment="1">
      <alignment horizontal="center" vertical="center" wrapText="1"/>
    </xf>
    <xf numFmtId="0" fontId="109" fillId="0" borderId="16" xfId="0" applyFont="1" applyBorder="1" applyAlignment="1" applyProtection="1">
      <alignment vertical="top" wrapText="1"/>
      <protection locked="0"/>
    </xf>
    <xf numFmtId="0" fontId="114" fillId="0" borderId="0" xfId="0" applyFont="1" applyAlignment="1" applyProtection="1">
      <alignment vertical="top" wrapText="1"/>
      <protection locked="0"/>
    </xf>
    <xf numFmtId="0" fontId="5" fillId="0" borderId="217" xfId="0" applyFont="1" applyBorder="1" applyAlignment="1">
      <alignment horizontal="left" vertical="center" wrapText="1" shrinkToFit="1"/>
    </xf>
    <xf numFmtId="0" fontId="5" fillId="0" borderId="217" xfId="0" applyFont="1" applyBorder="1" applyAlignment="1" applyProtection="1">
      <alignment horizontal="center" vertical="center"/>
      <protection locked="0"/>
    </xf>
    <xf numFmtId="0" fontId="28" fillId="0" borderId="14" xfId="0" quotePrefix="1" applyFont="1" applyBorder="1" applyAlignment="1">
      <alignment horizontal="left" vertical="center"/>
    </xf>
    <xf numFmtId="179" fontId="28" fillId="26" borderId="216" xfId="0" applyNumberFormat="1" applyFont="1" applyFill="1" applyBorder="1">
      <alignment vertical="center"/>
    </xf>
    <xf numFmtId="176" fontId="28" fillId="26" borderId="216" xfId="0" applyNumberFormat="1" applyFont="1" applyFill="1" applyBorder="1">
      <alignment vertical="center"/>
    </xf>
    <xf numFmtId="176" fontId="28" fillId="26" borderId="220" xfId="0" applyNumberFormat="1" applyFont="1" applyFill="1" applyBorder="1">
      <alignment vertical="center"/>
    </xf>
    <xf numFmtId="0" fontId="28" fillId="29" borderId="214" xfId="0" applyFont="1" applyFill="1" applyBorder="1" applyAlignment="1">
      <alignment vertical="center" shrinkToFit="1"/>
    </xf>
    <xf numFmtId="0" fontId="28" fillId="29" borderId="216" xfId="0" applyFont="1" applyFill="1" applyBorder="1" applyAlignment="1">
      <alignment vertical="center" shrinkToFit="1"/>
    </xf>
    <xf numFmtId="0" fontId="28" fillId="0" borderId="215" xfId="0" applyFont="1" applyBorder="1" applyAlignment="1">
      <alignment horizontal="center" vertical="center" wrapText="1"/>
    </xf>
    <xf numFmtId="0" fontId="28" fillId="27" borderId="218" xfId="0" applyFont="1" applyFill="1" applyBorder="1" applyProtection="1">
      <alignment vertical="center"/>
      <protection locked="0"/>
    </xf>
    <xf numFmtId="0" fontId="28" fillId="0" borderId="217" xfId="0" applyFont="1" applyBorder="1">
      <alignment vertical="center"/>
    </xf>
    <xf numFmtId="0" fontId="29" fillId="0" borderId="0" xfId="0" applyFont="1" applyAlignment="1" applyProtection="1">
      <alignment horizontal="left" vertical="center" shrinkToFit="1"/>
      <protection locked="0"/>
    </xf>
    <xf numFmtId="0" fontId="0" fillId="0" borderId="15" xfId="0" applyBorder="1" applyAlignment="1">
      <alignment horizontal="left" vertical="top" wrapText="1"/>
    </xf>
    <xf numFmtId="184" fontId="28" fillId="0" borderId="0" xfId="0" applyNumberFormat="1" applyFont="1" applyAlignment="1">
      <alignment horizontal="center" vertical="center" wrapText="1"/>
    </xf>
    <xf numFmtId="176" fontId="28" fillId="26" borderId="227" xfId="0" applyNumberFormat="1" applyFont="1" applyFill="1" applyBorder="1">
      <alignment vertical="center"/>
    </xf>
    <xf numFmtId="0" fontId="62" fillId="0" borderId="20" xfId="0" applyFont="1" applyBorder="1" applyAlignment="1">
      <alignment horizontal="left" vertical="top" wrapText="1"/>
    </xf>
    <xf numFmtId="0" fontId="62" fillId="0" borderId="21" xfId="0" applyFont="1" applyBorder="1" applyAlignment="1">
      <alignment horizontal="left" vertical="top" wrapText="1"/>
    </xf>
    <xf numFmtId="0" fontId="109" fillId="0" borderId="0" xfId="0" applyFont="1" applyAlignment="1">
      <alignment horizontal="right" vertical="center"/>
    </xf>
    <xf numFmtId="0" fontId="109" fillId="0" borderId="0" xfId="0" applyFont="1" applyAlignment="1">
      <alignment horizontal="left" vertical="center"/>
    </xf>
    <xf numFmtId="0" fontId="117" fillId="0" borderId="20" xfId="0" applyFont="1" applyBorder="1" applyAlignment="1">
      <alignment horizontal="left" vertical="top" wrapText="1"/>
    </xf>
    <xf numFmtId="0" fontId="117" fillId="0" borderId="21" xfId="0" applyFont="1" applyBorder="1" applyAlignment="1">
      <alignment horizontal="left" vertical="top" wrapText="1"/>
    </xf>
    <xf numFmtId="0" fontId="28" fillId="0" borderId="219" xfId="0" applyFont="1" applyBorder="1">
      <alignment vertical="center"/>
    </xf>
    <xf numFmtId="0" fontId="5" fillId="0" borderId="217" xfId="0" applyFont="1" applyBorder="1">
      <alignment vertical="center"/>
    </xf>
    <xf numFmtId="0" fontId="44" fillId="0" borderId="217" xfId="0" applyFont="1" applyBorder="1">
      <alignment vertical="center"/>
    </xf>
    <xf numFmtId="0" fontId="29" fillId="0" borderId="217" xfId="0" applyFont="1" applyBorder="1">
      <alignment vertical="center"/>
    </xf>
    <xf numFmtId="0" fontId="28" fillId="0" borderId="220" xfId="0" applyFont="1" applyBorder="1">
      <alignment vertical="center"/>
    </xf>
    <xf numFmtId="0" fontId="5" fillId="0" borderId="216" xfId="0" applyFont="1" applyBorder="1" applyAlignment="1">
      <alignment horizontal="left" vertical="center"/>
    </xf>
    <xf numFmtId="0" fontId="28" fillId="0" borderId="14" xfId="0" applyFont="1" applyBorder="1" applyAlignment="1">
      <alignment horizontal="center" vertical="center" shrinkToFit="1"/>
    </xf>
    <xf numFmtId="0" fontId="92" fillId="0" borderId="18" xfId="0" applyFont="1" applyBorder="1" applyAlignment="1">
      <alignment horizontal="center" vertical="top" wrapText="1"/>
    </xf>
    <xf numFmtId="0" fontId="68" fillId="0" borderId="231" xfId="0" applyFont="1" applyBorder="1" applyAlignment="1" applyProtection="1">
      <alignment horizontal="center" vertical="center" shrinkToFit="1"/>
      <protection locked="0"/>
    </xf>
    <xf numFmtId="0" fontId="68" fillId="0" borderId="232" xfId="0" applyFont="1" applyBorder="1" applyAlignment="1">
      <alignment horizontal="right" vertical="center" shrinkToFit="1"/>
    </xf>
    <xf numFmtId="0" fontId="0" fillId="0" borderId="14" xfId="0" applyBorder="1" applyAlignment="1">
      <alignment vertical="top"/>
    </xf>
    <xf numFmtId="57" fontId="68" fillId="0" borderId="20" xfId="0" applyNumberFormat="1" applyFont="1" applyBorder="1" applyAlignment="1" applyProtection="1">
      <alignment horizontal="center" vertical="center" shrinkToFit="1"/>
      <protection locked="0"/>
    </xf>
    <xf numFmtId="0" fontId="68" fillId="0" borderId="233" xfId="0" applyFont="1" applyBorder="1" applyAlignment="1">
      <alignment horizontal="center" vertical="center" wrapText="1"/>
    </xf>
    <xf numFmtId="0" fontId="68" fillId="0" borderId="234" xfId="0" applyFont="1" applyBorder="1" applyAlignment="1">
      <alignment horizontal="center" vertical="center" wrapText="1"/>
    </xf>
    <xf numFmtId="0" fontId="68" fillId="0" borderId="234" xfId="0" applyFont="1" applyBorder="1" applyAlignment="1" applyProtection="1">
      <alignment horizontal="center" vertical="center" wrapText="1"/>
      <protection locked="0"/>
    </xf>
    <xf numFmtId="0" fontId="5" fillId="0" borderId="0" xfId="0" applyFont="1" applyAlignment="1" applyProtection="1">
      <alignment horizontal="left" vertical="top" wrapText="1"/>
      <protection locked="0"/>
    </xf>
    <xf numFmtId="0" fontId="68" fillId="0" borderId="0" xfId="0" applyFont="1" applyProtection="1">
      <alignment vertical="center"/>
      <protection locked="0"/>
    </xf>
    <xf numFmtId="0" fontId="91" fillId="0" borderId="18" xfId="0" applyFont="1" applyBorder="1" applyAlignment="1">
      <alignment horizontal="center" vertical="top" wrapText="1"/>
    </xf>
    <xf numFmtId="0" fontId="91" fillId="0" borderId="15" xfId="0" applyFont="1" applyBorder="1" applyAlignment="1">
      <alignment horizontal="left" vertical="top" wrapText="1"/>
    </xf>
    <xf numFmtId="0" fontId="91" fillId="0" borderId="15" xfId="0" applyFont="1" applyBorder="1" applyAlignment="1">
      <alignment vertical="top" wrapText="1"/>
    </xf>
    <xf numFmtId="0" fontId="91" fillId="0" borderId="16" xfId="0" applyFont="1" applyBorder="1" applyAlignment="1">
      <alignment horizontal="left" vertical="top" wrapText="1"/>
    </xf>
    <xf numFmtId="0" fontId="41" fillId="0" borderId="15" xfId="0" applyFont="1" applyBorder="1" applyAlignment="1">
      <alignment horizontal="right" vertical="top" wrapText="1"/>
    </xf>
    <xf numFmtId="0" fontId="41" fillId="0" borderId="16" xfId="0" applyFont="1" applyBorder="1" applyAlignment="1">
      <alignment horizontal="left" vertical="top" wrapText="1"/>
    </xf>
    <xf numFmtId="0" fontId="91" fillId="0" borderId="0" xfId="0" applyFont="1" applyAlignment="1">
      <alignment vertical="top" wrapText="1"/>
    </xf>
    <xf numFmtId="176" fontId="120" fillId="26" borderId="216" xfId="0" applyNumberFormat="1" applyFont="1" applyFill="1" applyBorder="1">
      <alignment vertical="center"/>
    </xf>
    <xf numFmtId="176" fontId="120" fillId="26" borderId="21" xfId="0" applyNumberFormat="1" applyFont="1" applyFill="1" applyBorder="1">
      <alignment vertical="center"/>
    </xf>
    <xf numFmtId="176" fontId="120" fillId="26" borderId="227" xfId="0" applyNumberFormat="1" applyFont="1" applyFill="1" applyBorder="1">
      <alignment vertical="center"/>
    </xf>
    <xf numFmtId="0" fontId="5" fillId="0" borderId="14" xfId="0" applyFont="1" applyBorder="1" applyAlignment="1" applyProtection="1">
      <alignment horizontal="left" vertical="top" wrapText="1"/>
      <protection locked="0"/>
    </xf>
    <xf numFmtId="0" fontId="62" fillId="25" borderId="20" xfId="0" applyFont="1" applyFill="1" applyBorder="1" applyAlignment="1">
      <alignment horizontal="left" vertical="top" wrapText="1"/>
    </xf>
    <xf numFmtId="0" fontId="62" fillId="25" borderId="21" xfId="0" applyFont="1" applyFill="1" applyBorder="1" applyAlignment="1">
      <alignment horizontal="left" vertical="top" wrapText="1"/>
    </xf>
    <xf numFmtId="0" fontId="28" fillId="0" borderId="242" xfId="0" applyFont="1" applyBorder="1">
      <alignment vertical="center"/>
    </xf>
    <xf numFmtId="0" fontId="30" fillId="0" borderId="0" xfId="0" applyFont="1" applyAlignment="1">
      <alignment horizontal="left" vertical="center"/>
    </xf>
    <xf numFmtId="181" fontId="28" fillId="0" borderId="0" xfId="0" applyNumberFormat="1" applyFont="1" applyAlignment="1">
      <alignment horizontal="center" vertical="center" shrinkToFit="1"/>
    </xf>
    <xf numFmtId="0" fontId="64" fillId="0" borderId="0" xfId="0" applyFont="1">
      <alignment vertical="center"/>
    </xf>
    <xf numFmtId="0" fontId="28" fillId="30" borderId="0" xfId="0" applyFont="1" applyFill="1" applyAlignment="1">
      <alignment vertical="center" shrinkToFit="1"/>
    </xf>
    <xf numFmtId="180" fontId="28" fillId="30" borderId="0" xfId="0" applyNumberFormat="1" applyFont="1" applyFill="1">
      <alignment vertical="center"/>
    </xf>
    <xf numFmtId="176" fontId="28" fillId="30" borderId="0" xfId="0" applyNumberFormat="1" applyFont="1" applyFill="1">
      <alignment vertical="center"/>
    </xf>
    <xf numFmtId="181" fontId="28" fillId="30" borderId="0" xfId="0" applyNumberFormat="1" applyFont="1" applyFill="1">
      <alignment vertical="center"/>
    </xf>
    <xf numFmtId="0" fontId="28" fillId="0" borderId="248" xfId="0" applyFont="1" applyBorder="1">
      <alignment vertical="center"/>
    </xf>
    <xf numFmtId="0" fontId="28" fillId="0" borderId="249" xfId="0" applyFont="1" applyBorder="1">
      <alignment vertical="center"/>
    </xf>
    <xf numFmtId="0" fontId="28" fillId="0" borderId="250" xfId="0" applyFont="1" applyBorder="1">
      <alignment vertical="center"/>
    </xf>
    <xf numFmtId="0" fontId="133" fillId="0" borderId="0" xfId="0" applyFont="1" applyAlignment="1">
      <alignment horizontal="left" vertical="center"/>
    </xf>
    <xf numFmtId="0" fontId="28" fillId="0" borderId="251" xfId="0" applyFont="1" applyBorder="1">
      <alignment vertical="center"/>
    </xf>
    <xf numFmtId="0" fontId="37" fillId="0" borderId="251" xfId="0" applyFont="1" applyBorder="1">
      <alignment vertical="center"/>
    </xf>
    <xf numFmtId="0" fontId="5" fillId="0" borderId="243" xfId="0" applyFont="1" applyBorder="1" applyAlignment="1">
      <alignment horizontal="left" vertical="center"/>
    </xf>
    <xf numFmtId="0" fontId="5" fillId="0" borderId="76" xfId="0" applyFont="1" applyBorder="1" applyAlignment="1">
      <alignment horizontal="left" vertical="center"/>
    </xf>
    <xf numFmtId="0" fontId="5" fillId="0" borderId="90" xfId="0" applyFont="1" applyBorder="1" applyAlignment="1">
      <alignment horizontal="left" vertical="center"/>
    </xf>
    <xf numFmtId="0" fontId="5" fillId="0" borderId="256" xfId="0" applyFont="1" applyBorder="1" applyAlignment="1">
      <alignment horizontal="left" vertical="center"/>
    </xf>
    <xf numFmtId="0" fontId="5" fillId="0" borderId="259" xfId="0" applyFont="1" applyBorder="1" applyAlignment="1">
      <alignment horizontal="left" vertical="center"/>
    </xf>
    <xf numFmtId="0" fontId="44" fillId="0" borderId="0" xfId="0" applyFont="1">
      <alignment vertical="center"/>
    </xf>
    <xf numFmtId="0" fontId="133" fillId="0" borderId="0" xfId="0" applyFont="1">
      <alignment vertical="center"/>
    </xf>
    <xf numFmtId="0" fontId="5" fillId="0" borderId="251" xfId="0" applyFont="1" applyBorder="1">
      <alignment vertical="center"/>
    </xf>
    <xf numFmtId="0" fontId="28" fillId="0" borderId="252" xfId="0" applyFont="1" applyBorder="1">
      <alignment vertical="center"/>
    </xf>
    <xf numFmtId="0" fontId="28" fillId="0" borderId="229" xfId="0" applyFont="1" applyBorder="1">
      <alignment vertical="center"/>
    </xf>
    <xf numFmtId="0" fontId="28" fillId="0" borderId="261" xfId="0" applyFont="1" applyBorder="1">
      <alignment vertical="center"/>
    </xf>
    <xf numFmtId="0" fontId="28" fillId="0" borderId="253" xfId="0" applyFont="1" applyBorder="1">
      <alignment vertical="center"/>
    </xf>
    <xf numFmtId="0" fontId="62" fillId="0" borderId="14" xfId="0" applyFont="1" applyBorder="1" applyAlignment="1">
      <alignment horizontal="left" vertical="top" wrapText="1"/>
    </xf>
    <xf numFmtId="183" fontId="49" fillId="0" borderId="245" xfId="46" applyNumberFormat="1" applyBorder="1" applyAlignment="1" applyProtection="1">
      <alignment horizontal="center" vertical="center"/>
      <protection locked="0"/>
    </xf>
    <xf numFmtId="0" fontId="49" fillId="0" borderId="65" xfId="46" applyBorder="1" applyAlignment="1" applyProtection="1">
      <alignment horizontal="left" vertical="center"/>
      <protection locked="0"/>
    </xf>
    <xf numFmtId="0" fontId="49" fillId="0" borderId="67" xfId="46" applyBorder="1" applyAlignment="1" applyProtection="1">
      <alignment horizontal="left" vertical="center"/>
      <protection locked="0"/>
    </xf>
    <xf numFmtId="0" fontId="49" fillId="0" borderId="71" xfId="46" applyBorder="1" applyAlignment="1" applyProtection="1">
      <alignment horizontal="left" vertical="center"/>
      <protection locked="0"/>
    </xf>
    <xf numFmtId="0" fontId="68" fillId="0" borderId="265" xfId="0" applyFont="1" applyBorder="1" applyAlignment="1">
      <alignment horizontal="right" vertical="center" shrinkToFit="1"/>
    </xf>
    <xf numFmtId="0" fontId="68" fillId="0" borderId="262" xfId="0" applyFont="1" applyBorder="1" applyAlignment="1">
      <alignment horizontal="right" vertical="center" shrinkToFit="1"/>
    </xf>
    <xf numFmtId="0" fontId="68" fillId="0" borderId="14" xfId="0" applyFont="1" applyBorder="1" applyAlignment="1">
      <alignment horizontal="right" vertical="center" shrinkToFit="1"/>
    </xf>
    <xf numFmtId="0" fontId="68" fillId="0" borderId="266" xfId="0" applyFont="1" applyBorder="1" applyAlignment="1">
      <alignment horizontal="right" vertical="center" shrinkToFit="1"/>
    </xf>
    <xf numFmtId="0" fontId="68" fillId="0" borderId="263" xfId="0" applyFont="1" applyBorder="1" applyAlignment="1">
      <alignment horizontal="right" vertical="center" shrinkToFit="1"/>
    </xf>
    <xf numFmtId="0" fontId="68" fillId="0" borderId="264" xfId="0" applyFont="1" applyBorder="1" applyAlignment="1">
      <alignment horizontal="right" vertical="center" shrinkToFit="1"/>
    </xf>
    <xf numFmtId="0" fontId="68" fillId="0" borderId="267" xfId="0" applyFont="1" applyBorder="1" applyAlignment="1">
      <alignment horizontal="right" vertical="center" shrinkToFit="1"/>
    </xf>
    <xf numFmtId="0" fontId="37" fillId="0" borderId="0" xfId="0" applyFont="1">
      <alignment vertical="center"/>
    </xf>
    <xf numFmtId="0" fontId="35" fillId="0" borderId="0" xfId="0" applyFont="1" applyAlignment="1">
      <alignment vertical="center" shrinkToFit="1"/>
    </xf>
    <xf numFmtId="184" fontId="28" fillId="0" borderId="0" xfId="0" applyNumberFormat="1" applyFont="1">
      <alignment vertical="center"/>
    </xf>
    <xf numFmtId="0" fontId="35" fillId="0" borderId="15" xfId="0" applyFont="1" applyBorder="1" applyAlignment="1">
      <alignment vertical="center" shrinkToFit="1"/>
    </xf>
    <xf numFmtId="184" fontId="28" fillId="0" borderId="15" xfId="0" applyNumberFormat="1" applyFont="1" applyBorder="1">
      <alignment vertical="center"/>
    </xf>
    <xf numFmtId="0" fontId="28" fillId="0" borderId="15" xfId="0" applyFont="1" applyBorder="1" applyAlignment="1">
      <alignment vertical="center" shrinkToFit="1"/>
    </xf>
    <xf numFmtId="0" fontId="134" fillId="0" borderId="0" xfId="0" applyFont="1">
      <alignment vertical="center"/>
    </xf>
    <xf numFmtId="0" fontId="28" fillId="0" borderId="271" xfId="0" applyFont="1" applyBorder="1">
      <alignment vertical="center"/>
    </xf>
    <xf numFmtId="0" fontId="135" fillId="0" borderId="0" xfId="0" applyFont="1" applyAlignment="1">
      <alignment horizontal="right" vertical="center"/>
    </xf>
    <xf numFmtId="0" fontId="136" fillId="0" borderId="251" xfId="0" applyFont="1" applyBorder="1" applyAlignment="1">
      <alignment horizontal="right" vertical="center"/>
    </xf>
    <xf numFmtId="179" fontId="35" fillId="0" borderId="133" xfId="0" applyNumberFormat="1" applyFont="1" applyBorder="1" applyAlignment="1" applyProtection="1">
      <alignment vertical="center" shrinkToFit="1"/>
      <protection locked="0"/>
    </xf>
    <xf numFmtId="0" fontId="28" fillId="0" borderId="241" xfId="0" applyFont="1" applyBorder="1" applyAlignment="1">
      <alignment horizontal="center" vertical="center"/>
    </xf>
    <xf numFmtId="0" fontId="28" fillId="0" borderId="242" xfId="0" applyFont="1" applyBorder="1" applyAlignment="1">
      <alignment horizontal="center" vertical="center"/>
    </xf>
    <xf numFmtId="0" fontId="28" fillId="0" borderId="243" xfId="0" applyFont="1" applyBorder="1" applyAlignment="1">
      <alignment horizontal="center" vertical="center"/>
    </xf>
    <xf numFmtId="0" fontId="5" fillId="0" borderId="244" xfId="0" applyFont="1" applyBorder="1" applyAlignment="1">
      <alignment horizontal="center" vertical="top" wrapText="1"/>
    </xf>
    <xf numFmtId="0" fontId="28" fillId="0" borderId="241" xfId="0" applyFont="1" applyBorder="1">
      <alignment vertical="center"/>
    </xf>
    <xf numFmtId="0" fontId="28" fillId="0" borderId="243" xfId="0" applyFont="1" applyBorder="1">
      <alignment vertical="center"/>
    </xf>
    <xf numFmtId="0" fontId="5" fillId="30" borderId="0" xfId="0" applyFont="1" applyFill="1" applyAlignment="1">
      <alignment vertical="top" wrapText="1"/>
    </xf>
    <xf numFmtId="0" fontId="5" fillId="30" borderId="0" xfId="0" applyFont="1" applyFill="1" applyAlignment="1">
      <alignment horizontal="left" vertical="top" wrapText="1"/>
    </xf>
    <xf numFmtId="0" fontId="5" fillId="0" borderId="244" xfId="0" applyFont="1" applyBorder="1" applyAlignment="1">
      <alignment vertical="center" wrapText="1"/>
    </xf>
    <xf numFmtId="0" fontId="5" fillId="0" borderId="241" xfId="0" applyFont="1" applyBorder="1" applyAlignment="1">
      <alignment vertical="center" wrapText="1"/>
    </xf>
    <xf numFmtId="0" fontId="5" fillId="0" borderId="242" xfId="0" applyFont="1" applyBorder="1" applyAlignment="1">
      <alignment vertical="center" wrapText="1"/>
    </xf>
    <xf numFmtId="0" fontId="5" fillId="0" borderId="244" xfId="0" applyFont="1" applyBorder="1" applyAlignment="1">
      <alignment horizontal="center" vertical="center" wrapText="1"/>
    </xf>
    <xf numFmtId="0" fontId="5" fillId="26" borderId="241" xfId="0" applyFont="1" applyFill="1" applyBorder="1" applyAlignment="1">
      <alignment horizontal="center" vertical="center"/>
    </xf>
    <xf numFmtId="0" fontId="5" fillId="26" borderId="242" xfId="0" applyFont="1" applyFill="1" applyBorder="1" applyAlignment="1">
      <alignment horizontal="center" vertical="center"/>
    </xf>
    <xf numFmtId="0" fontId="5" fillId="26" borderId="243" xfId="0" applyFont="1" applyFill="1" applyBorder="1" applyAlignment="1">
      <alignment horizontal="center" vertical="center"/>
    </xf>
    <xf numFmtId="0" fontId="28" fillId="27" borderId="41" xfId="0" applyFont="1" applyFill="1" applyBorder="1" applyAlignment="1">
      <alignment horizontal="center" vertical="center"/>
    </xf>
    <xf numFmtId="0" fontId="28" fillId="0" borderId="15" xfId="0" applyFont="1" applyBorder="1" applyAlignment="1">
      <alignment horizontal="left" vertical="center"/>
    </xf>
    <xf numFmtId="0" fontId="28" fillId="0" borderId="0" xfId="0" applyFont="1" applyAlignment="1">
      <alignment horizontal="left" vertical="center"/>
    </xf>
    <xf numFmtId="0" fontId="28" fillId="0" borderId="15" xfId="0" applyFont="1" applyBorder="1" applyAlignment="1">
      <alignment horizontal="left" vertical="center" shrinkToFit="1"/>
    </xf>
    <xf numFmtId="0" fontId="28" fillId="0" borderId="0" xfId="0" applyFont="1" applyAlignment="1">
      <alignment horizontal="left" vertical="center" shrinkToFit="1"/>
    </xf>
    <xf numFmtId="49" fontId="3" fillId="0" borderId="42" xfId="0" applyNumberFormat="1" applyFont="1" applyBorder="1" applyAlignment="1" applyProtection="1">
      <alignment vertical="center" wrapText="1"/>
      <protection locked="0"/>
    </xf>
    <xf numFmtId="49" fontId="3" fillId="0" borderId="40" xfId="0" applyNumberFormat="1" applyFont="1" applyBorder="1" applyAlignment="1" applyProtection="1">
      <alignment vertical="center" wrapText="1"/>
      <protection locked="0"/>
    </xf>
    <xf numFmtId="49" fontId="3" fillId="0" borderId="43" xfId="0" applyNumberFormat="1" applyFont="1" applyBorder="1" applyAlignment="1" applyProtection="1">
      <alignment vertical="center" wrapText="1"/>
      <protection locked="0"/>
    </xf>
    <xf numFmtId="49" fontId="28" fillId="0" borderId="42" xfId="0" applyNumberFormat="1" applyFont="1" applyBorder="1" applyAlignment="1" applyProtection="1">
      <alignment vertical="center" wrapText="1"/>
      <protection locked="0"/>
    </xf>
    <xf numFmtId="49" fontId="28" fillId="0" borderId="40" xfId="0" applyNumberFormat="1" applyFont="1" applyBorder="1" applyAlignment="1" applyProtection="1">
      <alignment vertical="center" wrapText="1"/>
      <protection locked="0"/>
    </xf>
    <xf numFmtId="49" fontId="28" fillId="0" borderId="43" xfId="0" applyNumberFormat="1" applyFont="1" applyBorder="1" applyAlignment="1" applyProtection="1">
      <alignment vertical="center" wrapText="1"/>
      <protection locked="0"/>
    </xf>
    <xf numFmtId="0" fontId="3" fillId="0" borderId="41" xfId="0" applyFont="1" applyBorder="1" applyAlignment="1">
      <alignment horizontal="center" vertical="center" wrapText="1"/>
    </xf>
    <xf numFmtId="0" fontId="28" fillId="29" borderId="41" xfId="0" applyFont="1" applyFill="1" applyBorder="1" applyAlignment="1">
      <alignment horizontal="center" vertical="center"/>
    </xf>
    <xf numFmtId="0" fontId="2" fillId="0" borderId="0" xfId="0" applyFont="1" applyAlignment="1">
      <alignment horizontal="center" vertical="center"/>
    </xf>
    <xf numFmtId="49" fontId="3" fillId="0" borderId="46" xfId="0" applyNumberFormat="1" applyFont="1" applyBorder="1" applyAlignment="1" applyProtection="1">
      <alignment horizontal="left" vertical="center" wrapText="1"/>
      <protection locked="0"/>
    </xf>
    <xf numFmtId="49" fontId="3" fillId="0" borderId="40" xfId="0" applyNumberFormat="1" applyFont="1" applyBorder="1" applyAlignment="1" applyProtection="1">
      <alignment horizontal="left" vertical="center" wrapText="1"/>
      <protection locked="0"/>
    </xf>
    <xf numFmtId="49" fontId="3" fillId="0" borderId="43" xfId="0" applyNumberFormat="1" applyFont="1" applyBorder="1" applyAlignment="1" applyProtection="1">
      <alignment horizontal="left" vertical="center" wrapText="1"/>
      <protection locked="0"/>
    </xf>
    <xf numFmtId="0" fontId="3" fillId="0" borderId="49"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42" xfId="0" applyFont="1" applyBorder="1" applyAlignment="1">
      <alignment horizontal="center" vertical="center" wrapText="1"/>
    </xf>
    <xf numFmtId="0" fontId="3" fillId="0" borderId="40" xfId="0" applyFont="1" applyBorder="1" applyAlignment="1">
      <alignment horizontal="center" vertical="center" wrapText="1"/>
    </xf>
    <xf numFmtId="0" fontId="3" fillId="27" borderId="46" xfId="0" applyFont="1" applyFill="1" applyBorder="1" applyAlignment="1" applyProtection="1">
      <alignment horizontal="center" vertical="center" wrapText="1"/>
      <protection locked="0"/>
    </xf>
    <xf numFmtId="0" fontId="3" fillId="27" borderId="40" xfId="0" applyFont="1" applyFill="1" applyBorder="1" applyAlignment="1" applyProtection="1">
      <alignment horizontal="center" vertical="center" wrapText="1"/>
      <protection locked="0"/>
    </xf>
    <xf numFmtId="0" fontId="3" fillId="27" borderId="47" xfId="0" applyFont="1" applyFill="1" applyBorder="1" applyAlignment="1" applyProtection="1">
      <alignment horizontal="center" vertical="center" wrapText="1"/>
      <protection locked="0"/>
    </xf>
    <xf numFmtId="0" fontId="3" fillId="0" borderId="46" xfId="0" applyFont="1" applyBorder="1" applyAlignment="1">
      <alignment horizontal="center" vertical="center" wrapText="1"/>
    </xf>
    <xf numFmtId="0" fontId="3" fillId="0" borderId="47" xfId="0" applyFont="1" applyBorder="1" applyAlignment="1">
      <alignment horizontal="center" vertical="center" wrapText="1"/>
    </xf>
    <xf numFmtId="0" fontId="28" fillId="26" borderId="53" xfId="0" applyFont="1" applyFill="1" applyBorder="1" applyAlignment="1">
      <alignment horizontal="center" vertical="center"/>
    </xf>
    <xf numFmtId="0" fontId="28" fillId="26" borderId="54" xfId="0" applyFont="1" applyFill="1" applyBorder="1" applyAlignment="1">
      <alignment horizontal="center" vertical="center"/>
    </xf>
    <xf numFmtId="0" fontId="3" fillId="26" borderId="50" xfId="0" applyFont="1" applyFill="1" applyBorder="1" applyAlignment="1">
      <alignment horizontal="center" vertical="center" wrapText="1"/>
    </xf>
    <xf numFmtId="49" fontId="3" fillId="0" borderId="50" xfId="0" applyNumberFormat="1" applyFont="1" applyBorder="1" applyAlignment="1" applyProtection="1">
      <alignment horizontal="left" vertical="center" wrapText="1"/>
      <protection locked="0"/>
    </xf>
    <xf numFmtId="49" fontId="3" fillId="0" borderId="51" xfId="0" applyNumberFormat="1" applyFont="1" applyBorder="1" applyAlignment="1" applyProtection="1">
      <alignment horizontal="left" vertical="center" wrapText="1"/>
      <protection locked="0"/>
    </xf>
    <xf numFmtId="0" fontId="28" fillId="0" borderId="53" xfId="0" applyFont="1" applyBorder="1" applyAlignment="1">
      <alignment horizontal="center" vertical="center"/>
    </xf>
    <xf numFmtId="0" fontId="28" fillId="0" borderId="54" xfId="0" applyFont="1" applyBorder="1" applyAlignment="1">
      <alignment horizontal="center" vertical="center"/>
    </xf>
    <xf numFmtId="0" fontId="28" fillId="0" borderId="55"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28" fillId="0" borderId="122" xfId="0" applyFont="1" applyBorder="1" applyAlignment="1">
      <alignment horizontal="center" vertical="center"/>
    </xf>
    <xf numFmtId="0" fontId="28" fillId="0" borderId="123" xfId="0" applyFont="1" applyBorder="1" applyAlignment="1">
      <alignment horizontal="center" vertical="center"/>
    </xf>
    <xf numFmtId="0" fontId="28" fillId="0" borderId="124" xfId="0" applyFont="1" applyBorder="1" applyAlignment="1">
      <alignment horizontal="center" vertical="center"/>
    </xf>
    <xf numFmtId="0" fontId="28" fillId="0" borderId="122" xfId="0" applyFont="1" applyBorder="1" applyAlignment="1">
      <alignment horizontal="left" vertical="center" wrapText="1"/>
    </xf>
    <xf numFmtId="0" fontId="28" fillId="0" borderId="123" xfId="0" applyFont="1" applyBorder="1" applyAlignment="1">
      <alignment horizontal="left" vertical="center" wrapText="1"/>
    </xf>
    <xf numFmtId="0" fontId="28" fillId="0" borderId="124" xfId="0" applyFont="1" applyBorder="1" applyAlignment="1">
      <alignment horizontal="left" vertical="center" wrapText="1"/>
    </xf>
    <xf numFmtId="0" fontId="28" fillId="0" borderId="181" xfId="0" applyFont="1" applyBorder="1" applyAlignment="1">
      <alignment vertical="center" wrapText="1"/>
    </xf>
    <xf numFmtId="0" fontId="28" fillId="0" borderId="153" xfId="0" applyFont="1" applyBorder="1" applyAlignment="1">
      <alignment vertical="center" wrapText="1"/>
    </xf>
    <xf numFmtId="0" fontId="28" fillId="0" borderId="182" xfId="0" applyFont="1" applyBorder="1" applyAlignment="1">
      <alignment vertical="center" wrapText="1"/>
    </xf>
    <xf numFmtId="0" fontId="28" fillId="0" borderId="181" xfId="0" applyFont="1" applyBorder="1" applyAlignment="1">
      <alignment horizontal="center" vertical="center"/>
    </xf>
    <xf numFmtId="0" fontId="28" fillId="0" borderId="153" xfId="0" applyFont="1" applyBorder="1" applyAlignment="1">
      <alignment horizontal="center" vertical="center"/>
    </xf>
    <xf numFmtId="0" fontId="28" fillId="0" borderId="182" xfId="0" applyFont="1" applyBorder="1" applyAlignment="1">
      <alignment horizontal="center" vertical="center"/>
    </xf>
    <xf numFmtId="0" fontId="28" fillId="0" borderId="122" xfId="0" applyFont="1" applyBorder="1" applyAlignment="1">
      <alignment horizontal="left" vertical="center"/>
    </xf>
    <xf numFmtId="0" fontId="28" fillId="0" borderId="123" xfId="0" applyFont="1" applyBorder="1" applyAlignment="1">
      <alignment horizontal="left" vertical="center"/>
    </xf>
    <xf numFmtId="0" fontId="28" fillId="0" borderId="124" xfId="0" applyFont="1" applyBorder="1" applyAlignment="1">
      <alignment horizontal="left" vertical="center"/>
    </xf>
    <xf numFmtId="0" fontId="28" fillId="0" borderId="241" xfId="0" applyFont="1" applyBorder="1" applyAlignment="1">
      <alignment horizontal="left" vertical="center" shrinkToFit="1"/>
    </xf>
    <xf numFmtId="0" fontId="28" fillId="0" borderId="242" xfId="0" applyFont="1" applyBorder="1" applyAlignment="1">
      <alignment horizontal="left" vertical="center" shrinkToFit="1"/>
    </xf>
    <xf numFmtId="0" fontId="28" fillId="0" borderId="243" xfId="0" applyFont="1" applyBorder="1" applyAlignment="1">
      <alignment horizontal="left" vertical="center" shrinkToFit="1"/>
    </xf>
    <xf numFmtId="0" fontId="28" fillId="0" borderId="241" xfId="0" applyFont="1" applyBorder="1" applyAlignment="1">
      <alignment horizontal="center" vertical="center" wrapText="1"/>
    </xf>
    <xf numFmtId="0" fontId="28" fillId="0" borderId="242" xfId="0" applyFont="1" applyBorder="1" applyAlignment="1">
      <alignment horizontal="center" vertical="center" wrapText="1"/>
    </xf>
    <xf numFmtId="0" fontId="28" fillId="0" borderId="243"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0" xfId="0" applyFont="1" applyAlignment="1">
      <alignment horizontal="center" vertical="center" wrapText="1"/>
    </xf>
    <xf numFmtId="0" fontId="28" fillId="0" borderId="16"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1" xfId="0" applyFont="1" applyBorder="1" applyAlignment="1">
      <alignment horizontal="center" vertical="center" wrapText="1"/>
    </xf>
    <xf numFmtId="0" fontId="29" fillId="0" borderId="20" xfId="0" applyFont="1" applyBorder="1" applyAlignment="1">
      <alignment horizontal="left" vertical="center" shrinkToFit="1"/>
    </xf>
    <xf numFmtId="0" fontId="29" fillId="0" borderId="14" xfId="0" applyFont="1" applyBorder="1" applyAlignment="1">
      <alignment horizontal="left" vertical="center" shrinkToFit="1"/>
    </xf>
    <xf numFmtId="0" fontId="29" fillId="0" borderId="21" xfId="0" applyFont="1" applyBorder="1" applyAlignment="1">
      <alignment horizontal="left" vertical="center" shrinkToFit="1"/>
    </xf>
    <xf numFmtId="0" fontId="28" fillId="0" borderId="241" xfId="0" applyFont="1" applyBorder="1" applyAlignment="1">
      <alignment horizontal="center" vertical="center"/>
    </xf>
    <xf numFmtId="0" fontId="28" fillId="0" borderId="242" xfId="0" applyFont="1" applyBorder="1" applyAlignment="1">
      <alignment horizontal="center" vertical="center"/>
    </xf>
    <xf numFmtId="0" fontId="28" fillId="0" borderId="243" xfId="0" applyFont="1" applyBorder="1" applyAlignment="1">
      <alignment horizontal="center" vertical="center"/>
    </xf>
    <xf numFmtId="0" fontId="28" fillId="0" borderId="20" xfId="0" applyFont="1" applyBorder="1" applyAlignment="1">
      <alignment horizontal="center" vertical="center"/>
    </xf>
    <xf numFmtId="0" fontId="28" fillId="0" borderId="14" xfId="0" applyFont="1" applyBorder="1" applyAlignment="1">
      <alignment horizontal="center" vertical="center"/>
    </xf>
    <xf numFmtId="0" fontId="28" fillId="0" borderId="21" xfId="0" applyFont="1" applyBorder="1" applyAlignment="1">
      <alignment horizontal="center" vertical="center"/>
    </xf>
    <xf numFmtId="0" fontId="5" fillId="0" borderId="241" xfId="0" applyFont="1" applyBorder="1" applyAlignment="1">
      <alignment horizontal="left" vertical="center" shrinkToFit="1"/>
    </xf>
    <xf numFmtId="0" fontId="5" fillId="0" borderId="242" xfId="0" applyFont="1" applyBorder="1" applyAlignment="1">
      <alignment horizontal="left" vertical="center" shrinkToFit="1"/>
    </xf>
    <xf numFmtId="0" fontId="5" fillId="0" borderId="243" xfId="0" applyFont="1" applyBorder="1" applyAlignment="1">
      <alignment horizontal="left" vertical="center" shrinkToFit="1"/>
    </xf>
    <xf numFmtId="0" fontId="28" fillId="28" borderId="238" xfId="0" applyFont="1" applyFill="1" applyBorder="1" applyAlignment="1">
      <alignment horizontal="center" vertical="center"/>
    </xf>
    <xf numFmtId="0" fontId="28" fillId="28" borderId="239" xfId="0" applyFont="1" applyFill="1" applyBorder="1" applyAlignment="1">
      <alignment horizontal="center" vertical="center"/>
    </xf>
    <xf numFmtId="0" fontId="28" fillId="0" borderId="240" xfId="0" applyFont="1" applyBorder="1" applyAlignment="1">
      <alignment horizontal="left" vertical="center" wrapText="1"/>
    </xf>
    <xf numFmtId="0" fontId="28" fillId="0" borderId="238" xfId="0" applyFont="1" applyBorder="1" applyAlignment="1">
      <alignment horizontal="left" vertical="center" wrapText="1"/>
    </xf>
    <xf numFmtId="0" fontId="28" fillId="0" borderId="239" xfId="0" applyFont="1" applyBorder="1" applyAlignment="1">
      <alignment horizontal="left" vertical="center" wrapText="1"/>
    </xf>
    <xf numFmtId="0" fontId="32" fillId="0" borderId="240" xfId="0" applyFont="1" applyBorder="1" applyAlignment="1">
      <alignment horizontal="left" vertical="center" wrapText="1"/>
    </xf>
    <xf numFmtId="0" fontId="32" fillId="0" borderId="238" xfId="0" applyFont="1" applyBorder="1" applyAlignment="1">
      <alignment horizontal="left" vertical="center" wrapText="1"/>
    </xf>
    <xf numFmtId="0" fontId="32" fillId="0" borderId="239" xfId="0" applyFont="1" applyBorder="1" applyAlignment="1">
      <alignment horizontal="left" vertical="center" wrapText="1"/>
    </xf>
    <xf numFmtId="0" fontId="28" fillId="28" borderId="238" xfId="0" applyFont="1" applyFill="1" applyBorder="1" applyAlignment="1">
      <alignment horizontal="center" vertical="center" wrapText="1"/>
    </xf>
    <xf numFmtId="0" fontId="28" fillId="28" borderId="239" xfId="0" applyFont="1" applyFill="1" applyBorder="1" applyAlignment="1">
      <alignment horizontal="center" vertical="center" wrapText="1"/>
    </xf>
    <xf numFmtId="0" fontId="29" fillId="0" borderId="240" xfId="0" applyFont="1" applyBorder="1" applyAlignment="1">
      <alignment horizontal="left" vertical="center" wrapText="1"/>
    </xf>
    <xf numFmtId="0" fontId="28" fillId="0" borderId="114" xfId="0" applyFont="1" applyBorder="1" applyAlignment="1">
      <alignment horizontal="center" vertical="center"/>
    </xf>
    <xf numFmtId="0" fontId="28" fillId="0" borderId="146" xfId="0" applyFont="1" applyBorder="1" applyAlignment="1">
      <alignment horizontal="center" vertical="center"/>
    </xf>
    <xf numFmtId="0" fontId="28" fillId="0" borderId="126" xfId="0" applyFont="1" applyBorder="1" applyAlignment="1">
      <alignment horizontal="center" vertical="center"/>
    </xf>
    <xf numFmtId="0" fontId="28" fillId="0" borderId="127" xfId="0" applyFont="1" applyBorder="1" applyAlignment="1">
      <alignment horizontal="center" vertical="center"/>
    </xf>
    <xf numFmtId="0" fontId="28" fillId="0" borderId="0" xfId="0" applyFont="1" applyAlignment="1">
      <alignment horizontal="center" vertical="center"/>
    </xf>
    <xf numFmtId="0" fontId="28" fillId="0" borderId="16" xfId="0" applyFont="1" applyBorder="1" applyAlignment="1">
      <alignment horizontal="center" vertical="center"/>
    </xf>
    <xf numFmtId="0" fontId="28" fillId="0" borderId="125" xfId="0" applyFont="1" applyBorder="1" applyAlignment="1">
      <alignment horizontal="left" vertical="center" wrapText="1"/>
    </xf>
    <xf numFmtId="0" fontId="28" fillId="0" borderId="126" xfId="0" applyFont="1" applyBorder="1" applyAlignment="1">
      <alignment horizontal="left" vertical="center" wrapText="1"/>
    </xf>
    <xf numFmtId="0" fontId="28" fillId="0" borderId="127" xfId="0" applyFont="1" applyBorder="1" applyAlignment="1">
      <alignment horizontal="left" vertical="center" wrapText="1"/>
    </xf>
    <xf numFmtId="0" fontId="28" fillId="0" borderId="15" xfId="0" applyFont="1" applyBorder="1" applyAlignment="1">
      <alignment horizontal="left" vertical="center" wrapText="1"/>
    </xf>
    <xf numFmtId="0" fontId="28" fillId="0" borderId="0" xfId="0" applyFont="1" applyAlignment="1">
      <alignment horizontal="left" vertical="center" wrapText="1"/>
    </xf>
    <xf numFmtId="0" fontId="28" fillId="0" borderId="16" xfId="0" applyFont="1" applyBorder="1" applyAlignment="1">
      <alignment horizontal="left" vertical="center" wrapText="1"/>
    </xf>
    <xf numFmtId="0" fontId="28" fillId="0" borderId="20" xfId="0" applyFont="1" applyBorder="1" applyAlignment="1">
      <alignment horizontal="left" vertical="center" wrapText="1"/>
    </xf>
    <xf numFmtId="0" fontId="28" fillId="0" borderId="14" xfId="0" applyFont="1" applyBorder="1" applyAlignment="1">
      <alignment horizontal="left" vertical="center" wrapText="1"/>
    </xf>
    <xf numFmtId="0" fontId="28" fillId="0" borderId="21" xfId="0" applyFont="1" applyBorder="1" applyAlignment="1">
      <alignment horizontal="left" vertical="center" wrapText="1"/>
    </xf>
    <xf numFmtId="0" fontId="99" fillId="0" borderId="122" xfId="0" applyFont="1" applyBorder="1" applyAlignment="1">
      <alignment horizontal="center" vertical="center"/>
    </xf>
    <xf numFmtId="0" fontId="29" fillId="0" borderId="123" xfId="0" applyFont="1" applyBorder="1" applyAlignment="1">
      <alignment horizontal="center" vertical="center"/>
    </xf>
    <xf numFmtId="0" fontId="29" fillId="0" borderId="124" xfId="0" applyFont="1" applyBorder="1" applyAlignment="1">
      <alignment horizontal="center" vertical="center"/>
    </xf>
    <xf numFmtId="0" fontId="99" fillId="0" borderId="122" xfId="0" applyFont="1" applyBorder="1" applyAlignment="1">
      <alignment horizontal="left" vertical="center" shrinkToFit="1"/>
    </xf>
    <xf numFmtId="0" fontId="29" fillId="0" borderId="123" xfId="0" applyFont="1" applyBorder="1" applyAlignment="1">
      <alignment horizontal="left" vertical="center" shrinkToFit="1"/>
    </xf>
    <xf numFmtId="0" fontId="29" fillId="0" borderId="124" xfId="0" applyFont="1" applyBorder="1" applyAlignment="1">
      <alignment horizontal="left" vertical="center" shrinkToFit="1"/>
    </xf>
    <xf numFmtId="0" fontId="78" fillId="0" borderId="122" xfId="0" applyFont="1" applyBorder="1" applyAlignment="1">
      <alignment horizontal="left" vertical="center" wrapText="1"/>
    </xf>
    <xf numFmtId="0" fontId="78" fillId="0" borderId="123" xfId="0" applyFont="1" applyBorder="1" applyAlignment="1">
      <alignment horizontal="left" vertical="center" wrapText="1"/>
    </xf>
    <xf numFmtId="0" fontId="78" fillId="0" borderId="124" xfId="0" applyFont="1" applyBorder="1" applyAlignment="1">
      <alignment horizontal="left" vertical="center" wrapText="1"/>
    </xf>
    <xf numFmtId="0" fontId="78" fillId="0" borderId="123" xfId="0" applyFont="1" applyBorder="1" applyAlignment="1">
      <alignment horizontal="left" vertical="center"/>
    </xf>
    <xf numFmtId="0" fontId="78" fillId="0" borderId="124" xfId="0" applyFont="1" applyBorder="1" applyAlignment="1">
      <alignment horizontal="left" vertical="center"/>
    </xf>
    <xf numFmtId="0" fontId="28" fillId="0" borderId="122" xfId="0" applyFont="1" applyBorder="1" applyAlignment="1">
      <alignment horizontal="left" vertical="center" shrinkToFit="1"/>
    </xf>
    <xf numFmtId="0" fontId="28" fillId="0" borderId="123" xfId="0" applyFont="1" applyBorder="1" applyAlignment="1">
      <alignment horizontal="left" vertical="center" shrinkToFit="1"/>
    </xf>
    <xf numFmtId="0" fontId="28" fillId="0" borderId="124" xfId="0" applyFont="1" applyBorder="1" applyAlignment="1">
      <alignment horizontal="left" vertical="center" shrinkToFit="1"/>
    </xf>
    <xf numFmtId="0" fontId="28" fillId="0" borderId="183" xfId="0" applyFont="1" applyBorder="1" applyAlignment="1">
      <alignment horizontal="center" vertical="center" wrapText="1"/>
    </xf>
    <xf numFmtId="0" fontId="28" fillId="0" borderId="177" xfId="0" applyFont="1" applyBorder="1" applyAlignment="1">
      <alignment horizontal="center" vertical="center" wrapText="1"/>
    </xf>
    <xf numFmtId="0" fontId="28" fillId="0" borderId="178" xfId="0" applyFont="1" applyBorder="1" applyAlignment="1">
      <alignment horizontal="center" vertical="center" wrapText="1"/>
    </xf>
    <xf numFmtId="0" fontId="28" fillId="25" borderId="128" xfId="0" applyFont="1" applyFill="1" applyBorder="1" applyAlignment="1">
      <alignment horizontal="center" vertical="center"/>
    </xf>
    <xf numFmtId="0" fontId="28" fillId="25" borderId="133" xfId="0" applyFont="1" applyFill="1" applyBorder="1" applyAlignment="1">
      <alignment horizontal="center" vertical="center"/>
    </xf>
    <xf numFmtId="0" fontId="28" fillId="25" borderId="132" xfId="0" applyFont="1" applyFill="1" applyBorder="1" applyAlignment="1">
      <alignment horizontal="center" vertical="center"/>
    </xf>
    <xf numFmtId="0" fontId="28" fillId="25" borderId="134" xfId="0" applyFont="1" applyFill="1" applyBorder="1" applyAlignment="1">
      <alignment horizontal="center" vertical="center"/>
    </xf>
    <xf numFmtId="0" fontId="28" fillId="25" borderId="20" xfId="0" applyFont="1" applyFill="1" applyBorder="1" applyAlignment="1">
      <alignment horizontal="center" vertical="center"/>
    </xf>
    <xf numFmtId="0" fontId="28" fillId="25" borderId="14" xfId="0" applyFont="1" applyFill="1" applyBorder="1" applyAlignment="1">
      <alignment horizontal="center" vertical="center"/>
    </xf>
    <xf numFmtId="38" fontId="5" fillId="27" borderId="272" xfId="45" applyFont="1" applyFill="1" applyBorder="1" applyAlignment="1" applyProtection="1">
      <alignment horizontal="center" vertical="center"/>
      <protection locked="0"/>
    </xf>
    <xf numFmtId="38" fontId="5" fillId="27" borderId="274" xfId="45" applyFont="1" applyFill="1" applyBorder="1" applyAlignment="1" applyProtection="1">
      <alignment horizontal="center" vertical="center"/>
      <protection locked="0"/>
    </xf>
    <xf numFmtId="0" fontId="5" fillId="0" borderId="272" xfId="0" applyFont="1" applyBorder="1" applyAlignment="1">
      <alignment horizontal="left" vertical="center" shrinkToFit="1"/>
    </xf>
    <xf numFmtId="0" fontId="5" fillId="0" borderId="273" xfId="0" applyFont="1" applyBorder="1" applyAlignment="1">
      <alignment horizontal="left" vertical="center" shrinkToFit="1"/>
    </xf>
    <xf numFmtId="0" fontId="5" fillId="0" borderId="274" xfId="0" applyFont="1" applyBorder="1" applyAlignment="1">
      <alignment horizontal="left" vertical="center" shrinkToFit="1"/>
    </xf>
    <xf numFmtId="38" fontId="5" fillId="27" borderId="245" xfId="45" applyFont="1" applyFill="1" applyBorder="1" applyAlignment="1" applyProtection="1">
      <alignment horizontal="center" vertical="center"/>
      <protection locked="0"/>
    </xf>
    <xf numFmtId="0" fontId="5" fillId="0" borderId="272" xfId="0" applyFont="1" applyBorder="1" applyAlignment="1">
      <alignment horizontal="left" vertical="center" wrapText="1"/>
    </xf>
    <xf numFmtId="0" fontId="5" fillId="0" borderId="273" xfId="0" applyFont="1" applyBorder="1" applyAlignment="1">
      <alignment horizontal="left" vertical="center" wrapText="1"/>
    </xf>
    <xf numFmtId="0" fontId="5" fillId="0" borderId="274" xfId="0" applyFont="1" applyBorder="1" applyAlignment="1">
      <alignment horizontal="left" vertical="center" wrapText="1"/>
    </xf>
    <xf numFmtId="0" fontId="5" fillId="0" borderId="273" xfId="0" applyFont="1" applyBorder="1" applyAlignment="1">
      <alignment horizontal="left" vertical="center"/>
    </xf>
    <xf numFmtId="0" fontId="5" fillId="0" borderId="274" xfId="0" applyFont="1" applyBorder="1" applyAlignment="1">
      <alignment horizontal="left" vertical="center"/>
    </xf>
    <xf numFmtId="0" fontId="5" fillId="25" borderId="272" xfId="0" applyFont="1" applyFill="1" applyBorder="1" applyAlignment="1">
      <alignment horizontal="center" vertical="center"/>
    </xf>
    <xf numFmtId="0" fontId="5" fillId="25" borderId="273" xfId="0" applyFont="1" applyFill="1" applyBorder="1" applyAlignment="1">
      <alignment horizontal="center" vertical="center"/>
    </xf>
    <xf numFmtId="0" fontId="5" fillId="25" borderId="274" xfId="0" applyFont="1" applyFill="1" applyBorder="1" applyAlignment="1">
      <alignment horizontal="center" vertical="center"/>
    </xf>
    <xf numFmtId="0" fontId="5" fillId="27" borderId="245" xfId="0" applyFont="1" applyFill="1" applyBorder="1" applyAlignment="1" applyProtection="1">
      <alignment horizontal="center" vertical="center"/>
      <protection locked="0"/>
    </xf>
    <xf numFmtId="0" fontId="5" fillId="25" borderId="241" xfId="0" applyFont="1" applyFill="1" applyBorder="1" applyAlignment="1">
      <alignment horizontal="left" vertical="center" wrapText="1"/>
    </xf>
    <xf numFmtId="0" fontId="5" fillId="25" borderId="242" xfId="0" applyFont="1" applyFill="1" applyBorder="1" applyAlignment="1">
      <alignment horizontal="left" vertical="center" wrapText="1"/>
    </xf>
    <xf numFmtId="0" fontId="5" fillId="25" borderId="243" xfId="0" applyFont="1" applyFill="1" applyBorder="1" applyAlignment="1">
      <alignment horizontal="left" vertical="center" wrapText="1"/>
    </xf>
    <xf numFmtId="0" fontId="5" fillId="25" borderId="20" xfId="0" applyFont="1" applyFill="1" applyBorder="1" applyAlignment="1">
      <alignment horizontal="left" vertical="center" wrapText="1"/>
    </xf>
    <xf numFmtId="0" fontId="5" fillId="25" borderId="14" xfId="0" applyFont="1" applyFill="1" applyBorder="1" applyAlignment="1">
      <alignment horizontal="left" vertical="center" wrapText="1"/>
    </xf>
    <xf numFmtId="0" fontId="5" fillId="25" borderId="21" xfId="0" applyFont="1" applyFill="1" applyBorder="1" applyAlignment="1">
      <alignment horizontal="left" vertical="center" wrapText="1"/>
    </xf>
    <xf numFmtId="0" fontId="5" fillId="25" borderId="15" xfId="0" applyFont="1" applyFill="1" applyBorder="1" applyAlignment="1">
      <alignment horizontal="left" vertical="center" wrapText="1"/>
    </xf>
    <xf numFmtId="0" fontId="5" fillId="25" borderId="0" xfId="0" applyFont="1" applyFill="1" applyAlignment="1">
      <alignment horizontal="left" vertical="center" wrapText="1"/>
    </xf>
    <xf numFmtId="0" fontId="5" fillId="25" borderId="16" xfId="0" applyFont="1" applyFill="1" applyBorder="1" applyAlignment="1">
      <alignment horizontal="left" vertical="center" wrapText="1"/>
    </xf>
    <xf numFmtId="0" fontId="5" fillId="0" borderId="275" xfId="0" applyFont="1" applyBorder="1" applyAlignment="1">
      <alignment horizontal="center" vertical="center"/>
    </xf>
    <xf numFmtId="0" fontId="5" fillId="0" borderId="272" xfId="0" applyFont="1" applyBorder="1" applyAlignment="1">
      <alignment horizontal="left" vertical="center"/>
    </xf>
    <xf numFmtId="0" fontId="5" fillId="25" borderId="131" xfId="0" applyFont="1" applyFill="1" applyBorder="1" applyAlignment="1">
      <alignment horizontal="center" vertical="center" shrinkToFit="1"/>
    </xf>
    <xf numFmtId="0" fontId="5" fillId="25" borderId="132" xfId="0" applyFont="1" applyFill="1" applyBorder="1" applyAlignment="1">
      <alignment horizontal="center" vertical="center" shrinkToFit="1"/>
    </xf>
    <xf numFmtId="0" fontId="5" fillId="0" borderId="44"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28" fillId="25" borderId="129" xfId="0" applyFont="1" applyFill="1" applyBorder="1" applyAlignment="1">
      <alignment horizontal="center" vertical="center"/>
    </xf>
    <xf numFmtId="0" fontId="28" fillId="25" borderId="130" xfId="0" applyFont="1" applyFill="1" applyBorder="1" applyAlignment="1">
      <alignment horizontal="center" vertical="center"/>
    </xf>
    <xf numFmtId="0" fontId="28" fillId="25" borderId="21" xfId="0" applyFont="1" applyFill="1" applyBorder="1" applyAlignment="1">
      <alignment horizontal="center" vertical="center"/>
    </xf>
    <xf numFmtId="184" fontId="28" fillId="29" borderId="128" xfId="0" applyNumberFormat="1" applyFont="1" applyFill="1" applyBorder="1" applyAlignment="1">
      <alignment horizontal="center" vertical="center" wrapText="1"/>
    </xf>
    <xf numFmtId="184" fontId="28" fillId="29" borderId="129" xfId="0" applyNumberFormat="1" applyFont="1" applyFill="1" applyBorder="1" applyAlignment="1">
      <alignment horizontal="center" vertical="center" wrapText="1"/>
    </xf>
    <xf numFmtId="184" fontId="28" fillId="29" borderId="130" xfId="0" applyNumberFormat="1" applyFont="1" applyFill="1" applyBorder="1" applyAlignment="1">
      <alignment horizontal="center" vertical="center" wrapText="1"/>
    </xf>
    <xf numFmtId="184" fontId="28" fillId="29" borderId="20" xfId="0" applyNumberFormat="1" applyFont="1" applyFill="1" applyBorder="1" applyAlignment="1">
      <alignment horizontal="center" vertical="center" wrapText="1"/>
    </xf>
    <xf numFmtId="184" fontId="28" fillId="29" borderId="14" xfId="0" applyNumberFormat="1" applyFont="1" applyFill="1" applyBorder="1" applyAlignment="1">
      <alignment horizontal="center" vertical="center" wrapText="1"/>
    </xf>
    <xf numFmtId="184" fontId="28" fillId="29" borderId="21" xfId="0" applyNumberFormat="1" applyFont="1" applyFill="1" applyBorder="1" applyAlignment="1">
      <alignment horizontal="center" vertical="center" wrapText="1"/>
    </xf>
    <xf numFmtId="0" fontId="28" fillId="27" borderId="131" xfId="0" applyFont="1" applyFill="1" applyBorder="1" applyAlignment="1" applyProtection="1">
      <alignment horizontal="center" vertical="center"/>
      <protection locked="0"/>
    </xf>
    <xf numFmtId="0" fontId="28" fillId="0" borderId="94" xfId="0" applyFont="1" applyBorder="1" applyAlignment="1">
      <alignment horizontal="center" vertical="center"/>
    </xf>
    <xf numFmtId="0" fontId="5" fillId="0" borderId="44" xfId="0" applyFont="1" applyBorder="1" applyAlignment="1" applyProtection="1">
      <alignment horizontal="center" vertical="center" shrinkToFit="1"/>
      <protection locked="0"/>
    </xf>
    <xf numFmtId="0" fontId="5" fillId="0" borderId="74" xfId="0" applyFont="1" applyBorder="1" applyAlignment="1" applyProtection="1">
      <alignment horizontal="center" vertical="center" shrinkToFit="1"/>
      <protection locked="0"/>
    </xf>
    <xf numFmtId="0" fontId="5" fillId="0" borderId="45" xfId="0" applyFont="1" applyBorder="1" applyAlignment="1" applyProtection="1">
      <alignment horizontal="center" vertical="center" shrinkToFit="1"/>
      <protection locked="0"/>
    </xf>
    <xf numFmtId="0" fontId="28" fillId="27" borderId="132" xfId="0" applyFont="1" applyFill="1" applyBorder="1" applyAlignment="1" applyProtection="1">
      <alignment horizontal="center" vertical="center" shrinkToFit="1"/>
      <protection locked="0"/>
    </xf>
    <xf numFmtId="0" fontId="28" fillId="27" borderId="133" xfId="0" applyFont="1" applyFill="1" applyBorder="1" applyAlignment="1" applyProtection="1">
      <alignment horizontal="center" vertical="center" shrinkToFit="1"/>
      <protection locked="0"/>
    </xf>
    <xf numFmtId="0" fontId="28" fillId="27" borderId="134" xfId="0" applyFont="1" applyFill="1" applyBorder="1" applyAlignment="1" applyProtection="1">
      <alignment horizontal="center" vertical="center" shrinkToFit="1"/>
      <protection locked="0"/>
    </xf>
    <xf numFmtId="0" fontId="28" fillId="0" borderId="0" xfId="0" applyFont="1" applyAlignment="1">
      <alignment vertical="center" wrapText="1" shrinkToFit="1"/>
    </xf>
    <xf numFmtId="0" fontId="28" fillId="27" borderId="131" xfId="0" applyFont="1" applyFill="1" applyBorder="1" applyAlignment="1" applyProtection="1">
      <alignment horizontal="center" vertical="center" shrinkToFit="1"/>
      <protection locked="0"/>
    </xf>
    <xf numFmtId="0" fontId="5" fillId="0" borderId="179" xfId="0" applyFont="1" applyBorder="1" applyAlignment="1">
      <alignment vertical="top" wrapText="1"/>
    </xf>
    <xf numFmtId="0" fontId="5" fillId="0" borderId="18" xfId="0" applyFont="1" applyBorder="1" applyAlignment="1">
      <alignment vertical="top"/>
    </xf>
    <xf numFmtId="0" fontId="5" fillId="0" borderId="19" xfId="0" applyFont="1" applyBorder="1" applyAlignment="1">
      <alignment vertical="top"/>
    </xf>
    <xf numFmtId="0" fontId="5" fillId="25" borderId="212" xfId="0" applyFont="1" applyFill="1" applyBorder="1" applyAlignment="1">
      <alignment horizontal="center" vertical="center" shrinkToFit="1"/>
    </xf>
    <xf numFmtId="0" fontId="5" fillId="0" borderId="18" xfId="0" applyFont="1" applyBorder="1" applyAlignment="1">
      <alignment vertical="top" wrapText="1"/>
    </xf>
    <xf numFmtId="0" fontId="5" fillId="0" borderId="16" xfId="0" applyFont="1" applyBorder="1" applyAlignment="1">
      <alignment vertical="top" wrapText="1"/>
    </xf>
    <xf numFmtId="0" fontId="5" fillId="0" borderId="18" xfId="0" applyFont="1" applyBorder="1" applyAlignment="1">
      <alignment horizontal="center" vertical="top"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28" fillId="27" borderId="128" xfId="0" applyFont="1" applyFill="1" applyBorder="1" applyAlignment="1" applyProtection="1">
      <alignment horizontal="center" vertical="center" wrapText="1"/>
      <protection locked="0"/>
    </xf>
    <xf numFmtId="0" fontId="28" fillId="27" borderId="129" xfId="0" applyFont="1" applyFill="1" applyBorder="1" applyAlignment="1" applyProtection="1">
      <alignment horizontal="center" vertical="center" wrapText="1"/>
      <protection locked="0"/>
    </xf>
    <xf numFmtId="0" fontId="28" fillId="27" borderId="130" xfId="0" applyFont="1" applyFill="1" applyBorder="1" applyAlignment="1" applyProtection="1">
      <alignment horizontal="center" vertical="center" wrapText="1"/>
      <protection locked="0"/>
    </xf>
    <xf numFmtId="0" fontId="28" fillId="27" borderId="20" xfId="0" applyFont="1" applyFill="1" applyBorder="1" applyAlignment="1" applyProtection="1">
      <alignment horizontal="center" vertical="center" wrapText="1"/>
      <protection locked="0"/>
    </xf>
    <xf numFmtId="0" fontId="28" fillId="27" borderId="14" xfId="0" applyFont="1" applyFill="1" applyBorder="1" applyAlignment="1" applyProtection="1">
      <alignment horizontal="center" vertical="center" wrapText="1"/>
      <protection locked="0"/>
    </xf>
    <xf numFmtId="0" fontId="28" fillId="27" borderId="21" xfId="0" applyFont="1" applyFill="1" applyBorder="1" applyAlignment="1" applyProtection="1">
      <alignment horizontal="center" vertical="center" wrapText="1"/>
      <protection locked="0"/>
    </xf>
    <xf numFmtId="184" fontId="28" fillId="29" borderId="218" xfId="0" applyNumberFormat="1" applyFont="1" applyFill="1" applyBorder="1" applyAlignment="1">
      <alignment horizontal="center" vertical="center" shrinkToFit="1"/>
    </xf>
    <xf numFmtId="0" fontId="28" fillId="25" borderId="218" xfId="0" applyFont="1" applyFill="1" applyBorder="1" applyAlignment="1">
      <alignment horizontal="center" vertical="center" wrapText="1"/>
    </xf>
    <xf numFmtId="180" fontId="28" fillId="29" borderId="219" xfId="0" applyNumberFormat="1" applyFont="1" applyFill="1" applyBorder="1">
      <alignment vertical="center"/>
    </xf>
    <xf numFmtId="180" fontId="28" fillId="29" borderId="217" xfId="0" applyNumberFormat="1" applyFont="1" applyFill="1" applyBorder="1">
      <alignment vertical="center"/>
    </xf>
    <xf numFmtId="180" fontId="28" fillId="29" borderId="20" xfId="0" applyNumberFormat="1" applyFont="1" applyFill="1" applyBorder="1">
      <alignment vertical="center"/>
    </xf>
    <xf numFmtId="180" fontId="28" fillId="29" borderId="14" xfId="0" applyNumberFormat="1" applyFont="1" applyFill="1" applyBorder="1">
      <alignment vertical="center"/>
    </xf>
    <xf numFmtId="0" fontId="28" fillId="0" borderId="218" xfId="0" applyFont="1" applyBorder="1" applyAlignment="1">
      <alignment horizontal="center" vertical="center" shrinkToFit="1"/>
    </xf>
    <xf numFmtId="0" fontId="28" fillId="29" borderId="218" xfId="0" applyFont="1" applyFill="1" applyBorder="1" applyAlignment="1">
      <alignment horizontal="center" vertical="center" shrinkToFit="1"/>
    </xf>
    <xf numFmtId="0" fontId="0" fillId="0" borderId="18" xfId="0" applyBorder="1" applyAlignment="1">
      <alignment vertical="top" wrapText="1"/>
    </xf>
    <xf numFmtId="0" fontId="28" fillId="0" borderId="97" xfId="0" applyFont="1" applyBorder="1" applyAlignment="1" applyProtection="1">
      <alignment horizontal="center" vertical="center"/>
      <protection locked="0"/>
    </xf>
    <xf numFmtId="0" fontId="28" fillId="0" borderId="98" xfId="0" applyFont="1" applyBorder="1" applyAlignment="1" applyProtection="1">
      <alignment horizontal="center" vertical="center"/>
      <protection locked="0"/>
    </xf>
    <xf numFmtId="0" fontId="28" fillId="0" borderId="95" xfId="0" applyFont="1" applyBorder="1" applyAlignment="1" applyProtection="1">
      <alignment horizontal="center" vertical="center"/>
      <protection locked="0"/>
    </xf>
    <xf numFmtId="0" fontId="28" fillId="0" borderId="96" xfId="0" applyFont="1" applyBorder="1" applyAlignment="1" applyProtection="1">
      <alignment horizontal="center" vertical="center"/>
      <protection locked="0"/>
    </xf>
    <xf numFmtId="0" fontId="5" fillId="0" borderId="131" xfId="0" applyFont="1" applyBorder="1" applyAlignment="1">
      <alignment horizontal="center" vertical="center" shrinkToFit="1"/>
    </xf>
    <xf numFmtId="0" fontId="5" fillId="0" borderId="132" xfId="0" applyFont="1" applyBorder="1" applyAlignment="1">
      <alignment horizontal="center" vertical="center" shrinkToFit="1"/>
    </xf>
    <xf numFmtId="0" fontId="28" fillId="0" borderId="58" xfId="0" applyFont="1" applyBorder="1" applyAlignment="1" applyProtection="1">
      <alignment vertical="center" shrinkToFit="1"/>
      <protection locked="0"/>
    </xf>
    <xf numFmtId="0" fontId="28" fillId="0" borderId="59" xfId="0" applyFont="1" applyBorder="1" applyAlignment="1" applyProtection="1">
      <alignment vertical="center" shrinkToFit="1"/>
      <protection locked="0"/>
    </xf>
    <xf numFmtId="0" fontId="28" fillId="0" borderId="134" xfId="0" applyFont="1" applyBorder="1" applyAlignment="1">
      <alignment horizontal="center" vertical="center"/>
    </xf>
    <xf numFmtId="38" fontId="5" fillId="27" borderId="131" xfId="45" applyFont="1" applyFill="1" applyBorder="1" applyAlignment="1" applyProtection="1">
      <alignment horizontal="center" vertical="center"/>
      <protection locked="0"/>
    </xf>
    <xf numFmtId="38" fontId="5" fillId="27" borderId="135" xfId="45" applyFont="1" applyFill="1" applyBorder="1" applyAlignment="1" applyProtection="1">
      <alignment horizontal="center" vertical="center"/>
      <protection locked="0"/>
    </xf>
    <xf numFmtId="0" fontId="35" fillId="0" borderId="263" xfId="0" applyFont="1" applyBorder="1" applyAlignment="1">
      <alignment horizontal="center" vertical="center" shrinkToFit="1"/>
    </xf>
    <xf numFmtId="0" fontId="35" fillId="0" borderId="262" xfId="0" applyFont="1" applyBorder="1" applyAlignment="1">
      <alignment horizontal="center" vertical="center" shrinkToFit="1"/>
    </xf>
    <xf numFmtId="0" fontId="35" fillId="0" borderId="264" xfId="0" applyFont="1" applyBorder="1" applyAlignment="1">
      <alignment horizontal="center" vertical="center" shrinkToFit="1"/>
    </xf>
    <xf numFmtId="0" fontId="5" fillId="0" borderId="16" xfId="0" applyFont="1" applyBorder="1" applyAlignment="1">
      <alignment horizontal="center" vertical="top" wrapText="1"/>
    </xf>
    <xf numFmtId="0" fontId="5" fillId="25" borderId="128" xfId="0" applyFont="1" applyFill="1" applyBorder="1" applyAlignment="1">
      <alignment horizontal="center" vertical="center"/>
    </xf>
    <xf numFmtId="0" fontId="5" fillId="25" borderId="129" xfId="0" applyFont="1" applyFill="1" applyBorder="1" applyAlignment="1">
      <alignment horizontal="center" vertical="center"/>
    </xf>
    <xf numFmtId="0" fontId="5" fillId="25" borderId="130" xfId="0" applyFont="1" applyFill="1" applyBorder="1" applyAlignment="1">
      <alignment horizontal="center" vertical="center"/>
    </xf>
    <xf numFmtId="38" fontId="5" fillId="27" borderId="132" xfId="45" applyFont="1" applyFill="1" applyBorder="1" applyAlignment="1" applyProtection="1">
      <alignment horizontal="center" vertical="center"/>
      <protection locked="0"/>
    </xf>
    <xf numFmtId="38" fontId="5" fillId="27" borderId="134" xfId="45" applyFont="1" applyFill="1" applyBorder="1" applyAlignment="1" applyProtection="1">
      <alignment horizontal="center" vertical="center"/>
      <protection locked="0"/>
    </xf>
    <xf numFmtId="0" fontId="5" fillId="25" borderId="132" xfId="0" applyFont="1" applyFill="1" applyBorder="1" applyAlignment="1">
      <alignment horizontal="center" vertical="center"/>
    </xf>
    <xf numFmtId="0" fontId="5" fillId="25" borderId="133" xfId="0" applyFont="1" applyFill="1" applyBorder="1" applyAlignment="1">
      <alignment horizontal="center" vertical="center"/>
    </xf>
    <xf numFmtId="0" fontId="5" fillId="25" borderId="134" xfId="0" applyFont="1" applyFill="1" applyBorder="1" applyAlignment="1">
      <alignment horizontal="center" vertical="center"/>
    </xf>
    <xf numFmtId="0" fontId="5" fillId="0" borderId="133" xfId="0" applyFont="1" applyBorder="1" applyAlignment="1">
      <alignment horizontal="center" vertical="center" shrinkToFit="1"/>
    </xf>
    <xf numFmtId="0" fontId="5" fillId="0" borderId="134" xfId="0" applyFont="1" applyBorder="1" applyAlignment="1">
      <alignment horizontal="center" vertical="center" shrinkToFit="1"/>
    </xf>
    <xf numFmtId="0" fontId="5" fillId="0" borderId="132" xfId="0" applyFont="1" applyBorder="1" applyAlignment="1">
      <alignment horizontal="center" vertical="center"/>
    </xf>
    <xf numFmtId="0" fontId="5" fillId="0" borderId="133" xfId="0" applyFont="1" applyBorder="1" applyAlignment="1">
      <alignment horizontal="center" vertical="center"/>
    </xf>
    <xf numFmtId="0" fontId="5" fillId="0" borderId="134" xfId="0" applyFont="1" applyBorder="1" applyAlignment="1">
      <alignment horizontal="center" vertical="center"/>
    </xf>
    <xf numFmtId="0" fontId="5" fillId="0" borderId="18" xfId="0" applyFont="1" applyBorder="1" applyAlignment="1">
      <alignment horizontal="left" vertical="top" wrapText="1"/>
    </xf>
    <xf numFmtId="0" fontId="0" fillId="0" borderId="18" xfId="0" applyBorder="1" applyAlignment="1">
      <alignment horizontal="left" vertical="top" wrapText="1"/>
    </xf>
    <xf numFmtId="0" fontId="28" fillId="27" borderId="131" xfId="0" applyFont="1" applyFill="1" applyBorder="1" applyAlignment="1" applyProtection="1">
      <alignment horizontal="center" vertical="center" wrapText="1"/>
      <protection locked="0"/>
    </xf>
    <xf numFmtId="0" fontId="28" fillId="27" borderId="245" xfId="0" applyFont="1" applyFill="1" applyBorder="1" applyAlignment="1" applyProtection="1">
      <alignment horizontal="center" vertical="center" wrapText="1"/>
      <protection locked="0"/>
    </xf>
    <xf numFmtId="0" fontId="5" fillId="0" borderId="95" xfId="0" applyFont="1" applyBorder="1" applyAlignment="1" applyProtection="1">
      <alignment horizontal="center" vertical="center"/>
      <protection locked="0"/>
    </xf>
    <xf numFmtId="0" fontId="5" fillId="0" borderId="96" xfId="0" applyFont="1" applyBorder="1" applyAlignment="1" applyProtection="1">
      <alignment horizontal="center" vertical="center"/>
      <protection locked="0"/>
    </xf>
    <xf numFmtId="0" fontId="28" fillId="25" borderId="25" xfId="0" applyFont="1" applyFill="1" applyBorder="1" applyAlignment="1">
      <alignment horizontal="center" vertical="center"/>
    </xf>
    <xf numFmtId="0" fontId="28" fillId="25" borderId="26" xfId="0" applyFont="1" applyFill="1" applyBorder="1" applyAlignment="1">
      <alignment horizontal="center" vertical="center"/>
    </xf>
    <xf numFmtId="0" fontId="28" fillId="25" borderId="27" xfId="0" applyFont="1" applyFill="1" applyBorder="1" applyAlignment="1">
      <alignment horizontal="center" vertical="center"/>
    </xf>
    <xf numFmtId="0" fontId="28" fillId="25" borderId="131" xfId="0" applyFont="1" applyFill="1" applyBorder="1" applyAlignment="1">
      <alignment horizontal="center" vertical="center"/>
    </xf>
    <xf numFmtId="0" fontId="5" fillId="25" borderId="128" xfId="0" applyFont="1" applyFill="1" applyBorder="1" applyAlignment="1">
      <alignment horizontal="center" vertical="center" wrapText="1"/>
    </xf>
    <xf numFmtId="0" fontId="5" fillId="25" borderId="129" xfId="0" applyFont="1" applyFill="1" applyBorder="1" applyAlignment="1">
      <alignment horizontal="center" vertical="center" wrapText="1"/>
    </xf>
    <xf numFmtId="0" fontId="5" fillId="25" borderId="130" xfId="0" applyFont="1" applyFill="1" applyBorder="1" applyAlignment="1">
      <alignment horizontal="center" vertical="center" wrapText="1"/>
    </xf>
    <xf numFmtId="0" fontId="5" fillId="25" borderId="15" xfId="0" applyFont="1" applyFill="1" applyBorder="1" applyAlignment="1">
      <alignment horizontal="center" vertical="center" wrapText="1"/>
    </xf>
    <xf numFmtId="0" fontId="5" fillId="25" borderId="0" xfId="0" applyFont="1" applyFill="1" applyAlignment="1">
      <alignment horizontal="center" vertical="center" wrapText="1"/>
    </xf>
    <xf numFmtId="0" fontId="5" fillId="25" borderId="16" xfId="0" applyFont="1" applyFill="1" applyBorder="1" applyAlignment="1">
      <alignment horizontal="center" vertical="center" wrapText="1"/>
    </xf>
    <xf numFmtId="0" fontId="5" fillId="25" borderId="20" xfId="0" applyFont="1" applyFill="1" applyBorder="1" applyAlignment="1">
      <alignment horizontal="center" vertical="center" wrapText="1"/>
    </xf>
    <xf numFmtId="0" fontId="5" fillId="25" borderId="14" xfId="0" applyFont="1" applyFill="1" applyBorder="1" applyAlignment="1">
      <alignment horizontal="center" vertical="center" wrapText="1"/>
    </xf>
    <xf numFmtId="0" fontId="5" fillId="25" borderId="21" xfId="0" applyFont="1" applyFill="1" applyBorder="1" applyAlignment="1">
      <alignment horizontal="center" vertical="center" wrapText="1"/>
    </xf>
    <xf numFmtId="184" fontId="28" fillId="29" borderId="15" xfId="0" applyNumberFormat="1" applyFont="1" applyFill="1" applyBorder="1" applyAlignment="1">
      <alignment horizontal="center" vertical="center" wrapText="1"/>
    </xf>
    <xf numFmtId="184" fontId="28" fillId="29" borderId="0" xfId="0" applyNumberFormat="1" applyFont="1" applyFill="1" applyAlignment="1">
      <alignment horizontal="center" vertical="center" wrapText="1"/>
    </xf>
    <xf numFmtId="184" fontId="28" fillId="29" borderId="16" xfId="0" applyNumberFormat="1" applyFont="1" applyFill="1" applyBorder="1" applyAlignment="1">
      <alignment horizontal="center" vertical="center" wrapText="1"/>
    </xf>
    <xf numFmtId="0" fontId="5" fillId="25" borderId="135" xfId="0" applyFont="1" applyFill="1" applyBorder="1" applyAlignment="1">
      <alignment horizontal="center" vertical="center" shrinkToFit="1"/>
    </xf>
    <xf numFmtId="0" fontId="5" fillId="25" borderId="19" xfId="0" applyFont="1" applyFill="1" applyBorder="1" applyAlignment="1">
      <alignment horizontal="center" vertical="center"/>
    </xf>
    <xf numFmtId="0" fontId="80" fillId="0" borderId="0" xfId="0" applyFont="1" applyAlignment="1">
      <alignment horizontal="center" vertical="top" wrapText="1"/>
    </xf>
    <xf numFmtId="0" fontId="80" fillId="0" borderId="0" xfId="0" applyFont="1" applyAlignment="1">
      <alignment horizontal="center" vertical="top"/>
    </xf>
    <xf numFmtId="0" fontId="5" fillId="26" borderId="15" xfId="0" applyFont="1" applyFill="1" applyBorder="1" applyAlignment="1">
      <alignment horizontal="center" vertical="top" wrapText="1" shrinkToFit="1"/>
    </xf>
    <xf numFmtId="0" fontId="5" fillId="26" borderId="0" xfId="0" applyFont="1" applyFill="1" applyAlignment="1">
      <alignment horizontal="center" vertical="top" shrinkToFit="1"/>
    </xf>
    <xf numFmtId="0" fontId="5" fillId="26" borderId="16" xfId="0" applyFont="1" applyFill="1" applyBorder="1" applyAlignment="1">
      <alignment horizontal="center" vertical="top" shrinkToFit="1"/>
    </xf>
    <xf numFmtId="0" fontId="5" fillId="26" borderId="15" xfId="0" applyFont="1" applyFill="1" applyBorder="1" applyAlignment="1">
      <alignment horizontal="center" vertical="top" shrinkToFit="1"/>
    </xf>
    <xf numFmtId="0" fontId="5" fillId="25" borderId="218" xfId="0" applyFont="1" applyFill="1" applyBorder="1" applyAlignment="1">
      <alignment horizontal="center" vertical="center"/>
    </xf>
    <xf numFmtId="0" fontId="28" fillId="0" borderId="143" xfId="0" applyFont="1" applyBorder="1" applyAlignment="1" applyProtection="1">
      <alignment horizontal="left" vertical="center" shrinkToFit="1"/>
      <protection locked="0"/>
    </xf>
    <xf numFmtId="0" fontId="28" fillId="0" borderId="144" xfId="0" applyFont="1" applyBorder="1" applyAlignment="1" applyProtection="1">
      <alignment horizontal="left" vertical="center" shrinkToFit="1"/>
      <protection locked="0"/>
    </xf>
    <xf numFmtId="0" fontId="28" fillId="0" borderId="145" xfId="0" applyFont="1" applyBorder="1" applyAlignment="1" applyProtection="1">
      <alignment horizontal="left" vertical="center" shrinkToFit="1"/>
      <protection locked="0"/>
    </xf>
    <xf numFmtId="0" fontId="5" fillId="0" borderId="15" xfId="0" applyFont="1" applyBorder="1" applyAlignment="1">
      <alignment vertical="top" wrapText="1"/>
    </xf>
    <xf numFmtId="0" fontId="5" fillId="0" borderId="20" xfId="0" applyFont="1" applyBorder="1" applyAlignment="1">
      <alignment vertical="top" wrapText="1"/>
    </xf>
    <xf numFmtId="0" fontId="28" fillId="27" borderId="219" xfId="0" applyFont="1" applyFill="1" applyBorder="1" applyAlignment="1" applyProtection="1">
      <alignment horizontal="center" vertical="center" wrapText="1"/>
      <protection locked="0"/>
    </xf>
    <xf numFmtId="0" fontId="28" fillId="27" borderId="217" xfId="0" applyFont="1" applyFill="1" applyBorder="1" applyAlignment="1" applyProtection="1">
      <alignment horizontal="center" vertical="center" wrapText="1"/>
      <protection locked="0"/>
    </xf>
    <xf numFmtId="0" fontId="28" fillId="27" borderId="220" xfId="0" applyFont="1" applyFill="1" applyBorder="1" applyAlignment="1" applyProtection="1">
      <alignment horizontal="center" vertical="center" wrapText="1"/>
      <protection locked="0"/>
    </xf>
    <xf numFmtId="0" fontId="28" fillId="29" borderId="75" xfId="0" applyFont="1" applyFill="1" applyBorder="1" applyAlignment="1">
      <alignment horizontal="center" vertical="center"/>
    </xf>
    <xf numFmtId="0" fontId="28" fillId="29" borderId="162" xfId="0" applyFont="1" applyFill="1" applyBorder="1" applyAlignment="1">
      <alignment horizontal="center" vertical="center"/>
    </xf>
    <xf numFmtId="0" fontId="5" fillId="0" borderId="178" xfId="0" applyFont="1" applyBorder="1" applyAlignment="1">
      <alignment vertical="top" wrapText="1"/>
    </xf>
    <xf numFmtId="0" fontId="5" fillId="0" borderId="21" xfId="0" applyFont="1" applyBorder="1" applyAlignment="1">
      <alignment vertical="top" wrapText="1"/>
    </xf>
    <xf numFmtId="0" fontId="5" fillId="25" borderId="244" xfId="0" applyFont="1" applyFill="1" applyBorder="1" applyAlignment="1">
      <alignment horizontal="center" vertical="center"/>
    </xf>
    <xf numFmtId="0" fontId="5" fillId="25" borderId="79" xfId="0" applyFont="1" applyFill="1" applyBorder="1" applyAlignment="1">
      <alignment horizontal="center" vertical="center"/>
    </xf>
    <xf numFmtId="0" fontId="5" fillId="25" borderId="219" xfId="0" applyFont="1" applyFill="1" applyBorder="1" applyAlignment="1">
      <alignment horizontal="center" vertical="center" shrinkToFit="1"/>
    </xf>
    <xf numFmtId="0" fontId="5" fillId="25" borderId="220" xfId="0" applyFont="1" applyFill="1" applyBorder="1" applyAlignment="1">
      <alignment horizontal="center" vertical="center" shrinkToFit="1"/>
    </xf>
    <xf numFmtId="0" fontId="5" fillId="25" borderId="20" xfId="0" applyFont="1" applyFill="1" applyBorder="1" applyAlignment="1">
      <alignment horizontal="center" vertical="center" shrinkToFit="1"/>
    </xf>
    <xf numFmtId="0" fontId="5" fillId="25" borderId="21" xfId="0" applyFont="1" applyFill="1" applyBorder="1" applyAlignment="1">
      <alignment horizontal="center" vertical="center" shrinkToFit="1"/>
    </xf>
    <xf numFmtId="0" fontId="5" fillId="0" borderId="15" xfId="0" applyFont="1" applyBorder="1" applyAlignment="1">
      <alignment horizontal="left" vertical="top" wrapText="1"/>
    </xf>
    <xf numFmtId="0" fontId="5" fillId="0" borderId="20" xfId="0" applyFont="1" applyBorder="1" applyAlignment="1">
      <alignment horizontal="left" vertical="top" wrapText="1"/>
    </xf>
    <xf numFmtId="0" fontId="28" fillId="27" borderId="241" xfId="0" applyFont="1" applyFill="1" applyBorder="1" applyAlignment="1" applyProtection="1">
      <alignment horizontal="center" vertical="center" wrapText="1"/>
      <protection locked="0"/>
    </xf>
    <xf numFmtId="0" fontId="28" fillId="27" borderId="242" xfId="0" applyFont="1" applyFill="1" applyBorder="1" applyAlignment="1" applyProtection="1">
      <alignment horizontal="center" vertical="center" wrapText="1"/>
      <protection locked="0"/>
    </xf>
    <xf numFmtId="0" fontId="28" fillId="27" borderId="243" xfId="0" applyFont="1" applyFill="1" applyBorder="1" applyAlignment="1" applyProtection="1">
      <alignment horizontal="center" vertical="center" wrapText="1"/>
      <protection locked="0"/>
    </xf>
    <xf numFmtId="0" fontId="5" fillId="0" borderId="15" xfId="0" applyFont="1" applyBorder="1" applyAlignment="1">
      <alignment horizontal="center" vertical="top" wrapText="1"/>
    </xf>
    <xf numFmtId="0" fontId="5" fillId="0" borderId="15" xfId="0" applyFont="1" applyBorder="1" applyAlignment="1">
      <alignment horizontal="center" vertical="top"/>
    </xf>
    <xf numFmtId="0" fontId="5" fillId="0" borderId="15" xfId="0" applyFont="1" applyBorder="1" applyAlignment="1">
      <alignment horizontal="left" vertical="top"/>
    </xf>
    <xf numFmtId="0" fontId="5" fillId="26" borderId="0" xfId="0" applyFont="1" applyFill="1" applyAlignment="1">
      <alignment horizontal="center" vertical="top" wrapText="1" shrinkToFit="1"/>
    </xf>
    <xf numFmtId="0" fontId="5" fillId="26" borderId="16" xfId="0" applyFont="1" applyFill="1" applyBorder="1" applyAlignment="1">
      <alignment horizontal="center" vertical="top" wrapText="1" shrinkToFit="1"/>
    </xf>
    <xf numFmtId="0" fontId="5" fillId="0" borderId="0" xfId="0" applyFont="1" applyAlignment="1">
      <alignment vertical="center" shrinkToFit="1"/>
    </xf>
    <xf numFmtId="0" fontId="5" fillId="0" borderId="16" xfId="0" applyFont="1" applyBorder="1" applyAlignment="1">
      <alignment vertical="center" shrinkToFit="1"/>
    </xf>
    <xf numFmtId="0" fontId="28" fillId="0" borderId="14" xfId="0" applyFont="1" applyBorder="1" applyAlignment="1">
      <alignment horizontal="left" vertical="center"/>
    </xf>
    <xf numFmtId="0" fontId="28" fillId="29" borderId="14" xfId="0" applyFont="1" applyFill="1" applyBorder="1" applyAlignment="1">
      <alignment horizontal="center" vertical="center"/>
    </xf>
    <xf numFmtId="0" fontId="5" fillId="0" borderId="0" xfId="0" applyFont="1" applyAlignment="1">
      <alignment horizontal="left" wrapText="1"/>
    </xf>
    <xf numFmtId="0" fontId="5" fillId="0" borderId="0" xfId="0" applyFont="1" applyAlignment="1">
      <alignment horizontal="left"/>
    </xf>
    <xf numFmtId="0" fontId="28" fillId="0" borderId="240" xfId="0" applyFont="1" applyBorder="1" applyAlignment="1" applyProtection="1">
      <alignment horizontal="left" vertical="center" shrinkToFit="1"/>
      <protection locked="0"/>
    </xf>
    <xf numFmtId="0" fontId="28" fillId="0" borderId="238" xfId="0" applyFont="1" applyBorder="1" applyAlignment="1" applyProtection="1">
      <alignment horizontal="left" vertical="center" shrinkToFit="1"/>
      <protection locked="0"/>
    </xf>
    <xf numFmtId="0" fontId="28" fillId="0" borderId="239" xfId="0" applyFont="1" applyBorder="1" applyAlignment="1" applyProtection="1">
      <alignment horizontal="left" vertical="center" shrinkToFit="1"/>
      <protection locked="0"/>
    </xf>
    <xf numFmtId="0" fontId="28" fillId="26" borderId="224" xfId="0" applyFont="1" applyFill="1" applyBorder="1" applyAlignment="1">
      <alignment horizontal="center" vertical="center" shrinkToFit="1"/>
    </xf>
    <xf numFmtId="0" fontId="28" fillId="25" borderId="224" xfId="0" applyFont="1" applyFill="1" applyBorder="1" applyAlignment="1">
      <alignment horizontal="center" vertical="center"/>
    </xf>
    <xf numFmtId="181" fontId="28" fillId="29" borderId="225" xfId="0" applyNumberFormat="1" applyFont="1" applyFill="1" applyBorder="1">
      <alignment vertical="center"/>
    </xf>
    <xf numFmtId="181" fontId="28" fillId="29" borderId="226" xfId="0" applyNumberFormat="1" applyFont="1" applyFill="1" applyBorder="1">
      <alignment vertical="center"/>
    </xf>
    <xf numFmtId="0" fontId="28" fillId="25" borderId="19" xfId="0" applyFont="1" applyFill="1" applyBorder="1" applyAlignment="1">
      <alignment horizontal="center" vertical="center" shrinkToFit="1"/>
    </xf>
    <xf numFmtId="0" fontId="28" fillId="29" borderId="19" xfId="0" applyFont="1" applyFill="1" applyBorder="1" applyAlignment="1">
      <alignment horizontal="center" vertical="center" shrinkToFit="1"/>
    </xf>
    <xf numFmtId="0" fontId="28" fillId="25" borderId="19" xfId="0" applyFont="1" applyFill="1" applyBorder="1" applyAlignment="1">
      <alignment horizontal="center" vertical="center"/>
    </xf>
    <xf numFmtId="181" fontId="28" fillId="29" borderId="20" xfId="0" applyNumberFormat="1" applyFont="1" applyFill="1" applyBorder="1">
      <alignment vertical="center"/>
    </xf>
    <xf numFmtId="181" fontId="28" fillId="29" borderId="14" xfId="0" applyNumberFormat="1" applyFont="1" applyFill="1" applyBorder="1">
      <alignment vertical="center"/>
    </xf>
    <xf numFmtId="0" fontId="28" fillId="25" borderId="218" xfId="0" applyFont="1" applyFill="1" applyBorder="1" applyAlignment="1">
      <alignment horizontal="center" vertical="center" shrinkToFit="1"/>
    </xf>
    <xf numFmtId="180" fontId="28" fillId="29" borderId="214" xfId="0" applyNumberFormat="1" applyFont="1" applyFill="1" applyBorder="1">
      <alignment vertical="center"/>
    </xf>
    <xf numFmtId="180" fontId="28" fillId="29" borderId="215" xfId="0" applyNumberFormat="1" applyFont="1" applyFill="1" applyBorder="1">
      <alignment vertical="center"/>
    </xf>
    <xf numFmtId="180" fontId="28" fillId="29" borderId="240" xfId="0" applyNumberFormat="1" applyFont="1" applyFill="1" applyBorder="1" applyAlignment="1">
      <alignment horizontal="center" vertical="center"/>
    </xf>
    <xf numFmtId="180" fontId="28" fillId="29" borderId="238" xfId="0" applyNumberFormat="1" applyFont="1" applyFill="1" applyBorder="1" applyAlignment="1">
      <alignment horizontal="center" vertical="center"/>
    </xf>
    <xf numFmtId="0" fontId="5" fillId="25" borderId="217" xfId="0" applyFont="1" applyFill="1" applyBorder="1" applyAlignment="1">
      <alignment horizontal="center" vertical="center" shrinkToFit="1"/>
    </xf>
    <xf numFmtId="0" fontId="5" fillId="25" borderId="14" xfId="0" applyFont="1" applyFill="1" applyBorder="1" applyAlignment="1">
      <alignment horizontal="center" vertical="center" shrinkToFit="1"/>
    </xf>
    <xf numFmtId="0" fontId="28" fillId="0" borderId="0" xfId="0" applyFont="1">
      <alignment vertical="center"/>
    </xf>
    <xf numFmtId="0" fontId="28" fillId="0" borderId="0" xfId="0" applyFont="1" applyAlignment="1">
      <alignment horizontal="right" vertical="center"/>
    </xf>
    <xf numFmtId="0" fontId="5" fillId="0" borderId="0" xfId="0" applyFont="1" applyAlignment="1">
      <alignment horizontal="right" vertical="center"/>
    </xf>
    <xf numFmtId="0" fontId="5" fillId="25" borderId="152" xfId="0" applyFont="1" applyFill="1" applyBorder="1" applyAlignment="1">
      <alignment horizontal="center" vertical="center"/>
    </xf>
    <xf numFmtId="0" fontId="28" fillId="29" borderId="154" xfId="0" applyFont="1" applyFill="1" applyBorder="1">
      <alignment vertical="center"/>
    </xf>
    <xf numFmtId="0" fontId="28" fillId="29" borderId="153" xfId="0" applyFont="1" applyFill="1" applyBorder="1">
      <alignment vertical="center"/>
    </xf>
    <xf numFmtId="0" fontId="5" fillId="0" borderId="0" xfId="0" applyFont="1" applyAlignment="1">
      <alignment vertical="center" wrapText="1"/>
    </xf>
    <xf numFmtId="0" fontId="5" fillId="25" borderId="218" xfId="0" applyFont="1" applyFill="1" applyBorder="1" applyAlignment="1">
      <alignment horizontal="center" vertical="center" shrinkToFit="1"/>
    </xf>
    <xf numFmtId="0" fontId="5" fillId="25" borderId="219" xfId="0" applyFont="1" applyFill="1" applyBorder="1" applyAlignment="1">
      <alignment horizontal="center" vertical="center" wrapText="1" shrinkToFit="1"/>
    </xf>
    <xf numFmtId="0" fontId="5" fillId="25" borderId="217" xfId="0" applyFont="1" applyFill="1" applyBorder="1" applyAlignment="1">
      <alignment horizontal="center" vertical="center" wrapText="1" shrinkToFit="1"/>
    </xf>
    <xf numFmtId="0" fontId="5" fillId="25" borderId="220" xfId="0" applyFont="1" applyFill="1" applyBorder="1" applyAlignment="1">
      <alignment horizontal="center" vertical="center" wrapText="1" shrinkToFit="1"/>
    </xf>
    <xf numFmtId="0" fontId="5" fillId="25" borderId="20" xfId="0" applyFont="1" applyFill="1" applyBorder="1" applyAlignment="1">
      <alignment horizontal="center" vertical="center" wrapText="1" shrinkToFit="1"/>
    </xf>
    <xf numFmtId="0" fontId="5" fillId="25" borderId="14" xfId="0" applyFont="1" applyFill="1" applyBorder="1" applyAlignment="1">
      <alignment horizontal="center" vertical="center" wrapText="1" shrinkToFit="1"/>
    </xf>
    <xf numFmtId="0" fontId="5" fillId="25" borderId="21" xfId="0" applyFont="1" applyFill="1" applyBorder="1" applyAlignment="1">
      <alignment horizontal="center" vertical="center" wrapText="1" shrinkToFit="1"/>
    </xf>
    <xf numFmtId="0" fontId="28" fillId="25" borderId="218" xfId="0" applyFont="1" applyFill="1" applyBorder="1" applyAlignment="1">
      <alignment horizontal="center" vertical="center"/>
    </xf>
    <xf numFmtId="180" fontId="28" fillId="33" borderId="181" xfId="0" applyNumberFormat="1" applyFont="1" applyFill="1" applyBorder="1" applyAlignment="1">
      <alignment vertical="center" shrinkToFit="1"/>
    </xf>
    <xf numFmtId="180" fontId="28" fillId="33" borderId="182" xfId="0" applyNumberFormat="1" applyFont="1" applyFill="1" applyBorder="1" applyAlignment="1">
      <alignment vertical="center" shrinkToFit="1"/>
    </xf>
    <xf numFmtId="0" fontId="28" fillId="0" borderId="180" xfId="0" applyFont="1" applyBorder="1" applyAlignment="1">
      <alignment horizontal="center" vertical="center" shrinkToFit="1"/>
    </xf>
    <xf numFmtId="0" fontId="28" fillId="29" borderId="180" xfId="0" applyFont="1" applyFill="1" applyBorder="1" applyAlignment="1">
      <alignment horizontal="center" vertical="center" shrinkToFit="1"/>
    </xf>
    <xf numFmtId="0" fontId="35" fillId="0" borderId="180" xfId="0" applyFont="1" applyBorder="1" applyAlignment="1">
      <alignment horizontal="left" vertical="top" wrapText="1"/>
    </xf>
    <xf numFmtId="180" fontId="28" fillId="33" borderId="183" xfId="0" applyNumberFormat="1" applyFont="1" applyFill="1" applyBorder="1" applyAlignment="1">
      <alignment vertical="center" shrinkToFit="1"/>
    </xf>
    <xf numFmtId="180" fontId="28" fillId="33" borderId="178" xfId="0" applyNumberFormat="1" applyFont="1" applyFill="1" applyBorder="1" applyAlignment="1">
      <alignment vertical="center" shrinkToFit="1"/>
    </xf>
    <xf numFmtId="180" fontId="28" fillId="33" borderId="20" xfId="0" applyNumberFormat="1" applyFont="1" applyFill="1" applyBorder="1" applyAlignment="1">
      <alignment vertical="center" shrinkToFit="1"/>
    </xf>
    <xf numFmtId="180" fontId="28" fillId="33" borderId="21" xfId="0" applyNumberFormat="1" applyFont="1" applyFill="1" applyBorder="1" applyAlignment="1">
      <alignment vertical="center" shrinkToFit="1"/>
    </xf>
    <xf numFmtId="0" fontId="28" fillId="0" borderId="184" xfId="0" applyFont="1" applyBorder="1" applyAlignment="1">
      <alignment horizontal="center" vertical="center" shrinkToFit="1"/>
    </xf>
    <xf numFmtId="0" fontId="28" fillId="29" borderId="184" xfId="0" applyFont="1" applyFill="1" applyBorder="1" applyAlignment="1">
      <alignment horizontal="center" vertical="center" shrinkToFit="1"/>
    </xf>
    <xf numFmtId="0" fontId="28" fillId="25" borderId="79" xfId="0" applyFont="1" applyFill="1" applyBorder="1" applyAlignment="1">
      <alignment horizontal="center" vertical="center" shrinkToFit="1"/>
    </xf>
    <xf numFmtId="181" fontId="28" fillId="33" borderId="75" xfId="0" applyNumberFormat="1" applyFont="1" applyFill="1" applyBorder="1" applyAlignment="1">
      <alignment vertical="center" shrinkToFit="1"/>
    </xf>
    <xf numFmtId="181" fontId="28" fillId="33" borderId="76" xfId="0" applyNumberFormat="1" applyFont="1" applyFill="1" applyBorder="1" applyAlignment="1">
      <alignment vertical="center" shrinkToFit="1"/>
    </xf>
    <xf numFmtId="0" fontId="28" fillId="0" borderId="0" xfId="0" applyFont="1" applyAlignment="1">
      <alignment vertical="center" shrinkToFit="1"/>
    </xf>
    <xf numFmtId="0" fontId="28" fillId="29" borderId="154" xfId="0" applyFont="1" applyFill="1" applyBorder="1" applyAlignment="1">
      <alignment horizontal="center" vertical="center"/>
    </xf>
    <xf numFmtId="0" fontId="28" fillId="29" borderId="153" xfId="0" applyFont="1" applyFill="1" applyBorder="1" applyAlignment="1">
      <alignment horizontal="center" vertical="center"/>
    </xf>
    <xf numFmtId="0" fontId="30" fillId="0" borderId="0" xfId="0" applyFont="1" applyAlignment="1">
      <alignment horizontal="left" vertical="top" wrapText="1"/>
    </xf>
    <xf numFmtId="0" fontId="30" fillId="0" borderId="16" xfId="0" applyFont="1" applyBorder="1" applyAlignment="1">
      <alignment horizontal="left" vertical="top" wrapText="1"/>
    </xf>
    <xf numFmtId="0" fontId="5" fillId="31" borderId="15" xfId="0" applyFont="1" applyFill="1" applyBorder="1" applyAlignment="1">
      <alignment horizontal="center" vertical="top" wrapText="1" shrinkToFit="1"/>
    </xf>
    <xf numFmtId="0" fontId="5" fillId="31" borderId="0" xfId="0" applyFont="1" applyFill="1" applyAlignment="1">
      <alignment horizontal="center" vertical="top" wrapText="1" shrinkToFit="1"/>
    </xf>
    <xf numFmtId="0" fontId="5" fillId="31" borderId="16" xfId="0" applyFont="1" applyFill="1" applyBorder="1" applyAlignment="1">
      <alignment horizontal="center" vertical="top" wrapText="1" shrinkToFit="1"/>
    </xf>
    <xf numFmtId="0" fontId="5" fillId="0" borderId="19" xfId="0" applyFont="1" applyBorder="1" applyAlignment="1">
      <alignment vertical="top" wrapText="1"/>
    </xf>
    <xf numFmtId="0" fontId="5" fillId="0" borderId="15" xfId="0" applyFont="1" applyBorder="1" applyAlignment="1">
      <alignment horizontal="right" vertical="top" wrapText="1"/>
    </xf>
    <xf numFmtId="0" fontId="5" fillId="0" borderId="20" xfId="0" applyFont="1" applyBorder="1" applyAlignment="1">
      <alignment horizontal="right" vertical="top" wrapText="1"/>
    </xf>
    <xf numFmtId="0" fontId="5" fillId="0" borderId="16" xfId="0" applyFont="1" applyBorder="1" applyAlignment="1">
      <alignment horizontal="left" vertical="top" wrapText="1"/>
    </xf>
    <xf numFmtId="0" fontId="5" fillId="0" borderId="21" xfId="0" applyFont="1" applyBorder="1" applyAlignment="1">
      <alignment horizontal="left" vertical="top" wrapText="1"/>
    </xf>
    <xf numFmtId="0" fontId="5" fillId="0" borderId="19" xfId="0" applyFont="1" applyBorder="1" applyAlignment="1">
      <alignment horizontal="center" vertical="top" wrapText="1"/>
    </xf>
    <xf numFmtId="0" fontId="28" fillId="27" borderId="218" xfId="0" applyFont="1" applyFill="1" applyBorder="1" applyAlignment="1" applyProtection="1">
      <alignment horizontal="center" vertical="center" wrapText="1"/>
      <protection locked="0"/>
    </xf>
    <xf numFmtId="0" fontId="5" fillId="26" borderId="20" xfId="0" applyFont="1" applyFill="1" applyBorder="1" applyAlignment="1">
      <alignment horizontal="center" vertical="top" wrapText="1" shrinkToFit="1"/>
    </xf>
    <xf numFmtId="0" fontId="5" fillId="26" borderId="14" xfId="0" applyFont="1" applyFill="1" applyBorder="1" applyAlignment="1">
      <alignment horizontal="center" vertical="top" wrapText="1" shrinkToFit="1"/>
    </xf>
    <xf numFmtId="0" fontId="5" fillId="26" borderId="21" xfId="0" applyFont="1" applyFill="1" applyBorder="1" applyAlignment="1">
      <alignment horizontal="center" vertical="top" wrapText="1" shrinkToFit="1"/>
    </xf>
    <xf numFmtId="0" fontId="5" fillId="0" borderId="0" xfId="0" applyFont="1">
      <alignment vertical="center"/>
    </xf>
    <xf numFmtId="0" fontId="5" fillId="25" borderId="131" xfId="0" applyFont="1" applyFill="1" applyBorder="1">
      <alignment vertical="center"/>
    </xf>
    <xf numFmtId="0" fontId="5" fillId="25" borderId="128" xfId="0" applyFont="1" applyFill="1" applyBorder="1">
      <alignment vertical="center"/>
    </xf>
    <xf numFmtId="0" fontId="5" fillId="25" borderId="129" xfId="0" applyFont="1" applyFill="1" applyBorder="1">
      <alignment vertical="center"/>
    </xf>
    <xf numFmtId="0" fontId="5" fillId="25" borderId="130" xfId="0" applyFont="1" applyFill="1" applyBorder="1">
      <alignment vertical="center"/>
    </xf>
    <xf numFmtId="0" fontId="5" fillId="0" borderId="14" xfId="0" applyFont="1" applyBorder="1" applyProtection="1">
      <alignment vertical="center"/>
      <protection locked="0"/>
    </xf>
    <xf numFmtId="49" fontId="5" fillId="0" borderId="132" xfId="0" applyNumberFormat="1" applyFont="1" applyBorder="1" applyAlignment="1" applyProtection="1">
      <alignment horizontal="center" vertical="center" shrinkToFit="1"/>
      <protection locked="0"/>
    </xf>
    <xf numFmtId="49" fontId="5" fillId="0" borderId="133" xfId="0" applyNumberFormat="1" applyFont="1" applyBorder="1" applyAlignment="1" applyProtection="1">
      <alignment horizontal="center" vertical="center" shrinkToFit="1"/>
      <protection locked="0"/>
    </xf>
    <xf numFmtId="49" fontId="5" fillId="0" borderId="134" xfId="0" applyNumberFormat="1" applyFont="1" applyBorder="1" applyAlignment="1" applyProtection="1">
      <alignment horizontal="center" vertical="center" shrinkToFit="1"/>
      <protection locked="0"/>
    </xf>
    <xf numFmtId="38" fontId="5" fillId="0" borderId="133" xfId="45" applyFont="1" applyFill="1" applyBorder="1" applyAlignment="1" applyProtection="1">
      <alignment vertical="center" shrinkToFit="1"/>
      <protection locked="0"/>
    </xf>
    <xf numFmtId="0" fontId="5" fillId="27" borderId="132" xfId="0" applyFont="1" applyFill="1" applyBorder="1" applyAlignment="1" applyProtection="1">
      <alignment horizontal="center" vertical="center" shrinkToFit="1"/>
      <protection locked="0"/>
    </xf>
    <xf numFmtId="0" fontId="5" fillId="27" borderId="133" xfId="0" applyFont="1" applyFill="1" applyBorder="1" applyAlignment="1" applyProtection="1">
      <alignment horizontal="center" vertical="center" shrinkToFit="1"/>
      <protection locked="0"/>
    </xf>
    <xf numFmtId="0" fontId="5" fillId="27" borderId="134" xfId="0" applyFont="1" applyFill="1" applyBorder="1" applyAlignment="1" applyProtection="1">
      <alignment horizontal="center" vertical="center" shrinkToFit="1"/>
      <protection locked="0"/>
    </xf>
    <xf numFmtId="0" fontId="28" fillId="29" borderId="44" xfId="0" applyFont="1" applyFill="1" applyBorder="1" applyAlignment="1">
      <alignment horizontal="center" vertical="center"/>
    </xf>
    <xf numFmtId="0" fontId="28" fillId="29" borderId="45" xfId="0" applyFont="1" applyFill="1" applyBorder="1" applyAlignment="1">
      <alignment horizontal="center" vertical="center"/>
    </xf>
    <xf numFmtId="0" fontId="28" fillId="27" borderId="180" xfId="0" applyFont="1" applyFill="1" applyBorder="1" applyAlignment="1" applyProtection="1">
      <alignment horizontal="center" vertical="center" wrapText="1"/>
      <protection locked="0"/>
    </xf>
    <xf numFmtId="38" fontId="5" fillId="27" borderId="128" xfId="45" applyFont="1" applyFill="1" applyBorder="1" applyAlignment="1" applyProtection="1">
      <alignment horizontal="center" vertical="center"/>
      <protection locked="0"/>
    </xf>
    <xf numFmtId="38" fontId="5" fillId="27" borderId="130" xfId="45" applyFont="1" applyFill="1" applyBorder="1" applyAlignment="1" applyProtection="1">
      <alignment horizontal="center" vertical="center"/>
      <protection locked="0"/>
    </xf>
    <xf numFmtId="38" fontId="5" fillId="27" borderId="20" xfId="45" applyFont="1" applyFill="1" applyBorder="1" applyAlignment="1" applyProtection="1">
      <alignment horizontal="center" vertical="center"/>
      <protection locked="0"/>
    </xf>
    <xf numFmtId="38" fontId="5" fillId="27" borderId="21" xfId="45" applyFont="1" applyFill="1" applyBorder="1" applyAlignment="1" applyProtection="1">
      <alignment horizontal="center" vertical="center"/>
      <protection locked="0"/>
    </xf>
    <xf numFmtId="0" fontId="5" fillId="25" borderId="180" xfId="0" applyFont="1" applyFill="1" applyBorder="1" applyAlignment="1">
      <alignment horizontal="center" vertical="center" shrinkToFit="1"/>
    </xf>
    <xf numFmtId="0" fontId="5" fillId="25" borderId="183" xfId="0" applyFont="1" applyFill="1" applyBorder="1" applyAlignment="1">
      <alignment horizontal="center" vertical="center" shrinkToFit="1"/>
    </xf>
    <xf numFmtId="0" fontId="5" fillId="25" borderId="177" xfId="0" applyFont="1" applyFill="1" applyBorder="1" applyAlignment="1">
      <alignment horizontal="center" vertical="center" shrinkToFit="1"/>
    </xf>
    <xf numFmtId="0" fontId="5" fillId="25" borderId="178" xfId="0" applyFont="1" applyFill="1" applyBorder="1" applyAlignment="1">
      <alignment horizontal="center" vertical="center" shrinkToFit="1"/>
    </xf>
    <xf numFmtId="0" fontId="5" fillId="25" borderId="179" xfId="0" applyFont="1" applyFill="1" applyBorder="1" applyAlignment="1">
      <alignment horizontal="center" vertical="center" shrinkToFit="1"/>
    </xf>
    <xf numFmtId="0" fontId="5" fillId="25" borderId="19" xfId="0" applyFont="1" applyFill="1" applyBorder="1" applyAlignment="1">
      <alignment horizontal="center" vertical="center" shrinkToFit="1"/>
    </xf>
    <xf numFmtId="0" fontId="28" fillId="0" borderId="180" xfId="0" applyFont="1" applyBorder="1" applyAlignment="1">
      <alignment horizontal="left" vertical="center" wrapText="1"/>
    </xf>
    <xf numFmtId="49" fontId="5" fillId="27" borderId="132" xfId="0" applyNumberFormat="1" applyFont="1" applyFill="1" applyBorder="1" applyAlignment="1" applyProtection="1">
      <alignment horizontal="center" vertical="center" shrinkToFit="1"/>
      <protection locked="0"/>
    </xf>
    <xf numFmtId="49" fontId="5" fillId="27" borderId="133" xfId="0" applyNumberFormat="1" applyFont="1" applyFill="1" applyBorder="1" applyAlignment="1" applyProtection="1">
      <alignment horizontal="center" vertical="center" shrinkToFit="1"/>
      <protection locked="0"/>
    </xf>
    <xf numFmtId="49" fontId="5" fillId="27" borderId="134"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wrapText="1"/>
    </xf>
    <xf numFmtId="0" fontId="5" fillId="25" borderId="132" xfId="0" applyFont="1" applyFill="1" applyBorder="1" applyAlignment="1">
      <alignment horizontal="center" vertical="center" wrapText="1"/>
    </xf>
    <xf numFmtId="0" fontId="5" fillId="25" borderId="133" xfId="0" applyFont="1" applyFill="1" applyBorder="1" applyAlignment="1">
      <alignment horizontal="center" vertical="center" wrapText="1"/>
    </xf>
    <xf numFmtId="0" fontId="5" fillId="25" borderId="134" xfId="0" applyFont="1" applyFill="1" applyBorder="1" applyAlignment="1">
      <alignment horizontal="center" vertical="center" wrapText="1"/>
    </xf>
    <xf numFmtId="0" fontId="5" fillId="0" borderId="131" xfId="0" applyFont="1" applyBorder="1" applyAlignment="1" applyProtection="1">
      <alignment horizontal="center" vertical="center" shrinkToFit="1"/>
      <protection locked="0"/>
    </xf>
    <xf numFmtId="38" fontId="5" fillId="0" borderId="132" xfId="45" applyFont="1" applyFill="1" applyBorder="1" applyAlignment="1" applyProtection="1">
      <alignment horizontal="center" vertical="center" wrapText="1"/>
      <protection locked="0"/>
    </xf>
    <xf numFmtId="38" fontId="5" fillId="0" borderId="133" xfId="45" applyFont="1" applyFill="1" applyBorder="1" applyAlignment="1" applyProtection="1">
      <alignment horizontal="center" vertical="center" wrapText="1"/>
      <protection locked="0"/>
    </xf>
    <xf numFmtId="0" fontId="5" fillId="25" borderId="206" xfId="0" quotePrefix="1" applyFont="1" applyFill="1" applyBorder="1" applyAlignment="1">
      <alignment horizontal="center" vertical="center" wrapText="1"/>
    </xf>
    <xf numFmtId="0" fontId="5" fillId="25" borderId="207" xfId="0" applyFont="1" applyFill="1" applyBorder="1" applyAlignment="1">
      <alignment horizontal="center" vertical="center" wrapText="1"/>
    </xf>
    <xf numFmtId="0" fontId="5" fillId="25" borderId="206" xfId="0" applyFont="1" applyFill="1" applyBorder="1" applyAlignment="1">
      <alignment vertical="center" wrapText="1"/>
    </xf>
    <xf numFmtId="0" fontId="5" fillId="25" borderId="208" xfId="0" applyFont="1" applyFill="1" applyBorder="1" applyAlignment="1">
      <alignment vertical="center" wrapText="1"/>
    </xf>
    <xf numFmtId="0" fontId="5" fillId="25" borderId="207" xfId="0" applyFont="1" applyFill="1" applyBorder="1" applyAlignment="1">
      <alignment vertical="center" wrapText="1"/>
    </xf>
    <xf numFmtId="0" fontId="5" fillId="25" borderId="20" xfId="0" applyFont="1" applyFill="1" applyBorder="1" applyAlignment="1">
      <alignment vertical="center" wrapText="1"/>
    </xf>
    <xf numFmtId="0" fontId="5" fillId="25" borderId="14" xfId="0" applyFont="1" applyFill="1" applyBorder="1" applyAlignment="1">
      <alignment vertical="center" wrapText="1"/>
    </xf>
    <xf numFmtId="0" fontId="5" fillId="25" borderId="21" xfId="0" applyFont="1" applyFill="1" applyBorder="1" applyAlignment="1">
      <alignment vertical="center" wrapText="1"/>
    </xf>
    <xf numFmtId="0" fontId="35" fillId="0" borderId="206" xfId="0" applyFont="1" applyBorder="1" applyAlignment="1" applyProtection="1">
      <alignment horizontal="center" vertical="center" shrinkToFit="1"/>
      <protection locked="0"/>
    </xf>
    <xf numFmtId="0" fontId="35" fillId="0" borderId="208" xfId="0" applyFont="1" applyBorder="1" applyAlignment="1" applyProtection="1">
      <alignment horizontal="center" vertical="center" shrinkToFit="1"/>
      <protection locked="0"/>
    </xf>
    <xf numFmtId="0" fontId="35" fillId="0" borderId="210" xfId="0" applyFont="1" applyBorder="1" applyAlignment="1" applyProtection="1">
      <alignment horizontal="center" vertical="center" shrinkToFit="1"/>
      <protection locked="0"/>
    </xf>
    <xf numFmtId="0" fontId="35" fillId="0" borderId="20" xfId="0" applyFont="1" applyBorder="1" applyAlignment="1" applyProtection="1">
      <alignment horizontal="center" vertical="center" shrinkToFit="1"/>
      <protection locked="0"/>
    </xf>
    <xf numFmtId="0" fontId="35" fillId="0" borderId="14" xfId="0" applyFont="1" applyBorder="1" applyAlignment="1" applyProtection="1">
      <alignment horizontal="center" vertical="center" shrinkToFit="1"/>
      <protection locked="0"/>
    </xf>
    <xf numFmtId="0" fontId="35" fillId="0" borderId="185" xfId="0" applyFont="1" applyBorder="1" applyAlignment="1" applyProtection="1">
      <alignment horizontal="center" vertical="center" shrinkToFit="1"/>
      <protection locked="0"/>
    </xf>
    <xf numFmtId="0" fontId="35" fillId="0" borderId="209" xfId="0" applyFont="1" applyBorder="1" applyAlignment="1" applyProtection="1">
      <alignment horizontal="center" vertical="center" shrinkToFit="1"/>
      <protection locked="0"/>
    </xf>
    <xf numFmtId="0" fontId="35" fillId="0" borderId="80" xfId="0" applyFont="1" applyBorder="1" applyAlignment="1" applyProtection="1">
      <alignment horizontal="center" vertical="center" shrinkToFit="1"/>
      <protection locked="0"/>
    </xf>
    <xf numFmtId="0" fontId="28" fillId="0" borderId="131" xfId="0" applyFont="1" applyBorder="1" applyAlignment="1" applyProtection="1">
      <alignment horizontal="left" vertical="center" shrinkToFit="1"/>
      <protection locked="0"/>
    </xf>
    <xf numFmtId="0" fontId="5" fillId="25" borderId="206" xfId="0" applyFont="1" applyFill="1" applyBorder="1" applyAlignment="1">
      <alignment vertical="top" textRotation="255" wrapText="1"/>
    </xf>
    <xf numFmtId="0" fontId="110" fillId="0" borderId="208" xfId="0" applyFont="1" applyBorder="1" applyAlignment="1">
      <alignment vertical="top" textRotation="255" wrapText="1"/>
    </xf>
    <xf numFmtId="0" fontId="110" fillId="0" borderId="207" xfId="0" applyFont="1" applyBorder="1" applyAlignment="1">
      <alignment vertical="top" textRotation="255" wrapText="1"/>
    </xf>
    <xf numFmtId="0" fontId="110" fillId="0" borderId="15" xfId="0" applyFont="1" applyBorder="1" applyAlignment="1">
      <alignment vertical="top" textRotation="255" wrapText="1"/>
    </xf>
    <xf numFmtId="0" fontId="110" fillId="0" borderId="0" xfId="0" applyFont="1" applyAlignment="1">
      <alignment vertical="top" textRotation="255" wrapText="1"/>
    </xf>
    <xf numFmtId="0" fontId="110" fillId="0" borderId="16" xfId="0" applyFont="1" applyBorder="1" applyAlignment="1">
      <alignment vertical="top" textRotation="255" wrapText="1"/>
    </xf>
    <xf numFmtId="0" fontId="110" fillId="0" borderId="20" xfId="0" applyFont="1" applyBorder="1" applyAlignment="1">
      <alignment vertical="top" textRotation="255" wrapText="1"/>
    </xf>
    <xf numFmtId="0" fontId="110" fillId="0" borderId="14" xfId="0" applyFont="1" applyBorder="1" applyAlignment="1">
      <alignment vertical="top" textRotation="255" wrapText="1"/>
    </xf>
    <xf numFmtId="0" fontId="110" fillId="0" borderId="21" xfId="0" applyFont="1" applyBorder="1" applyAlignment="1">
      <alignment vertical="top" textRotation="255" wrapText="1"/>
    </xf>
    <xf numFmtId="0" fontId="5" fillId="25" borderId="206" xfId="0" applyFont="1" applyFill="1" applyBorder="1" applyAlignment="1">
      <alignment horizontal="left" vertical="center" wrapText="1"/>
    </xf>
    <xf numFmtId="0" fontId="5" fillId="25" borderId="208" xfId="0" applyFont="1" applyFill="1" applyBorder="1" applyAlignment="1">
      <alignment horizontal="left" vertical="center" wrapText="1"/>
    </xf>
    <xf numFmtId="0" fontId="5" fillId="25" borderId="207" xfId="0" applyFont="1" applyFill="1" applyBorder="1" applyAlignment="1">
      <alignment horizontal="left" vertical="center" wrapText="1"/>
    </xf>
    <xf numFmtId="49" fontId="5" fillId="25" borderId="206" xfId="0" quotePrefix="1" applyNumberFormat="1" applyFont="1" applyFill="1" applyBorder="1" applyAlignment="1">
      <alignment horizontal="center" vertical="center" wrapText="1"/>
    </xf>
    <xf numFmtId="49" fontId="5" fillId="25" borderId="207" xfId="0" applyNumberFormat="1" applyFont="1" applyFill="1" applyBorder="1" applyAlignment="1">
      <alignment horizontal="center" vertical="center" wrapText="1"/>
    </xf>
    <xf numFmtId="49" fontId="5" fillId="25" borderId="15" xfId="0" applyNumberFormat="1" applyFont="1" applyFill="1" applyBorder="1" applyAlignment="1">
      <alignment horizontal="center" vertical="center" wrapText="1"/>
    </xf>
    <xf numFmtId="49" fontId="5" fillId="25" borderId="16" xfId="0" applyNumberFormat="1" applyFont="1" applyFill="1" applyBorder="1" applyAlignment="1">
      <alignment horizontal="center" vertical="center" wrapText="1"/>
    </xf>
    <xf numFmtId="0" fontId="110" fillId="0" borderId="207" xfId="0" applyFont="1" applyBorder="1" applyAlignment="1">
      <alignment vertical="top" wrapText="1"/>
    </xf>
    <xf numFmtId="0" fontId="110" fillId="0" borderId="16" xfId="0" applyFont="1" applyBorder="1" applyAlignment="1">
      <alignment vertical="top" wrapText="1"/>
    </xf>
    <xf numFmtId="0" fontId="28" fillId="27" borderId="132" xfId="0" applyFont="1" applyFill="1" applyBorder="1" applyAlignment="1" applyProtection="1">
      <alignment horizontal="center" vertical="center"/>
      <protection locked="0"/>
    </xf>
    <xf numFmtId="0" fontId="28" fillId="27" borderId="134" xfId="0" applyFont="1" applyFill="1" applyBorder="1" applyAlignment="1" applyProtection="1">
      <alignment horizontal="center" vertical="center"/>
      <protection locked="0"/>
    </xf>
    <xf numFmtId="0" fontId="28" fillId="25" borderId="132" xfId="0" applyFont="1" applyFill="1" applyBorder="1">
      <alignment vertical="center"/>
    </xf>
    <xf numFmtId="0" fontId="28" fillId="25" borderId="133" xfId="0" applyFont="1" applyFill="1" applyBorder="1">
      <alignment vertical="center"/>
    </xf>
    <xf numFmtId="0" fontId="28" fillId="25" borderId="134" xfId="0" applyFont="1" applyFill="1" applyBorder="1">
      <alignment vertical="center"/>
    </xf>
    <xf numFmtId="0" fontId="28" fillId="25" borderId="131" xfId="0" applyFont="1" applyFill="1" applyBorder="1">
      <alignment vertical="center"/>
    </xf>
    <xf numFmtId="0" fontId="62" fillId="27" borderId="219" xfId="0" applyFont="1" applyFill="1" applyBorder="1" applyAlignment="1" applyProtection="1">
      <alignment horizontal="center" vertical="center" wrapText="1"/>
      <protection locked="0"/>
    </xf>
    <xf numFmtId="0" fontId="62" fillId="27" borderId="220" xfId="0" applyFont="1" applyFill="1" applyBorder="1" applyAlignment="1" applyProtection="1">
      <alignment horizontal="center" vertical="center" wrapText="1"/>
      <protection locked="0"/>
    </xf>
    <xf numFmtId="0" fontId="62" fillId="27" borderId="15" xfId="0" applyFont="1" applyFill="1" applyBorder="1" applyAlignment="1" applyProtection="1">
      <alignment horizontal="center" vertical="center" wrapText="1"/>
      <protection locked="0"/>
    </xf>
    <xf numFmtId="0" fontId="62" fillId="27" borderId="16" xfId="0" applyFont="1" applyFill="1" applyBorder="1" applyAlignment="1" applyProtection="1">
      <alignment horizontal="center" vertical="center" wrapText="1"/>
      <protection locked="0"/>
    </xf>
    <xf numFmtId="0" fontId="62" fillId="27" borderId="20" xfId="0" applyFont="1" applyFill="1" applyBorder="1" applyAlignment="1" applyProtection="1">
      <alignment horizontal="center" vertical="center" wrapText="1"/>
      <protection locked="0"/>
    </xf>
    <xf numFmtId="0" fontId="62" fillId="27" borderId="21" xfId="0" applyFont="1" applyFill="1" applyBorder="1" applyAlignment="1" applyProtection="1">
      <alignment horizontal="center" vertical="center" wrapText="1"/>
      <protection locked="0"/>
    </xf>
    <xf numFmtId="0" fontId="28" fillId="25" borderId="219" xfId="0" applyFont="1" applyFill="1" applyBorder="1" applyAlignment="1">
      <alignment horizontal="left" vertical="center" wrapText="1"/>
    </xf>
    <xf numFmtId="0" fontId="28" fillId="25" borderId="217" xfId="0" applyFont="1" applyFill="1" applyBorder="1" applyAlignment="1">
      <alignment horizontal="left" vertical="center" wrapText="1"/>
    </xf>
    <xf numFmtId="0" fontId="28" fillId="25" borderId="220" xfId="0" applyFont="1" applyFill="1" applyBorder="1" applyAlignment="1">
      <alignment horizontal="left" vertical="center" wrapText="1"/>
    </xf>
    <xf numFmtId="0" fontId="28" fillId="25" borderId="228" xfId="0" applyFont="1" applyFill="1" applyBorder="1" applyAlignment="1">
      <alignment horizontal="left" vertical="center" wrapText="1"/>
    </xf>
    <xf numFmtId="0" fontId="28" fillId="25" borderId="229" xfId="0" applyFont="1" applyFill="1" applyBorder="1" applyAlignment="1">
      <alignment horizontal="left" vertical="center" wrapText="1"/>
    </xf>
    <xf numFmtId="0" fontId="28" fillId="25" borderId="230" xfId="0" applyFont="1" applyFill="1" applyBorder="1" applyAlignment="1">
      <alignment horizontal="left" vertical="center" wrapText="1"/>
    </xf>
    <xf numFmtId="0" fontId="35" fillId="0" borderId="15"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16" xfId="0" applyFont="1" applyBorder="1" applyAlignment="1" applyProtection="1">
      <alignment horizontal="left" vertical="center" wrapText="1"/>
      <protection locked="0"/>
    </xf>
    <xf numFmtId="0" fontId="35" fillId="0" borderId="20"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0" borderId="21" xfId="0" applyFont="1" applyBorder="1" applyAlignment="1" applyProtection="1">
      <alignment horizontal="left" vertical="center" wrapText="1"/>
      <protection locked="0"/>
    </xf>
    <xf numFmtId="0" fontId="0" fillId="27" borderId="220" xfId="0" applyFill="1" applyBorder="1" applyAlignment="1" applyProtection="1">
      <alignment horizontal="center" vertical="center" wrapText="1"/>
      <protection locked="0"/>
    </xf>
    <xf numFmtId="0" fontId="0" fillId="27" borderId="20" xfId="0" applyFill="1" applyBorder="1" applyAlignment="1" applyProtection="1">
      <alignment horizontal="center" vertical="center" wrapText="1"/>
      <protection locked="0"/>
    </xf>
    <xf numFmtId="0" fontId="0" fillId="27" borderId="21" xfId="0" applyFill="1" applyBorder="1" applyAlignment="1" applyProtection="1">
      <alignment horizontal="center" vertical="center" wrapText="1"/>
      <protection locked="0"/>
    </xf>
    <xf numFmtId="0" fontId="28" fillId="25" borderId="219" xfId="0" applyFont="1" applyFill="1" applyBorder="1" applyAlignment="1">
      <alignment horizontal="left" vertical="center"/>
    </xf>
    <xf numFmtId="0" fontId="28" fillId="25" borderId="217" xfId="0" applyFont="1" applyFill="1" applyBorder="1" applyAlignment="1">
      <alignment horizontal="left" vertical="center"/>
    </xf>
    <xf numFmtId="0" fontId="28" fillId="25" borderId="220" xfId="0" applyFont="1" applyFill="1" applyBorder="1" applyAlignment="1">
      <alignment horizontal="left" vertical="center"/>
    </xf>
    <xf numFmtId="0" fontId="5" fillId="0" borderId="14" xfId="0" applyFont="1" applyBorder="1" applyAlignment="1" applyProtection="1">
      <alignment horizontal="left" vertical="top" wrapText="1"/>
      <protection locked="0"/>
    </xf>
    <xf numFmtId="0" fontId="5" fillId="27" borderId="88" xfId="0" applyFont="1" applyFill="1" applyBorder="1" applyAlignment="1" applyProtection="1">
      <alignment horizontal="center" vertical="center"/>
      <protection locked="0"/>
    </xf>
    <xf numFmtId="0" fontId="5" fillId="27" borderId="89" xfId="0" applyFont="1" applyFill="1" applyBorder="1" applyAlignment="1" applyProtection="1">
      <alignment horizontal="center" vertical="center"/>
      <protection locked="0"/>
    </xf>
    <xf numFmtId="0" fontId="5" fillId="27" borderId="72" xfId="0" applyFont="1" applyFill="1" applyBorder="1" applyAlignment="1" applyProtection="1">
      <alignment horizontal="center" vertical="center"/>
      <protection locked="0"/>
    </xf>
    <xf numFmtId="0" fontId="28" fillId="0" borderId="88" xfId="0" applyFont="1" applyBorder="1" applyAlignment="1" applyProtection="1">
      <alignment horizontal="center" vertical="center"/>
      <protection locked="0"/>
    </xf>
    <xf numFmtId="0" fontId="28" fillId="0" borderId="89" xfId="0" applyFont="1" applyBorder="1" applyAlignment="1" applyProtection="1">
      <alignment horizontal="center" vertical="center"/>
      <protection locked="0"/>
    </xf>
    <xf numFmtId="0" fontId="5" fillId="25" borderId="181" xfId="0" applyFont="1" applyFill="1" applyBorder="1" applyAlignment="1">
      <alignment vertical="center" shrinkToFit="1"/>
    </xf>
    <xf numFmtId="0" fontId="5" fillId="25" borderId="153" xfId="0" applyFont="1" applyFill="1" applyBorder="1" applyAlignment="1">
      <alignment vertical="center" shrinkToFit="1"/>
    </xf>
    <xf numFmtId="0" fontId="5" fillId="25" borderId="182" xfId="0" applyFont="1" applyFill="1" applyBorder="1" applyAlignment="1">
      <alignment vertical="center" shrinkToFit="1"/>
    </xf>
    <xf numFmtId="0" fontId="5" fillId="25" borderId="131" xfId="0" applyFont="1" applyFill="1" applyBorder="1" applyAlignment="1">
      <alignment horizontal="center" vertical="center" wrapText="1"/>
    </xf>
    <xf numFmtId="0" fontId="5" fillId="27" borderId="181" xfId="0" applyFont="1" applyFill="1" applyBorder="1" applyAlignment="1" applyProtection="1">
      <alignment horizontal="center" vertical="center"/>
      <protection locked="0"/>
    </xf>
    <xf numFmtId="0" fontId="5" fillId="27" borderId="153" xfId="0" applyFont="1" applyFill="1" applyBorder="1" applyAlignment="1" applyProtection="1">
      <alignment horizontal="center" vertical="center"/>
      <protection locked="0"/>
    </xf>
    <xf numFmtId="0" fontId="5" fillId="27" borderId="182" xfId="0" applyFont="1" applyFill="1" applyBorder="1" applyAlignment="1" applyProtection="1">
      <alignment horizontal="center" vertical="center"/>
      <protection locked="0"/>
    </xf>
    <xf numFmtId="0" fontId="28" fillId="0" borderId="181" xfId="0" applyFont="1" applyBorder="1" applyAlignment="1" applyProtection="1">
      <alignment horizontal="center" vertical="center"/>
      <protection locked="0"/>
    </xf>
    <xf numFmtId="0" fontId="28" fillId="0" borderId="153" xfId="0" applyFont="1" applyBorder="1" applyAlignment="1" applyProtection="1">
      <alignment horizontal="center" vertical="center"/>
      <protection locked="0"/>
    </xf>
    <xf numFmtId="0" fontId="28" fillId="25" borderId="85" xfId="0" applyFont="1" applyFill="1" applyBorder="1" applyAlignment="1">
      <alignment vertical="center" shrinkToFit="1"/>
    </xf>
    <xf numFmtId="0" fontId="28" fillId="25" borderId="74" xfId="0" applyFont="1" applyFill="1" applyBorder="1" applyAlignment="1">
      <alignment vertical="center" shrinkToFit="1"/>
    </xf>
    <xf numFmtId="0" fontId="28" fillId="25" borderId="86" xfId="0" applyFont="1" applyFill="1" applyBorder="1" applyAlignment="1">
      <alignment vertical="center" shrinkToFit="1"/>
    </xf>
    <xf numFmtId="0" fontId="28" fillId="25" borderId="85" xfId="0" applyFont="1" applyFill="1" applyBorder="1" applyAlignment="1">
      <alignment horizontal="center" vertical="center"/>
    </xf>
    <xf numFmtId="0" fontId="28" fillId="25" borderId="74" xfId="0" applyFont="1" applyFill="1" applyBorder="1" applyAlignment="1">
      <alignment horizontal="center" vertical="center"/>
    </xf>
    <xf numFmtId="0" fontId="28" fillId="25" borderId="86" xfId="0" applyFont="1" applyFill="1" applyBorder="1" applyAlignment="1">
      <alignment horizontal="center" vertical="center"/>
    </xf>
    <xf numFmtId="0" fontId="5" fillId="25" borderId="149" xfId="0" applyFont="1" applyFill="1" applyBorder="1" applyAlignment="1">
      <alignment vertical="center" shrinkToFit="1"/>
    </xf>
    <xf numFmtId="0" fontId="5" fillId="25" borderId="144" xfId="0" applyFont="1" applyFill="1" applyBorder="1" applyAlignment="1">
      <alignment vertical="center" shrinkToFit="1"/>
    </xf>
    <xf numFmtId="0" fontId="5" fillId="25" borderId="145" xfId="0" applyFont="1" applyFill="1" applyBorder="1" applyAlignment="1">
      <alignment vertical="center" shrinkToFit="1"/>
    </xf>
    <xf numFmtId="0" fontId="5" fillId="27" borderId="149" xfId="0" applyFont="1" applyFill="1" applyBorder="1" applyAlignment="1" applyProtection="1">
      <alignment horizontal="center" vertical="center"/>
      <protection locked="0"/>
    </xf>
    <xf numFmtId="0" fontId="5" fillId="27" borderId="144" xfId="0" applyFont="1" applyFill="1" applyBorder="1" applyAlignment="1" applyProtection="1">
      <alignment horizontal="center" vertical="center"/>
      <protection locked="0"/>
    </xf>
    <xf numFmtId="0" fontId="5" fillId="27" borderId="136" xfId="0" applyFont="1" applyFill="1" applyBorder="1" applyAlignment="1" applyProtection="1">
      <alignment horizontal="center" vertical="center"/>
      <protection locked="0"/>
    </xf>
    <xf numFmtId="0" fontId="5" fillId="25" borderId="91" xfId="0" applyFont="1" applyFill="1" applyBorder="1" applyAlignment="1">
      <alignment vertical="center" shrinkToFit="1"/>
    </xf>
    <xf numFmtId="0" fontId="5" fillId="25" borderId="92" xfId="0" applyFont="1" applyFill="1" applyBorder="1" applyAlignment="1">
      <alignment vertical="center" shrinkToFit="1"/>
    </xf>
    <xf numFmtId="0" fontId="5" fillId="25" borderId="73" xfId="0" applyFont="1" applyFill="1" applyBorder="1" applyAlignment="1">
      <alignment vertical="center" shrinkToFit="1"/>
    </xf>
    <xf numFmtId="0" fontId="5" fillId="27" borderId="91" xfId="0" applyFont="1" applyFill="1" applyBorder="1" applyAlignment="1" applyProtection="1">
      <alignment horizontal="center" vertical="center"/>
      <protection locked="0"/>
    </xf>
    <xf numFmtId="0" fontId="5" fillId="27" borderId="92" xfId="0" applyFont="1" applyFill="1" applyBorder="1" applyAlignment="1" applyProtection="1">
      <alignment horizontal="center" vertical="center"/>
      <protection locked="0"/>
    </xf>
    <xf numFmtId="0" fontId="5" fillId="27" borderId="73" xfId="0" applyFont="1" applyFill="1" applyBorder="1" applyAlignment="1" applyProtection="1">
      <alignment horizontal="center" vertical="center"/>
      <protection locked="0"/>
    </xf>
    <xf numFmtId="0" fontId="28" fillId="27" borderId="128" xfId="0" applyFont="1" applyFill="1" applyBorder="1" applyAlignment="1" applyProtection="1">
      <alignment horizontal="center" vertical="center"/>
      <protection locked="0"/>
    </xf>
    <xf numFmtId="0" fontId="28" fillId="27" borderId="130" xfId="0" applyFont="1" applyFill="1" applyBorder="1" applyAlignment="1" applyProtection="1">
      <alignment horizontal="center" vertical="center"/>
      <protection locked="0"/>
    </xf>
    <xf numFmtId="0" fontId="28" fillId="27" borderId="20" xfId="0" applyFont="1" applyFill="1" applyBorder="1" applyAlignment="1" applyProtection="1">
      <alignment horizontal="center" vertical="center"/>
      <protection locked="0"/>
    </xf>
    <xf numFmtId="0" fontId="28" fillId="27" borderId="21" xfId="0" applyFont="1" applyFill="1" applyBorder="1" applyAlignment="1" applyProtection="1">
      <alignment horizontal="center" vertical="center"/>
      <protection locked="0"/>
    </xf>
    <xf numFmtId="0" fontId="28" fillId="0" borderId="14" xfId="0" applyFont="1" applyBorder="1" applyAlignment="1" applyProtection="1">
      <alignment horizontal="left" vertical="top" wrapText="1" shrinkToFit="1"/>
      <protection locked="0"/>
    </xf>
    <xf numFmtId="0" fontId="28" fillId="0" borderId="133" xfId="0" applyFont="1" applyBorder="1" applyAlignment="1" applyProtection="1">
      <alignment horizontal="left" vertical="top" wrapText="1" shrinkToFit="1"/>
      <protection locked="0"/>
    </xf>
    <xf numFmtId="0" fontId="0" fillId="27" borderId="217" xfId="0" applyFill="1" applyBorder="1" applyAlignment="1" applyProtection="1">
      <alignment horizontal="center" vertical="center" wrapText="1"/>
      <protection locked="0"/>
    </xf>
    <xf numFmtId="0" fontId="0" fillId="27" borderId="14" xfId="0" applyFill="1" applyBorder="1" applyAlignment="1" applyProtection="1">
      <alignment horizontal="center" vertical="center" wrapText="1"/>
      <protection locked="0"/>
    </xf>
    <xf numFmtId="0" fontId="28" fillId="25" borderId="20" xfId="0" applyFont="1" applyFill="1" applyBorder="1" applyAlignment="1">
      <alignment horizontal="left" vertical="center"/>
    </xf>
    <xf numFmtId="0" fontId="28" fillId="25" borderId="14" xfId="0" applyFont="1" applyFill="1" applyBorder="1" applyAlignment="1">
      <alignment horizontal="left" vertical="center"/>
    </xf>
    <xf numFmtId="0" fontId="28" fillId="25" borderId="21" xfId="0" applyFont="1" applyFill="1" applyBorder="1" applyAlignment="1">
      <alignment horizontal="left" vertical="center"/>
    </xf>
    <xf numFmtId="0" fontId="28" fillId="0" borderId="0" xfId="0" applyFont="1" applyAlignment="1">
      <alignment vertical="center" wrapText="1"/>
    </xf>
    <xf numFmtId="0" fontId="28" fillId="0" borderId="16" xfId="0" applyFont="1" applyBorder="1" applyAlignment="1">
      <alignment vertical="center" wrapText="1"/>
    </xf>
    <xf numFmtId="0" fontId="28" fillId="27" borderId="132" xfId="0" applyFont="1" applyFill="1" applyBorder="1" applyAlignment="1" applyProtection="1">
      <alignment horizontal="center" vertical="center" wrapText="1"/>
      <protection locked="0"/>
    </xf>
    <xf numFmtId="0" fontId="28" fillId="27" borderId="133" xfId="0" applyFont="1" applyFill="1" applyBorder="1" applyAlignment="1" applyProtection="1">
      <alignment horizontal="center" vertical="center" wrapText="1"/>
      <protection locked="0"/>
    </xf>
    <xf numFmtId="0" fontId="28" fillId="27" borderId="134" xfId="0" applyFont="1" applyFill="1" applyBorder="1" applyAlignment="1" applyProtection="1">
      <alignment horizontal="center" vertical="center" wrapText="1"/>
      <protection locked="0"/>
    </xf>
    <xf numFmtId="0" fontId="28" fillId="27" borderId="133" xfId="0" applyFont="1" applyFill="1" applyBorder="1" applyAlignment="1" applyProtection="1">
      <alignment horizontal="center" vertical="center"/>
      <protection locked="0"/>
    </xf>
    <xf numFmtId="0" fontId="28" fillId="25" borderId="131" xfId="0" applyFont="1" applyFill="1" applyBorder="1" applyAlignment="1">
      <alignment horizontal="left" vertical="center" shrinkToFit="1"/>
    </xf>
    <xf numFmtId="0" fontId="28" fillId="0" borderId="37" xfId="0" applyFont="1" applyBorder="1" applyAlignment="1" applyProtection="1">
      <alignment horizontal="center" vertical="center" shrinkToFit="1"/>
      <protection locked="0"/>
    </xf>
    <xf numFmtId="0" fontId="28" fillId="0" borderId="39" xfId="0" applyFont="1" applyBorder="1" applyAlignment="1" applyProtection="1">
      <alignment horizontal="center" vertical="center" shrinkToFit="1"/>
      <protection locked="0"/>
    </xf>
    <xf numFmtId="0" fontId="5" fillId="0" borderId="0" xfId="0" applyFont="1" applyAlignment="1">
      <alignment horizontal="left" vertical="top" wrapText="1"/>
    </xf>
    <xf numFmtId="0" fontId="28" fillId="0" borderId="132" xfId="0" applyFont="1" applyBorder="1" applyAlignment="1" applyProtection="1">
      <alignment horizontal="center" vertical="center" shrinkToFit="1"/>
      <protection locked="0"/>
    </xf>
    <xf numFmtId="0" fontId="28" fillId="0" borderId="133" xfId="0" applyFont="1" applyBorder="1" applyAlignment="1" applyProtection="1">
      <alignment horizontal="center" vertical="center" shrinkToFit="1"/>
      <protection locked="0"/>
    </xf>
    <xf numFmtId="0" fontId="28" fillId="0" borderId="132" xfId="0" applyFont="1" applyBorder="1" applyAlignment="1" applyProtection="1">
      <alignment horizontal="left" vertical="center" shrinkToFit="1"/>
      <protection locked="0"/>
    </xf>
    <xf numFmtId="0" fontId="28" fillId="0" borderId="133" xfId="0" applyFont="1" applyBorder="1" applyAlignment="1" applyProtection="1">
      <alignment horizontal="left" vertical="center" shrinkToFit="1"/>
      <protection locked="0"/>
    </xf>
    <xf numFmtId="0" fontId="28" fillId="0" borderId="134" xfId="0" applyFont="1" applyBorder="1" applyAlignment="1" applyProtection="1">
      <alignment horizontal="left" vertical="center" shrinkToFit="1"/>
      <protection locked="0"/>
    </xf>
    <xf numFmtId="0" fontId="28" fillId="25" borderId="131" xfId="0" applyFont="1" applyFill="1" applyBorder="1" applyAlignment="1">
      <alignment horizontal="center" vertical="center" shrinkToFit="1"/>
    </xf>
    <xf numFmtId="0" fontId="28" fillId="25" borderId="131" xfId="0" applyFont="1" applyFill="1" applyBorder="1" applyAlignment="1">
      <alignment horizontal="center" vertical="center" wrapText="1" shrinkToFit="1"/>
    </xf>
    <xf numFmtId="0" fontId="28" fillId="25" borderId="22" xfId="0" applyFont="1" applyFill="1" applyBorder="1" applyAlignment="1">
      <alignment horizontal="center" vertical="center"/>
    </xf>
    <xf numFmtId="0" fontId="28" fillId="25" borderId="214" xfId="0" applyFont="1" applyFill="1" applyBorder="1" applyAlignment="1">
      <alignment horizontal="center" vertical="center" shrinkToFit="1"/>
    </xf>
    <xf numFmtId="0" fontId="28" fillId="25" borderId="215" xfId="0" applyFont="1" applyFill="1" applyBorder="1" applyAlignment="1">
      <alignment horizontal="center" vertical="center" shrinkToFit="1"/>
    </xf>
    <xf numFmtId="0" fontId="28" fillId="25" borderId="216" xfId="0" applyFont="1" applyFill="1" applyBorder="1" applyAlignment="1">
      <alignment horizontal="center" vertical="center" shrinkToFit="1"/>
    </xf>
    <xf numFmtId="0" fontId="28" fillId="0" borderId="44" xfId="0" applyFont="1" applyBorder="1" applyAlignment="1" applyProtection="1">
      <alignment horizontal="center" vertical="center"/>
      <protection locked="0"/>
    </xf>
    <xf numFmtId="0" fontId="28" fillId="0" borderId="74" xfId="0" applyFont="1" applyBorder="1" applyAlignment="1" applyProtection="1">
      <alignment horizontal="center" vertical="center"/>
      <protection locked="0"/>
    </xf>
    <xf numFmtId="0" fontId="28" fillId="0" borderId="45" xfId="0" applyFont="1" applyBorder="1" applyAlignment="1" applyProtection="1">
      <alignment horizontal="center" vertical="center"/>
      <protection locked="0"/>
    </xf>
    <xf numFmtId="0" fontId="28" fillId="0" borderId="133" xfId="0" applyFont="1" applyBorder="1" applyAlignment="1" applyProtection="1">
      <alignment horizontal="center" vertical="center"/>
      <protection locked="0"/>
    </xf>
    <xf numFmtId="0" fontId="28" fillId="0" borderId="0" xfId="0" applyFont="1" applyAlignment="1">
      <alignment horizontal="center" vertical="center" wrapText="1" shrinkToFit="1"/>
    </xf>
    <xf numFmtId="0" fontId="28" fillId="0" borderId="0" xfId="0" applyFont="1" applyAlignment="1">
      <alignment horizontal="center" vertical="center" shrinkToFit="1"/>
    </xf>
    <xf numFmtId="0" fontId="35" fillId="0" borderId="0" xfId="0" applyFont="1" applyAlignment="1">
      <alignment horizontal="center" vertical="top" wrapText="1"/>
    </xf>
    <xf numFmtId="0" fontId="35" fillId="0" borderId="0" xfId="0" applyFont="1" applyAlignment="1">
      <alignment horizontal="center" vertical="top"/>
    </xf>
    <xf numFmtId="0" fontId="35" fillId="0" borderId="0" xfId="0" applyFont="1" applyAlignment="1">
      <alignment horizontal="left" vertical="top" wrapText="1"/>
    </xf>
    <xf numFmtId="0" fontId="35" fillId="0" borderId="0" xfId="0" applyFont="1" applyAlignment="1">
      <alignment horizontal="left" vertical="top"/>
    </xf>
    <xf numFmtId="0" fontId="28" fillId="25" borderId="211" xfId="0" applyFont="1" applyFill="1" applyBorder="1" applyAlignment="1">
      <alignment horizontal="center" vertical="center" shrinkToFit="1"/>
    </xf>
    <xf numFmtId="0" fontId="37" fillId="25" borderId="131" xfId="0" applyFont="1" applyFill="1" applyBorder="1" applyAlignment="1">
      <alignment horizontal="center" vertical="center" wrapText="1"/>
    </xf>
    <xf numFmtId="0" fontId="37" fillId="25" borderId="135" xfId="0" applyFont="1" applyFill="1" applyBorder="1" applyAlignment="1">
      <alignment horizontal="center" vertical="center" wrapText="1"/>
    </xf>
    <xf numFmtId="0" fontId="28" fillId="0" borderId="132" xfId="0" applyFont="1" applyBorder="1" applyAlignment="1" applyProtection="1">
      <alignment horizontal="center" vertical="center"/>
      <protection locked="0"/>
    </xf>
    <xf numFmtId="0" fontId="28" fillId="0" borderId="132" xfId="0" applyFont="1" applyBorder="1" applyAlignment="1" applyProtection="1">
      <alignment horizontal="left" vertical="center"/>
      <protection locked="0"/>
    </xf>
    <xf numFmtId="0" fontId="28" fillId="0" borderId="133" xfId="0" applyFont="1" applyBorder="1" applyAlignment="1" applyProtection="1">
      <alignment horizontal="left" vertical="center"/>
      <protection locked="0"/>
    </xf>
    <xf numFmtId="0" fontId="28" fillId="29" borderId="132" xfId="0" applyFont="1" applyFill="1" applyBorder="1" applyAlignment="1">
      <alignment horizontal="center" vertical="center"/>
    </xf>
    <xf numFmtId="0" fontId="28" fillId="29" borderId="133" xfId="0" applyFont="1" applyFill="1" applyBorder="1" applyAlignment="1">
      <alignment horizontal="center" vertical="center"/>
    </xf>
    <xf numFmtId="0" fontId="28" fillId="25" borderId="131" xfId="0" applyFont="1" applyFill="1" applyBorder="1" applyAlignment="1">
      <alignment horizontal="left" vertical="top" shrinkToFit="1"/>
    </xf>
    <xf numFmtId="0" fontId="28" fillId="25" borderId="20" xfId="0" applyFont="1" applyFill="1" applyBorder="1" applyAlignment="1">
      <alignment horizontal="center" vertical="center" shrinkToFit="1"/>
    </xf>
    <xf numFmtId="0" fontId="28" fillId="25" borderId="14" xfId="0" applyFont="1" applyFill="1" applyBorder="1" applyAlignment="1">
      <alignment horizontal="center" vertical="center" shrinkToFit="1"/>
    </xf>
    <xf numFmtId="0" fontId="28" fillId="25" borderId="21" xfId="0" applyFont="1" applyFill="1" applyBorder="1" applyAlignment="1">
      <alignment horizontal="center" vertical="center" shrinkToFit="1"/>
    </xf>
    <xf numFmtId="0" fontId="28" fillId="25" borderId="206" xfId="0" applyFont="1" applyFill="1" applyBorder="1" applyAlignment="1">
      <alignment horizontal="center" vertical="center" shrinkToFit="1"/>
    </xf>
    <xf numFmtId="0" fontId="28" fillId="25" borderId="208" xfId="0" applyFont="1" applyFill="1" applyBorder="1" applyAlignment="1">
      <alignment horizontal="center" vertical="center" shrinkToFit="1"/>
    </xf>
    <xf numFmtId="0" fontId="28" fillId="25" borderId="207" xfId="0" applyFont="1" applyFill="1" applyBorder="1" applyAlignment="1">
      <alignment horizontal="center" vertical="center" shrinkToFit="1"/>
    </xf>
    <xf numFmtId="0" fontId="5" fillId="25" borderId="132" xfId="0" applyFont="1" applyFill="1" applyBorder="1" applyAlignment="1">
      <alignment vertical="center" shrinkToFit="1"/>
    </xf>
    <xf numFmtId="0" fontId="5" fillId="25" borderId="133" xfId="0" applyFont="1" applyFill="1" applyBorder="1" applyAlignment="1">
      <alignment vertical="center" shrinkToFit="1"/>
    </xf>
    <xf numFmtId="0" fontId="5" fillId="25" borderId="134" xfId="0" applyFont="1" applyFill="1" applyBorder="1" applyAlignment="1">
      <alignment vertical="center" shrinkToFit="1"/>
    </xf>
    <xf numFmtId="0" fontId="5" fillId="27" borderId="132" xfId="0" applyFont="1" applyFill="1" applyBorder="1" applyAlignment="1" applyProtection="1">
      <alignment horizontal="center" vertical="center"/>
      <protection locked="0"/>
    </xf>
    <xf numFmtId="0" fontId="5" fillId="27" borderId="133" xfId="0" applyFont="1" applyFill="1" applyBorder="1" applyAlignment="1" applyProtection="1">
      <alignment horizontal="center" vertical="center"/>
      <protection locked="0"/>
    </xf>
    <xf numFmtId="0" fontId="5" fillId="27" borderId="134" xfId="0" applyFont="1" applyFill="1" applyBorder="1" applyAlignment="1" applyProtection="1">
      <alignment horizontal="center" vertical="center"/>
      <protection locked="0"/>
    </xf>
    <xf numFmtId="0" fontId="28" fillId="25" borderId="132" xfId="0" applyFont="1" applyFill="1" applyBorder="1" applyAlignment="1">
      <alignment horizontal="center" vertical="center" shrinkToFit="1"/>
    </xf>
    <xf numFmtId="0" fontId="28" fillId="25" borderId="133" xfId="0" applyFont="1" applyFill="1" applyBorder="1" applyAlignment="1">
      <alignment horizontal="center" vertical="center" shrinkToFit="1"/>
    </xf>
    <xf numFmtId="0" fontId="28" fillId="25" borderId="134" xfId="0" applyFont="1" applyFill="1" applyBorder="1" applyAlignment="1">
      <alignment horizontal="center" vertical="center" shrinkToFit="1"/>
    </xf>
    <xf numFmtId="0" fontId="28" fillId="27" borderId="203" xfId="0" applyFont="1" applyFill="1" applyBorder="1" applyAlignment="1" applyProtection="1">
      <alignment horizontal="center" vertical="center"/>
      <protection locked="0"/>
    </xf>
    <xf numFmtId="0" fontId="28" fillId="27" borderId="204" xfId="0" applyFont="1" applyFill="1" applyBorder="1" applyAlignment="1" applyProtection="1">
      <alignment horizontal="center" vertical="center"/>
      <protection locked="0"/>
    </xf>
    <xf numFmtId="0" fontId="28" fillId="27" borderId="205" xfId="0" applyFont="1" applyFill="1" applyBorder="1" applyAlignment="1" applyProtection="1">
      <alignment horizontal="center" vertical="center"/>
      <protection locked="0"/>
    </xf>
    <xf numFmtId="0" fontId="5" fillId="25" borderId="91" xfId="0" applyFont="1" applyFill="1" applyBorder="1" applyAlignment="1">
      <alignment horizontal="left" vertical="center" shrinkToFit="1"/>
    </xf>
    <xf numFmtId="0" fontId="5" fillId="25" borderId="92" xfId="0" applyFont="1" applyFill="1" applyBorder="1" applyAlignment="1">
      <alignment horizontal="left" vertical="center" shrinkToFit="1"/>
    </xf>
    <xf numFmtId="176" fontId="28" fillId="0" borderId="204" xfId="0" applyNumberFormat="1" applyFont="1" applyBorder="1" applyAlignment="1">
      <alignment horizontal="center" vertical="center" shrinkToFit="1"/>
    </xf>
    <xf numFmtId="176" fontId="28" fillId="0" borderId="205" xfId="0" applyNumberFormat="1" applyFont="1" applyBorder="1" applyAlignment="1">
      <alignment horizontal="center" vertical="center" shrinkToFit="1"/>
    </xf>
    <xf numFmtId="176" fontId="28" fillId="33" borderId="203" xfId="0" applyNumberFormat="1" applyFont="1" applyFill="1" applyBorder="1" applyAlignment="1">
      <alignment horizontal="right" vertical="center" shrinkToFit="1"/>
    </xf>
    <xf numFmtId="176" fontId="28" fillId="33" borderId="204" xfId="0" applyNumberFormat="1" applyFont="1" applyFill="1" applyBorder="1" applyAlignment="1">
      <alignment horizontal="right" vertical="center" shrinkToFit="1"/>
    </xf>
    <xf numFmtId="176" fontId="28" fillId="33" borderId="205" xfId="0" applyNumberFormat="1" applyFont="1" applyFill="1" applyBorder="1" applyAlignment="1">
      <alignment horizontal="right" vertical="center" shrinkToFit="1"/>
    </xf>
    <xf numFmtId="0" fontId="28" fillId="25" borderId="203" xfId="0" applyFont="1" applyFill="1" applyBorder="1" applyAlignment="1">
      <alignment horizontal="center" vertical="center" shrinkToFit="1"/>
    </xf>
    <xf numFmtId="0" fontId="28" fillId="25" borderId="204" xfId="0" applyFont="1" applyFill="1" applyBorder="1" applyAlignment="1">
      <alignment horizontal="center" vertical="center" shrinkToFit="1"/>
    </xf>
    <xf numFmtId="0" fontId="28" fillId="25" borderId="205" xfId="0" applyFont="1" applyFill="1" applyBorder="1" applyAlignment="1">
      <alignment horizontal="center" vertical="center" shrinkToFit="1"/>
    </xf>
    <xf numFmtId="0" fontId="28" fillId="25" borderId="131" xfId="0" applyFont="1" applyFill="1" applyBorder="1" applyAlignment="1">
      <alignment horizontal="left" vertical="center"/>
    </xf>
    <xf numFmtId="0" fontId="28" fillId="0" borderId="18" xfId="0" applyFont="1" applyBorder="1" applyAlignment="1">
      <alignment horizontal="left" vertical="top" wrapText="1"/>
    </xf>
    <xf numFmtId="0" fontId="28" fillId="0" borderId="18" xfId="0" applyFont="1" applyBorder="1" applyAlignment="1">
      <alignment horizontal="left" vertical="top"/>
    </xf>
    <xf numFmtId="0" fontId="28" fillId="33" borderId="203" xfId="0" applyFont="1" applyFill="1" applyBorder="1" applyAlignment="1">
      <alignment horizontal="center" vertical="center" shrinkToFit="1"/>
    </xf>
    <xf numFmtId="0" fontId="28" fillId="33" borderId="204" xfId="0" applyFont="1" applyFill="1" applyBorder="1" applyAlignment="1">
      <alignment horizontal="center" vertical="center" shrinkToFit="1"/>
    </xf>
    <xf numFmtId="0" fontId="28" fillId="33" borderId="205" xfId="0" applyFont="1" applyFill="1" applyBorder="1" applyAlignment="1">
      <alignment horizontal="center" vertical="center" shrinkToFit="1"/>
    </xf>
    <xf numFmtId="0" fontId="28" fillId="0" borderId="16" xfId="0" applyFont="1" applyBorder="1" applyAlignment="1">
      <alignment horizontal="left" vertical="center" shrinkToFit="1"/>
    </xf>
    <xf numFmtId="0" fontId="28" fillId="0" borderId="14" xfId="0" applyFont="1" applyBorder="1" applyAlignment="1" applyProtection="1">
      <alignment horizontal="center" vertical="top" wrapText="1"/>
      <protection locked="0"/>
    </xf>
    <xf numFmtId="0" fontId="28" fillId="27" borderId="214" xfId="0" applyFont="1" applyFill="1" applyBorder="1" applyAlignment="1" applyProtection="1">
      <alignment horizontal="center" vertical="center" shrinkToFit="1"/>
      <protection locked="0"/>
    </xf>
    <xf numFmtId="0" fontId="28" fillId="27" borderId="215" xfId="0" applyFont="1" applyFill="1" applyBorder="1" applyAlignment="1" applyProtection="1">
      <alignment horizontal="center" vertical="center" shrinkToFit="1"/>
      <protection locked="0"/>
    </xf>
    <xf numFmtId="0" fontId="28" fillId="27" borderId="216" xfId="0" applyFont="1" applyFill="1" applyBorder="1" applyAlignment="1" applyProtection="1">
      <alignment horizontal="center" vertical="center" shrinkToFit="1"/>
      <protection locked="0"/>
    </xf>
    <xf numFmtId="0" fontId="25" fillId="29" borderId="17" xfId="0" applyFont="1" applyFill="1" applyBorder="1" applyAlignment="1">
      <alignment horizontal="center" vertical="center" wrapText="1"/>
    </xf>
    <xf numFmtId="0" fontId="26" fillId="29" borderId="11" xfId="0" applyFont="1" applyFill="1" applyBorder="1" applyAlignment="1">
      <alignment vertical="center" shrinkToFit="1"/>
    </xf>
    <xf numFmtId="0" fontId="26" fillId="29" borderId="12" xfId="0" applyFont="1" applyFill="1" applyBorder="1" applyAlignment="1">
      <alignment vertical="center" shrinkToFit="1"/>
    </xf>
    <xf numFmtId="0" fontId="26" fillId="29" borderId="10" xfId="0" applyFont="1" applyFill="1" applyBorder="1" applyAlignment="1">
      <alignment vertical="center" shrinkToFit="1"/>
    </xf>
    <xf numFmtId="0" fontId="5" fillId="0" borderId="13" xfId="0" applyFont="1" applyBorder="1" applyAlignment="1">
      <alignment horizontal="center" vertical="center" wrapText="1"/>
    </xf>
    <xf numFmtId="0" fontId="28" fillId="25" borderId="128" xfId="0" applyFont="1" applyFill="1" applyBorder="1" applyAlignment="1">
      <alignment horizontal="center" vertical="center" wrapText="1"/>
    </xf>
    <xf numFmtId="0" fontId="28" fillId="25" borderId="130" xfId="0" applyFont="1" applyFill="1" applyBorder="1" applyAlignment="1">
      <alignment horizontal="center" vertical="center" wrapText="1"/>
    </xf>
    <xf numFmtId="0" fontId="28" fillId="25" borderId="15" xfId="0" applyFont="1" applyFill="1" applyBorder="1" applyAlignment="1">
      <alignment horizontal="center" vertical="center" wrapText="1"/>
    </xf>
    <xf numFmtId="0" fontId="28" fillId="25" borderId="16" xfId="0" applyFont="1" applyFill="1" applyBorder="1" applyAlignment="1">
      <alignment horizontal="center" vertical="center" wrapText="1"/>
    </xf>
    <xf numFmtId="0" fontId="28" fillId="25" borderId="20" xfId="0" applyFont="1" applyFill="1" applyBorder="1" applyAlignment="1">
      <alignment horizontal="center" vertical="center" wrapText="1"/>
    </xf>
    <xf numFmtId="0" fontId="28" fillId="25" borderId="21" xfId="0" applyFont="1" applyFill="1" applyBorder="1" applyAlignment="1">
      <alignment horizontal="center" vertical="center" wrapText="1"/>
    </xf>
    <xf numFmtId="0" fontId="35" fillId="25" borderId="131" xfId="0" applyFont="1" applyFill="1" applyBorder="1" applyAlignment="1">
      <alignment horizontal="left" vertical="top" wrapText="1" shrinkToFit="1"/>
    </xf>
    <xf numFmtId="0" fontId="28" fillId="27" borderId="128" xfId="0" applyFont="1" applyFill="1" applyBorder="1" applyAlignment="1" applyProtection="1">
      <alignment horizontal="center" vertical="center" shrinkToFit="1"/>
      <protection locked="0"/>
    </xf>
    <xf numFmtId="0" fontId="28" fillId="27" borderId="129" xfId="0" applyFont="1" applyFill="1" applyBorder="1" applyAlignment="1" applyProtection="1">
      <alignment horizontal="center" vertical="center" shrinkToFit="1"/>
      <protection locked="0"/>
    </xf>
    <xf numFmtId="0" fontId="28" fillId="27" borderId="130" xfId="0" applyFont="1" applyFill="1" applyBorder="1" applyAlignment="1" applyProtection="1">
      <alignment horizontal="center" vertical="center" shrinkToFit="1"/>
      <protection locked="0"/>
    </xf>
    <xf numFmtId="0" fontId="28" fillId="27" borderId="20" xfId="0" applyFont="1" applyFill="1" applyBorder="1" applyAlignment="1" applyProtection="1">
      <alignment horizontal="center" vertical="center" shrinkToFit="1"/>
      <protection locked="0"/>
    </xf>
    <xf numFmtId="0" fontId="28" fillId="27" borderId="14" xfId="0" applyFont="1" applyFill="1" applyBorder="1" applyAlignment="1" applyProtection="1">
      <alignment horizontal="center" vertical="center" shrinkToFit="1"/>
      <protection locked="0"/>
    </xf>
    <xf numFmtId="0" fontId="28" fillId="27" borderId="21" xfId="0" applyFont="1" applyFill="1" applyBorder="1" applyAlignment="1" applyProtection="1">
      <alignment horizontal="center" vertical="center" shrinkToFit="1"/>
      <protection locked="0"/>
    </xf>
    <xf numFmtId="0" fontId="28" fillId="25" borderId="132" xfId="0" applyFont="1" applyFill="1" applyBorder="1" applyAlignment="1">
      <alignment horizontal="left" vertical="center"/>
    </xf>
    <xf numFmtId="0" fontId="28" fillId="25" borderId="133" xfId="0" applyFont="1" applyFill="1" applyBorder="1" applyAlignment="1">
      <alignment horizontal="left" vertical="center"/>
    </xf>
    <xf numFmtId="0" fontId="28" fillId="25" borderId="134" xfId="0" applyFont="1" applyFill="1" applyBorder="1" applyAlignment="1">
      <alignment horizontal="left" vertical="center"/>
    </xf>
    <xf numFmtId="0" fontId="28" fillId="25" borderId="214" xfId="0" applyFont="1" applyFill="1" applyBorder="1" applyAlignment="1">
      <alignment horizontal="center" vertical="center" wrapText="1"/>
    </xf>
    <xf numFmtId="0" fontId="28" fillId="25" borderId="215" xfId="0" applyFont="1" applyFill="1" applyBorder="1" applyAlignment="1">
      <alignment horizontal="center" vertical="center" wrapText="1"/>
    </xf>
    <xf numFmtId="0" fontId="28" fillId="25" borderId="216" xfId="0" applyFont="1" applyFill="1" applyBorder="1" applyAlignment="1">
      <alignment horizontal="center" vertical="center" wrapText="1"/>
    </xf>
    <xf numFmtId="0" fontId="28" fillId="0" borderId="14" xfId="0" applyFont="1" applyBorder="1" applyAlignment="1">
      <alignment horizontal="left" vertical="center" shrinkToFit="1"/>
    </xf>
    <xf numFmtId="0" fontId="6" fillId="0" borderId="0" xfId="0" applyFont="1" applyAlignment="1">
      <alignment horizontal="center" vertical="center" wrapText="1"/>
    </xf>
    <xf numFmtId="0" fontId="5" fillId="0" borderId="16" xfId="0" applyFont="1" applyBorder="1" applyAlignment="1">
      <alignment horizontal="left" wrapText="1"/>
    </xf>
    <xf numFmtId="0" fontId="28" fillId="25" borderId="219" xfId="0" applyFont="1" applyFill="1" applyBorder="1" applyAlignment="1">
      <alignment horizontal="center" vertical="center" wrapText="1"/>
    </xf>
    <xf numFmtId="0" fontId="28" fillId="25" borderId="217" xfId="0" applyFont="1" applyFill="1" applyBorder="1" applyAlignment="1">
      <alignment horizontal="center" vertical="center" wrapText="1"/>
    </xf>
    <xf numFmtId="0" fontId="28" fillId="25" borderId="0" xfId="0" applyFont="1" applyFill="1" applyAlignment="1">
      <alignment horizontal="center" vertical="center" wrapText="1"/>
    </xf>
    <xf numFmtId="0" fontId="28" fillId="25" borderId="14" xfId="0" applyFont="1" applyFill="1" applyBorder="1" applyAlignment="1">
      <alignment horizontal="center" vertical="center" wrapText="1"/>
    </xf>
    <xf numFmtId="0" fontId="28" fillId="0" borderId="219" xfId="0" applyFont="1" applyBorder="1" applyAlignment="1">
      <alignment horizontal="left" vertical="top" wrapText="1"/>
    </xf>
    <xf numFmtId="0" fontId="28" fillId="0" borderId="217" xfId="0" applyFont="1" applyBorder="1" applyAlignment="1">
      <alignment horizontal="left" vertical="top" wrapText="1"/>
    </xf>
    <xf numFmtId="0" fontId="28" fillId="0" borderId="220" xfId="0" applyFont="1" applyBorder="1" applyAlignment="1">
      <alignment horizontal="left" vertical="top" wrapText="1"/>
    </xf>
    <xf numFmtId="0" fontId="28" fillId="25" borderId="135" xfId="0" applyFont="1" applyFill="1" applyBorder="1" applyAlignment="1">
      <alignment horizontal="center" vertical="center"/>
    </xf>
    <xf numFmtId="179" fontId="28" fillId="0" borderId="143" xfId="0" applyNumberFormat="1" applyFont="1" applyBorder="1" applyProtection="1">
      <alignment vertical="center"/>
      <protection locked="0"/>
    </xf>
    <xf numFmtId="179" fontId="28" fillId="0" borderId="144" xfId="0" applyNumberFormat="1" applyFont="1" applyBorder="1" applyProtection="1">
      <alignment vertical="center"/>
      <protection locked="0"/>
    </xf>
    <xf numFmtId="179" fontId="28" fillId="0" borderId="145" xfId="0" applyNumberFormat="1" applyFont="1" applyBorder="1" applyProtection="1">
      <alignment vertical="center"/>
      <protection locked="0"/>
    </xf>
    <xf numFmtId="0" fontId="28" fillId="25" borderId="131" xfId="0" applyFont="1" applyFill="1" applyBorder="1" applyAlignment="1">
      <alignment horizontal="left" vertical="top" wrapText="1"/>
    </xf>
    <xf numFmtId="0" fontId="28" fillId="25" borderId="20" xfId="0" applyFont="1" applyFill="1" applyBorder="1" applyAlignment="1">
      <alignment horizontal="left" vertical="center" shrinkToFit="1"/>
    </xf>
    <xf numFmtId="0" fontId="28" fillId="25" borderId="14" xfId="0" applyFont="1" applyFill="1" applyBorder="1" applyAlignment="1">
      <alignment horizontal="left" vertical="center" shrinkToFit="1"/>
    </xf>
    <xf numFmtId="0" fontId="28" fillId="25" borderId="21" xfId="0" applyFont="1" applyFill="1" applyBorder="1" applyAlignment="1">
      <alignment horizontal="left" vertical="center" shrinkToFit="1"/>
    </xf>
    <xf numFmtId="0" fontId="28" fillId="25" borderId="206" xfId="0" applyFont="1" applyFill="1" applyBorder="1" applyAlignment="1">
      <alignment horizontal="left" vertical="center" wrapText="1"/>
    </xf>
    <xf numFmtId="0" fontId="28" fillId="25" borderId="208" xfId="0" applyFont="1" applyFill="1" applyBorder="1" applyAlignment="1">
      <alignment horizontal="left" vertical="center"/>
    </xf>
    <xf numFmtId="0" fontId="28" fillId="25" borderId="0" xfId="0" applyFont="1" applyFill="1" applyAlignment="1">
      <alignment horizontal="left" vertical="center"/>
    </xf>
    <xf numFmtId="0" fontId="5" fillId="25" borderId="203" xfId="0" applyFont="1" applyFill="1" applyBorder="1" applyAlignment="1">
      <alignment horizontal="left" vertical="center" shrinkToFit="1"/>
    </xf>
    <xf numFmtId="0" fontId="5" fillId="25" borderId="204" xfId="0" applyFont="1" applyFill="1" applyBorder="1" applyAlignment="1">
      <alignment horizontal="left" vertical="center" shrinkToFit="1"/>
    </xf>
    <xf numFmtId="0" fontId="5" fillId="25" borderId="205" xfId="0" applyFont="1" applyFill="1" applyBorder="1" applyAlignment="1">
      <alignment horizontal="left" vertical="center" shrinkToFit="1"/>
    </xf>
    <xf numFmtId="0" fontId="80" fillId="0" borderId="0" xfId="0" applyFont="1" applyAlignment="1">
      <alignment horizontal="center" vertical="center" wrapText="1"/>
    </xf>
    <xf numFmtId="0" fontId="5" fillId="0" borderId="131" xfId="0" applyFont="1" applyBorder="1" applyAlignment="1">
      <alignment horizontal="center" vertical="center" wrapText="1"/>
    </xf>
    <xf numFmtId="0" fontId="5" fillId="26" borderId="131" xfId="0" applyFont="1" applyFill="1" applyBorder="1" applyAlignment="1">
      <alignment horizontal="center" vertical="center"/>
    </xf>
    <xf numFmtId="0" fontId="28" fillId="0" borderId="131" xfId="0" applyFont="1" applyBorder="1" applyAlignment="1">
      <alignment horizontal="center" vertical="center"/>
    </xf>
    <xf numFmtId="0" fontId="5" fillId="27" borderId="128" xfId="0" applyFont="1" applyFill="1" applyBorder="1" applyAlignment="1" applyProtection="1">
      <alignment horizontal="center" vertical="center"/>
      <protection locked="0"/>
    </xf>
    <xf numFmtId="0" fontId="5" fillId="27" borderId="129" xfId="0" applyFont="1" applyFill="1" applyBorder="1" applyAlignment="1" applyProtection="1">
      <alignment horizontal="center" vertical="center"/>
      <protection locked="0"/>
    </xf>
    <xf numFmtId="0" fontId="5" fillId="27" borderId="130" xfId="0" applyFont="1" applyFill="1" applyBorder="1" applyAlignment="1" applyProtection="1">
      <alignment horizontal="center" vertical="center"/>
      <protection locked="0"/>
    </xf>
    <xf numFmtId="0" fontId="5" fillId="27" borderId="20" xfId="0" applyFont="1" applyFill="1" applyBorder="1" applyAlignment="1" applyProtection="1">
      <alignment horizontal="center" vertical="center"/>
      <protection locked="0"/>
    </xf>
    <xf numFmtId="0" fontId="5" fillId="27" borderId="14" xfId="0" applyFont="1" applyFill="1" applyBorder="1" applyAlignment="1" applyProtection="1">
      <alignment horizontal="center" vertical="center"/>
      <protection locked="0"/>
    </xf>
    <xf numFmtId="0" fontId="5" fillId="27" borderId="21" xfId="0" applyFont="1" applyFill="1" applyBorder="1" applyAlignment="1" applyProtection="1">
      <alignment horizontal="center" vertical="center"/>
      <protection locked="0"/>
    </xf>
    <xf numFmtId="0" fontId="28" fillId="25" borderId="203" xfId="0" applyFont="1" applyFill="1" applyBorder="1" applyAlignment="1">
      <alignment horizontal="left" vertical="center"/>
    </xf>
    <xf numFmtId="0" fontId="28" fillId="25" borderId="204" xfId="0" applyFont="1" applyFill="1" applyBorder="1" applyAlignment="1">
      <alignment horizontal="left" vertical="center"/>
    </xf>
    <xf numFmtId="0" fontId="28" fillId="25" borderId="205" xfId="0" applyFont="1" applyFill="1" applyBorder="1" applyAlignment="1">
      <alignment horizontal="left" vertical="center"/>
    </xf>
    <xf numFmtId="179" fontId="28" fillId="29" borderId="206" xfId="0" applyNumberFormat="1" applyFont="1" applyFill="1" applyBorder="1" applyAlignment="1">
      <alignment horizontal="right" vertical="center"/>
    </xf>
    <xf numFmtId="179" fontId="28" fillId="29" borderId="207" xfId="0" applyNumberFormat="1" applyFont="1" applyFill="1" applyBorder="1" applyAlignment="1">
      <alignment horizontal="right" vertical="center"/>
    </xf>
    <xf numFmtId="179" fontId="28" fillId="29" borderId="20" xfId="0" applyNumberFormat="1" applyFont="1" applyFill="1" applyBorder="1" applyAlignment="1">
      <alignment horizontal="right" vertical="center"/>
    </xf>
    <xf numFmtId="179" fontId="28" fillId="29" borderId="21" xfId="0" applyNumberFormat="1" applyFont="1" applyFill="1" applyBorder="1" applyAlignment="1">
      <alignment horizontal="right" vertical="center"/>
    </xf>
    <xf numFmtId="0" fontId="28" fillId="25" borderId="203" xfId="0" applyFont="1" applyFill="1" applyBorder="1" applyAlignment="1">
      <alignment horizontal="left" vertical="center" shrinkToFit="1"/>
    </xf>
    <xf numFmtId="0" fontId="28" fillId="25" borderId="204" xfId="0" applyFont="1" applyFill="1" applyBorder="1" applyAlignment="1">
      <alignment horizontal="left" vertical="center" shrinkToFit="1"/>
    </xf>
    <xf numFmtId="0" fontId="28" fillId="25" borderId="205" xfId="0" applyFont="1" applyFill="1" applyBorder="1" applyAlignment="1">
      <alignment horizontal="left" vertical="center" shrinkToFit="1"/>
    </xf>
    <xf numFmtId="0" fontId="5" fillId="0" borderId="19" xfId="0" applyFont="1" applyBorder="1" applyAlignment="1">
      <alignment horizontal="left" vertical="top" wrapText="1"/>
    </xf>
    <xf numFmtId="0" fontId="28" fillId="26" borderId="141" xfId="0" applyFont="1" applyFill="1" applyBorder="1" applyAlignment="1">
      <alignment horizontal="center" vertical="center"/>
    </xf>
    <xf numFmtId="0" fontId="28" fillId="26" borderId="19" xfId="0" applyFont="1" applyFill="1" applyBorder="1" applyAlignment="1">
      <alignment horizontal="center" vertical="center"/>
    </xf>
    <xf numFmtId="0" fontId="28" fillId="24" borderId="218" xfId="0" applyFont="1" applyFill="1" applyBorder="1" applyAlignment="1">
      <alignment horizontal="center" vertical="center" wrapText="1"/>
    </xf>
    <xf numFmtId="179" fontId="28" fillId="0" borderId="214" xfId="0" applyNumberFormat="1" applyFont="1" applyBorder="1" applyProtection="1">
      <alignment vertical="center"/>
      <protection locked="0"/>
    </xf>
    <xf numFmtId="179" fontId="28" fillId="0" borderId="215" xfId="0" applyNumberFormat="1" applyFont="1" applyBorder="1" applyProtection="1">
      <alignment vertical="center"/>
      <protection locked="0"/>
    </xf>
    <xf numFmtId="0" fontId="5" fillId="26" borderId="15" xfId="0" applyFont="1" applyFill="1" applyBorder="1" applyAlignment="1">
      <alignment horizontal="center" vertical="top" wrapText="1"/>
    </xf>
    <xf numFmtId="0" fontId="5" fillId="26" borderId="0" xfId="0" applyFont="1" applyFill="1" applyAlignment="1">
      <alignment horizontal="center" vertical="top"/>
    </xf>
    <xf numFmtId="0" fontId="5" fillId="26" borderId="16" xfId="0" applyFont="1" applyFill="1" applyBorder="1" applyAlignment="1">
      <alignment horizontal="center" vertical="top"/>
    </xf>
    <xf numFmtId="0" fontId="5" fillId="26" borderId="15" xfId="0" applyFont="1" applyFill="1" applyBorder="1" applyAlignment="1">
      <alignment horizontal="center" vertical="top"/>
    </xf>
    <xf numFmtId="0" fontId="28" fillId="25" borderId="131" xfId="0" applyFont="1" applyFill="1" applyBorder="1" applyAlignment="1">
      <alignment horizontal="left" vertical="top" wrapText="1" shrinkToFit="1"/>
    </xf>
    <xf numFmtId="0" fontId="28" fillId="27" borderId="44" xfId="0" applyFont="1" applyFill="1" applyBorder="1" applyAlignment="1" applyProtection="1">
      <alignment horizontal="center" vertical="center" shrinkToFit="1"/>
      <protection locked="0"/>
    </xf>
    <xf numFmtId="0" fontId="28" fillId="27" borderId="45" xfId="0" applyFont="1" applyFill="1" applyBorder="1" applyAlignment="1" applyProtection="1">
      <alignment horizontal="center" vertical="center" shrinkToFit="1"/>
      <protection locked="0"/>
    </xf>
    <xf numFmtId="2" fontId="28" fillId="29" borderId="132" xfId="0" applyNumberFormat="1" applyFont="1" applyFill="1" applyBorder="1" applyAlignment="1">
      <alignment horizontal="center" vertical="center"/>
    </xf>
    <xf numFmtId="2" fontId="28" fillId="29" borderId="133" xfId="0" applyNumberFormat="1" applyFont="1" applyFill="1" applyBorder="1" applyAlignment="1">
      <alignment horizontal="center" vertical="center"/>
    </xf>
    <xf numFmtId="2" fontId="28" fillId="29" borderId="134" xfId="0" applyNumberFormat="1" applyFont="1" applyFill="1" applyBorder="1" applyAlignment="1">
      <alignment horizontal="center" vertical="center"/>
    </xf>
    <xf numFmtId="0" fontId="5" fillId="27" borderId="131" xfId="0" applyFont="1" applyFill="1" applyBorder="1" applyAlignment="1" applyProtection="1">
      <alignment horizontal="center" vertical="center" wrapText="1"/>
      <protection locked="0"/>
    </xf>
    <xf numFmtId="0" fontId="5" fillId="0" borderId="0" xfId="0" applyFont="1" applyAlignment="1">
      <alignment vertical="top" wrapText="1"/>
    </xf>
    <xf numFmtId="0" fontId="5" fillId="0" borderId="128" xfId="0" applyFont="1" applyBorder="1" applyAlignment="1" applyProtection="1">
      <alignment horizontal="left" vertical="top" wrapText="1"/>
      <protection locked="0"/>
    </xf>
    <xf numFmtId="0" fontId="5" fillId="0" borderId="129" xfId="0" applyFont="1" applyBorder="1" applyAlignment="1" applyProtection="1">
      <alignment horizontal="left" vertical="top" wrapText="1"/>
      <protection locked="0"/>
    </xf>
    <xf numFmtId="0" fontId="5" fillId="0" borderId="130" xfId="0" applyFont="1" applyBorder="1" applyAlignment="1" applyProtection="1">
      <alignment horizontal="left" vertical="top" wrapText="1"/>
      <protection locked="0"/>
    </xf>
    <xf numFmtId="0" fontId="5" fillId="0" borderId="20" xfId="0" applyFont="1" applyBorder="1" applyAlignment="1" applyProtection="1">
      <alignment horizontal="left" vertical="top" wrapText="1"/>
      <protection locked="0"/>
    </xf>
    <xf numFmtId="0" fontId="5" fillId="0" borderId="21" xfId="0" applyFont="1" applyBorder="1" applyAlignment="1" applyProtection="1">
      <alignment horizontal="left" vertical="top" wrapText="1"/>
      <protection locked="0"/>
    </xf>
    <xf numFmtId="0" fontId="28" fillId="25" borderId="218" xfId="0" applyFont="1" applyFill="1" applyBorder="1" applyAlignment="1">
      <alignment horizontal="left" vertical="center" wrapText="1"/>
    </xf>
    <xf numFmtId="0" fontId="28" fillId="27" borderId="218" xfId="0" applyFont="1" applyFill="1" applyBorder="1" applyAlignment="1" applyProtection="1">
      <alignment horizontal="center" vertical="center" shrinkToFit="1"/>
      <protection locked="0"/>
    </xf>
    <xf numFmtId="0" fontId="28" fillId="25" borderId="132" xfId="0" applyFont="1" applyFill="1" applyBorder="1" applyAlignment="1">
      <alignment horizontal="left" vertical="center" shrinkToFit="1"/>
    </xf>
    <xf numFmtId="0" fontId="28" fillId="25" borderId="133" xfId="0" applyFont="1" applyFill="1" applyBorder="1" applyAlignment="1">
      <alignment horizontal="left" vertical="center" shrinkToFit="1"/>
    </xf>
    <xf numFmtId="0" fontId="28" fillId="25" borderId="134" xfId="0" applyFont="1" applyFill="1" applyBorder="1" applyAlignment="1">
      <alignment horizontal="left" vertical="center" shrinkToFit="1"/>
    </xf>
    <xf numFmtId="0" fontId="28" fillId="25" borderId="25" xfId="0" applyFont="1" applyFill="1" applyBorder="1" applyAlignment="1">
      <alignment horizontal="center" vertical="center" shrinkToFit="1"/>
    </xf>
    <xf numFmtId="0" fontId="28" fillId="25" borderId="26" xfId="0" applyFont="1" applyFill="1" applyBorder="1" applyAlignment="1">
      <alignment horizontal="center" vertical="center" shrinkToFit="1"/>
    </xf>
    <xf numFmtId="0" fontId="28" fillId="25" borderId="27" xfId="0" applyFont="1" applyFill="1" applyBorder="1" applyAlignment="1">
      <alignment horizontal="center" vertical="center" shrinkToFit="1"/>
    </xf>
    <xf numFmtId="0" fontId="5" fillId="0" borderId="203" xfId="0" applyFont="1" applyBorder="1" applyAlignment="1" applyProtection="1">
      <alignment vertical="top" wrapText="1"/>
      <protection locked="0"/>
    </xf>
    <xf numFmtId="0" fontId="5" fillId="0" borderId="204" xfId="0" applyFont="1" applyBorder="1" applyAlignment="1" applyProtection="1">
      <alignment vertical="top" wrapText="1"/>
      <protection locked="0"/>
    </xf>
    <xf numFmtId="0" fontId="5" fillId="0" borderId="205" xfId="0" applyFont="1" applyBorder="1" applyAlignment="1" applyProtection="1">
      <alignment vertical="top" wrapText="1"/>
      <protection locked="0"/>
    </xf>
    <xf numFmtId="0" fontId="78" fillId="0" borderId="14" xfId="0" applyFont="1" applyBorder="1" applyAlignment="1">
      <alignment horizontal="left" vertical="center"/>
    </xf>
    <xf numFmtId="0" fontId="28" fillId="27" borderId="214" xfId="0" applyFont="1" applyFill="1" applyBorder="1" applyAlignment="1" applyProtection="1">
      <alignment horizontal="center" vertical="center"/>
      <protection locked="0"/>
    </xf>
    <xf numFmtId="0" fontId="28" fillId="27" borderId="215" xfId="0" applyFont="1" applyFill="1" applyBorder="1" applyAlignment="1" applyProtection="1">
      <alignment horizontal="center" vertical="center"/>
      <protection locked="0"/>
    </xf>
    <xf numFmtId="0" fontId="28" fillId="27" borderId="216" xfId="0" applyFont="1" applyFill="1" applyBorder="1" applyAlignment="1" applyProtection="1">
      <alignment horizontal="center" vertical="center"/>
      <protection locked="0"/>
    </xf>
    <xf numFmtId="0" fontId="28" fillId="25" borderId="183" xfId="0" applyFont="1" applyFill="1" applyBorder="1" applyAlignment="1">
      <alignment horizontal="center" vertical="center"/>
    </xf>
    <xf numFmtId="0" fontId="28" fillId="25" borderId="177" xfId="0" applyFont="1" applyFill="1" applyBorder="1" applyAlignment="1">
      <alignment horizontal="center" vertical="center"/>
    </xf>
    <xf numFmtId="0" fontId="28" fillId="25" borderId="178" xfId="0" applyFont="1" applyFill="1" applyBorder="1" applyAlignment="1">
      <alignment horizontal="center" vertical="center"/>
    </xf>
    <xf numFmtId="0" fontId="28" fillId="25" borderId="181" xfId="0" applyFont="1" applyFill="1" applyBorder="1" applyAlignment="1">
      <alignment horizontal="center" vertical="center"/>
    </xf>
    <xf numFmtId="0" fontId="28" fillId="25" borderId="153" xfId="0" applyFont="1" applyFill="1" applyBorder="1" applyAlignment="1">
      <alignment horizontal="center" vertical="center"/>
    </xf>
    <xf numFmtId="0" fontId="28" fillId="25" borderId="182" xfId="0" applyFont="1" applyFill="1" applyBorder="1" applyAlignment="1">
      <alignment horizontal="center" vertical="center"/>
    </xf>
    <xf numFmtId="0" fontId="5" fillId="25" borderId="183" xfId="0" applyFont="1" applyFill="1" applyBorder="1" applyAlignment="1">
      <alignment horizontal="center" vertical="center" wrapText="1"/>
    </xf>
    <xf numFmtId="0" fontId="5" fillId="25" borderId="177" xfId="0" applyFont="1" applyFill="1" applyBorder="1" applyAlignment="1">
      <alignment horizontal="center" vertical="center" wrapText="1"/>
    </xf>
    <xf numFmtId="0" fontId="5" fillId="25" borderId="178" xfId="0" applyFont="1" applyFill="1" applyBorder="1" applyAlignment="1">
      <alignment horizontal="center" vertical="center" wrapText="1"/>
    </xf>
    <xf numFmtId="179" fontId="28" fillId="0" borderId="138" xfId="0" applyNumberFormat="1" applyFont="1" applyBorder="1" applyProtection="1">
      <alignment vertical="center"/>
      <protection locked="0"/>
    </xf>
    <xf numFmtId="179" fontId="28" fillId="0" borderId="139" xfId="0" applyNumberFormat="1" applyFont="1" applyBorder="1" applyProtection="1">
      <alignment vertical="center"/>
      <protection locked="0"/>
    </xf>
    <xf numFmtId="179" fontId="28" fillId="0" borderId="140" xfId="0" applyNumberFormat="1" applyFont="1" applyBorder="1" applyProtection="1">
      <alignment vertical="center"/>
      <protection locked="0"/>
    </xf>
    <xf numFmtId="179" fontId="28" fillId="0" borderId="20" xfId="0" applyNumberFormat="1" applyFont="1" applyBorder="1" applyProtection="1">
      <alignment vertical="center"/>
      <protection locked="0"/>
    </xf>
    <xf numFmtId="179" fontId="28" fillId="0" borderId="14" xfId="0" applyNumberFormat="1" applyFont="1" applyBorder="1" applyProtection="1">
      <alignment vertical="center"/>
      <protection locked="0"/>
    </xf>
    <xf numFmtId="179" fontId="28" fillId="0" borderId="21" xfId="0" applyNumberFormat="1" applyFont="1" applyBorder="1" applyProtection="1">
      <alignment vertical="center"/>
      <protection locked="0"/>
    </xf>
    <xf numFmtId="0" fontId="28" fillId="25" borderId="214" xfId="0" applyFont="1" applyFill="1" applyBorder="1" applyAlignment="1">
      <alignment horizontal="center" vertical="center"/>
    </xf>
    <xf numFmtId="0" fontId="28" fillId="25" borderId="215" xfId="0" applyFont="1" applyFill="1" applyBorder="1" applyAlignment="1">
      <alignment horizontal="center" vertical="center"/>
    </xf>
    <xf numFmtId="0" fontId="5" fillId="25" borderId="219" xfId="0" applyFont="1" applyFill="1" applyBorder="1" applyAlignment="1">
      <alignment horizontal="center" vertical="top" wrapText="1"/>
    </xf>
    <xf numFmtId="0" fontId="5" fillId="25" borderId="217" xfId="0" applyFont="1" applyFill="1" applyBorder="1" applyAlignment="1">
      <alignment horizontal="center" vertical="top"/>
    </xf>
    <xf numFmtId="0" fontId="5" fillId="25" borderId="20" xfId="0" applyFont="1" applyFill="1" applyBorder="1" applyAlignment="1">
      <alignment horizontal="center" vertical="top"/>
    </xf>
    <xf numFmtId="0" fontId="5" fillId="25" borderId="14" xfId="0" applyFont="1" applyFill="1" applyBorder="1" applyAlignment="1">
      <alignment horizontal="center" vertical="top"/>
    </xf>
    <xf numFmtId="179" fontId="28" fillId="29" borderId="214" xfId="0" applyNumberFormat="1" applyFont="1" applyFill="1" applyBorder="1">
      <alignment vertical="center"/>
    </xf>
    <xf numFmtId="179" fontId="28" fillId="29" borderId="215" xfId="0" applyNumberFormat="1" applyFont="1" applyFill="1" applyBorder="1">
      <alignment vertical="center"/>
    </xf>
    <xf numFmtId="181" fontId="28" fillId="29" borderId="214" xfId="0" applyNumberFormat="1" applyFont="1" applyFill="1" applyBorder="1">
      <alignment vertical="center"/>
    </xf>
    <xf numFmtId="181" fontId="28" fillId="29" borderId="215" xfId="0" applyNumberFormat="1" applyFont="1" applyFill="1" applyBorder="1">
      <alignment vertical="center"/>
    </xf>
    <xf numFmtId="0" fontId="28" fillId="25" borderId="216" xfId="0" applyFont="1" applyFill="1" applyBorder="1" applyAlignment="1">
      <alignment horizontal="center" vertical="center"/>
    </xf>
    <xf numFmtId="0" fontId="28" fillId="0" borderId="221" xfId="0" applyFont="1" applyBorder="1" applyAlignment="1" applyProtection="1">
      <alignment horizontal="center" vertical="center" shrinkToFit="1"/>
      <protection locked="0"/>
    </xf>
    <xf numFmtId="0" fontId="28" fillId="0" borderId="223" xfId="0" applyFont="1" applyBorder="1" applyAlignment="1" applyProtection="1">
      <alignment horizontal="center" vertical="center" shrinkToFit="1"/>
      <protection locked="0"/>
    </xf>
    <xf numFmtId="0" fontId="28" fillId="25" borderId="214" xfId="0" applyFont="1" applyFill="1" applyBorder="1" applyAlignment="1">
      <alignment horizontal="left" vertical="center" shrinkToFit="1"/>
    </xf>
    <xf numFmtId="0" fontId="28" fillId="25" borderId="215" xfId="0" applyFont="1" applyFill="1" applyBorder="1" applyAlignment="1">
      <alignment horizontal="left" vertical="center" shrinkToFit="1"/>
    </xf>
    <xf numFmtId="0" fontId="28" fillId="25" borderId="216" xfId="0" applyFont="1" applyFill="1" applyBorder="1" applyAlignment="1">
      <alignment horizontal="left" vertical="center" shrinkToFit="1"/>
    </xf>
    <xf numFmtId="0" fontId="28" fillId="0" borderId="131" xfId="0" applyFont="1" applyBorder="1" applyAlignment="1" applyProtection="1">
      <alignment horizontal="left" vertical="center"/>
      <protection locked="0"/>
    </xf>
    <xf numFmtId="0" fontId="5" fillId="26" borderId="0" xfId="0" applyFont="1" applyFill="1" applyAlignment="1">
      <alignment horizontal="center" vertical="top" wrapText="1"/>
    </xf>
    <xf numFmtId="0" fontId="5" fillId="26" borderId="16" xfId="0" applyFont="1" applyFill="1" applyBorder="1" applyAlignment="1">
      <alignment horizontal="center" vertical="top" wrapText="1"/>
    </xf>
    <xf numFmtId="0" fontId="28" fillId="0" borderId="131" xfId="0" applyFont="1" applyBorder="1" applyAlignment="1" applyProtection="1">
      <alignment vertical="top" wrapText="1"/>
      <protection locked="0"/>
    </xf>
    <xf numFmtId="0" fontId="28" fillId="0" borderId="0" xfId="0" applyFont="1" applyAlignment="1">
      <alignment horizontal="left" vertical="top" shrinkToFit="1"/>
    </xf>
    <xf numFmtId="0" fontId="28" fillId="0" borderId="16" xfId="0" applyFont="1" applyBorder="1" applyAlignment="1">
      <alignment horizontal="left" vertical="top" shrinkToFit="1"/>
    </xf>
    <xf numFmtId="0" fontId="28" fillId="25" borderId="15" xfId="0" applyFont="1" applyFill="1" applyBorder="1" applyAlignment="1">
      <alignment horizontal="center" vertical="center"/>
    </xf>
    <xf numFmtId="0" fontId="28" fillId="25" borderId="16" xfId="0" applyFont="1" applyFill="1" applyBorder="1" applyAlignment="1">
      <alignment horizontal="center" vertical="center"/>
    </xf>
    <xf numFmtId="0" fontId="28" fillId="0" borderId="0" xfId="0" applyFont="1" applyAlignment="1">
      <alignment horizontal="left" vertical="top"/>
    </xf>
    <xf numFmtId="0" fontId="28" fillId="0" borderId="128" xfId="0" applyFont="1" applyBorder="1" applyAlignment="1" applyProtection="1">
      <alignment horizontal="left" vertical="top" wrapText="1"/>
      <protection locked="0"/>
    </xf>
    <xf numFmtId="0" fontId="28" fillId="0" borderId="129" xfId="0" applyFont="1" applyBorder="1" applyAlignment="1" applyProtection="1">
      <alignment horizontal="left" vertical="top" wrapText="1"/>
      <protection locked="0"/>
    </xf>
    <xf numFmtId="0" fontId="28" fillId="0" borderId="130" xfId="0" applyFont="1" applyBorder="1" applyAlignment="1" applyProtection="1">
      <alignment horizontal="left" vertical="top" wrapText="1"/>
      <protection locked="0"/>
    </xf>
    <xf numFmtId="0" fontId="28" fillId="0" borderId="20" xfId="0" applyFont="1" applyBorder="1" applyAlignment="1" applyProtection="1">
      <alignment horizontal="left" vertical="top" wrapText="1"/>
      <protection locked="0"/>
    </xf>
    <xf numFmtId="0" fontId="28" fillId="0" borderId="14" xfId="0" applyFont="1" applyBorder="1" applyAlignment="1" applyProtection="1">
      <alignment horizontal="left" vertical="top" wrapText="1"/>
      <protection locked="0"/>
    </xf>
    <xf numFmtId="0" fontId="28" fillId="0" borderId="21" xfId="0" applyFont="1" applyBorder="1" applyAlignment="1" applyProtection="1">
      <alignment horizontal="left" vertical="top" wrapText="1"/>
      <protection locked="0"/>
    </xf>
    <xf numFmtId="179" fontId="28" fillId="26" borderId="220" xfId="0" applyNumberFormat="1" applyFont="1" applyFill="1" applyBorder="1" applyAlignment="1"/>
    <xf numFmtId="179" fontId="28" fillId="26" borderId="21" xfId="0" applyNumberFormat="1" applyFont="1" applyFill="1" applyBorder="1" applyAlignment="1"/>
    <xf numFmtId="179" fontId="28" fillId="0" borderId="219" xfId="0" applyNumberFormat="1" applyFont="1" applyBorder="1" applyProtection="1">
      <alignment vertical="center"/>
      <protection locked="0"/>
    </xf>
    <xf numFmtId="179" fontId="28" fillId="0" borderId="217" xfId="0" applyNumberFormat="1" applyFont="1" applyBorder="1" applyProtection="1">
      <alignment vertical="center"/>
      <protection locked="0"/>
    </xf>
    <xf numFmtId="0" fontId="28" fillId="25" borderId="131" xfId="0" applyFont="1" applyFill="1" applyBorder="1" applyAlignment="1">
      <alignment horizontal="left" vertical="center" wrapText="1"/>
    </xf>
    <xf numFmtId="0" fontId="28" fillId="0" borderId="91" xfId="0" applyFont="1" applyBorder="1" applyAlignment="1" applyProtection="1">
      <alignment horizontal="center" vertical="center"/>
      <protection locked="0"/>
    </xf>
    <xf numFmtId="0" fontId="28" fillId="0" borderId="92" xfId="0" applyFont="1" applyBorder="1" applyAlignment="1" applyProtection="1">
      <alignment horizontal="center" vertical="center"/>
      <protection locked="0"/>
    </xf>
    <xf numFmtId="0" fontId="5" fillId="27" borderId="181" xfId="0" applyFont="1" applyFill="1" applyBorder="1" applyAlignment="1" applyProtection="1">
      <alignment horizontal="center" vertical="center" shrinkToFit="1"/>
      <protection locked="0"/>
    </xf>
    <xf numFmtId="0" fontId="5" fillId="27" borderId="153" xfId="0" applyFont="1" applyFill="1" applyBorder="1" applyAlignment="1" applyProtection="1">
      <alignment horizontal="center" vertical="center" shrinkToFit="1"/>
      <protection locked="0"/>
    </xf>
    <xf numFmtId="0" fontId="5" fillId="27" borderId="182" xfId="0" applyFont="1" applyFill="1" applyBorder="1" applyAlignment="1" applyProtection="1">
      <alignment horizontal="center" vertical="center" shrinkToFit="1"/>
      <protection locked="0"/>
    </xf>
    <xf numFmtId="0" fontId="5" fillId="27" borderId="93" xfId="0" applyFont="1" applyFill="1" applyBorder="1" applyAlignment="1" applyProtection="1">
      <alignment horizontal="center" vertical="center"/>
      <protection locked="0"/>
    </xf>
    <xf numFmtId="0" fontId="28" fillId="0" borderId="116" xfId="0" applyFont="1" applyBorder="1" applyAlignment="1">
      <alignment horizontal="center" vertical="center" shrinkToFit="1"/>
    </xf>
    <xf numFmtId="0" fontId="28" fillId="0" borderId="117" xfId="0" applyFont="1" applyBorder="1" applyAlignment="1">
      <alignment horizontal="center" vertical="center" shrinkToFit="1"/>
    </xf>
    <xf numFmtId="0" fontId="28" fillId="0" borderId="118" xfId="0" applyFont="1" applyBorder="1" applyAlignment="1">
      <alignment horizontal="center" vertical="center" shrinkToFit="1"/>
    </xf>
    <xf numFmtId="0" fontId="28" fillId="0" borderId="25" xfId="0" applyFont="1" applyBorder="1" applyAlignment="1">
      <alignment horizontal="center" vertical="center" shrinkToFit="1"/>
    </xf>
    <xf numFmtId="0" fontId="28" fillId="0" borderId="26" xfId="0" applyFont="1" applyBorder="1" applyAlignment="1">
      <alignment horizontal="center" vertical="center" shrinkToFit="1"/>
    </xf>
    <xf numFmtId="0" fontId="28" fillId="0" borderId="27" xfId="0" applyFont="1" applyBorder="1" applyAlignment="1">
      <alignment horizontal="center" vertical="center" shrinkToFit="1"/>
    </xf>
    <xf numFmtId="0" fontId="32" fillId="0" borderId="0" xfId="0" applyFont="1" applyAlignment="1">
      <alignment horizontal="center" vertical="top" wrapText="1"/>
    </xf>
    <xf numFmtId="0" fontId="28" fillId="29" borderId="81" xfId="0" applyFont="1" applyFill="1" applyBorder="1" applyAlignment="1">
      <alignment horizontal="center" vertical="center" shrinkToFit="1"/>
    </xf>
    <xf numFmtId="0" fontId="28" fillId="29" borderId="82" xfId="0" applyFont="1" applyFill="1" applyBorder="1" applyAlignment="1">
      <alignment horizontal="center" vertical="center" shrinkToFit="1"/>
    </xf>
    <xf numFmtId="0" fontId="28" fillId="29" borderId="83" xfId="0" applyFont="1" applyFill="1" applyBorder="1" applyAlignment="1">
      <alignment horizontal="center" vertical="center" shrinkToFit="1"/>
    </xf>
    <xf numFmtId="0" fontId="28" fillId="27" borderId="37" xfId="0" applyFont="1" applyFill="1" applyBorder="1" applyAlignment="1" applyProtection="1">
      <alignment horizontal="center" vertical="center" shrinkToFit="1"/>
      <protection locked="0"/>
    </xf>
    <xf numFmtId="0" fontId="28" fillId="27" borderId="38" xfId="0" applyFont="1" applyFill="1" applyBorder="1" applyAlignment="1" applyProtection="1">
      <alignment horizontal="center" vertical="center" shrinkToFit="1"/>
      <protection locked="0"/>
    </xf>
    <xf numFmtId="0" fontId="28" fillId="27" borderId="39" xfId="0" applyFont="1" applyFill="1" applyBorder="1" applyAlignment="1" applyProtection="1">
      <alignment horizontal="center" vertical="center" shrinkToFit="1"/>
      <protection locked="0"/>
    </xf>
    <xf numFmtId="0" fontId="5" fillId="0" borderId="15"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28" fillId="27" borderId="221" xfId="0" applyFont="1" applyFill="1" applyBorder="1" applyAlignment="1" applyProtection="1">
      <alignment horizontal="center" vertical="center" shrinkToFit="1"/>
      <protection locked="0"/>
    </xf>
    <xf numFmtId="0" fontId="28" fillId="27" borderId="222" xfId="0" applyFont="1" applyFill="1" applyBorder="1" applyAlignment="1" applyProtection="1">
      <alignment horizontal="center" vertical="center" shrinkToFit="1"/>
      <protection locked="0"/>
    </xf>
    <xf numFmtId="0" fontId="28" fillId="27" borderId="223" xfId="0" applyFont="1" applyFill="1" applyBorder="1" applyAlignment="1" applyProtection="1">
      <alignment horizontal="center" vertical="center" shrinkToFit="1"/>
      <protection locked="0"/>
    </xf>
    <xf numFmtId="0" fontId="28" fillId="0" borderId="119" xfId="0" applyFont="1" applyBorder="1" applyAlignment="1">
      <alignment horizontal="center" vertical="center" shrinkToFit="1"/>
    </xf>
    <xf numFmtId="0" fontId="28" fillId="0" borderId="120" xfId="0" applyFont="1" applyBorder="1" applyAlignment="1">
      <alignment horizontal="center" vertical="center" shrinkToFit="1"/>
    </xf>
    <xf numFmtId="0" fontId="28" fillId="0" borderId="121" xfId="0" applyFont="1" applyBorder="1" applyAlignment="1">
      <alignment horizontal="center" vertical="center" shrinkToFit="1"/>
    </xf>
    <xf numFmtId="0" fontId="28" fillId="0" borderId="14" xfId="0" applyFont="1" applyBorder="1" applyAlignment="1">
      <alignment vertical="center" shrinkToFit="1"/>
    </xf>
    <xf numFmtId="0" fontId="28" fillId="25" borderId="37" xfId="0" applyFont="1" applyFill="1" applyBorder="1" applyAlignment="1">
      <alignment horizontal="center" vertical="center" shrinkToFit="1"/>
    </xf>
    <xf numFmtId="0" fontId="28" fillId="25" borderId="38" xfId="0" applyFont="1" applyFill="1" applyBorder="1" applyAlignment="1">
      <alignment horizontal="center" vertical="center" shrinkToFit="1"/>
    </xf>
    <xf numFmtId="0" fontId="28" fillId="25" borderId="39" xfId="0" applyFont="1" applyFill="1" applyBorder="1" applyAlignment="1">
      <alignment horizontal="center" vertical="center" shrinkToFit="1"/>
    </xf>
    <xf numFmtId="0" fontId="28" fillId="27" borderId="81" xfId="0" applyFont="1" applyFill="1" applyBorder="1" applyAlignment="1" applyProtection="1">
      <alignment horizontal="center" vertical="center" shrinkToFit="1"/>
      <protection locked="0"/>
    </xf>
    <xf numFmtId="0" fontId="28" fillId="27" borderId="82" xfId="0" applyFont="1" applyFill="1" applyBorder="1" applyAlignment="1" applyProtection="1">
      <alignment horizontal="center" vertical="center" shrinkToFit="1"/>
      <protection locked="0"/>
    </xf>
    <xf numFmtId="0" fontId="28" fillId="27" borderId="83" xfId="0" applyFont="1" applyFill="1" applyBorder="1" applyAlignment="1" applyProtection="1">
      <alignment horizontal="center" vertical="center" shrinkToFit="1"/>
      <protection locked="0"/>
    </xf>
    <xf numFmtId="0" fontId="28" fillId="25" borderId="81" xfId="0" applyFont="1" applyFill="1" applyBorder="1" applyAlignment="1">
      <alignment horizontal="center" vertical="center" shrinkToFit="1"/>
    </xf>
    <xf numFmtId="0" fontId="28" fillId="25" borderId="82" xfId="0" applyFont="1" applyFill="1" applyBorder="1" applyAlignment="1">
      <alignment horizontal="center" vertical="center" shrinkToFit="1"/>
    </xf>
    <xf numFmtId="0" fontId="28" fillId="25" borderId="83" xfId="0" applyFont="1" applyFill="1" applyBorder="1" applyAlignment="1">
      <alignment horizontal="center" vertical="center" shrinkToFit="1"/>
    </xf>
    <xf numFmtId="0" fontId="37" fillId="25" borderId="219" xfId="0" applyFont="1" applyFill="1" applyBorder="1" applyAlignment="1">
      <alignment vertical="center" wrapText="1" shrinkToFit="1"/>
    </xf>
    <xf numFmtId="0" fontId="37" fillId="25" borderId="220" xfId="0" applyFont="1" applyFill="1" applyBorder="1" applyAlignment="1">
      <alignment vertical="center" wrapText="1" shrinkToFit="1"/>
    </xf>
    <xf numFmtId="0" fontId="37" fillId="25" borderId="15" xfId="0" applyFont="1" applyFill="1" applyBorder="1" applyAlignment="1">
      <alignment vertical="center" wrapText="1" shrinkToFit="1"/>
    </xf>
    <xf numFmtId="0" fontId="37" fillId="25" borderId="16" xfId="0" applyFont="1" applyFill="1" applyBorder="1" applyAlignment="1">
      <alignment vertical="center" wrapText="1" shrinkToFit="1"/>
    </xf>
    <xf numFmtId="0" fontId="37" fillId="25" borderId="20" xfId="0" applyFont="1" applyFill="1" applyBorder="1" applyAlignment="1">
      <alignment vertical="center" wrapText="1" shrinkToFit="1"/>
    </xf>
    <xf numFmtId="0" fontId="37" fillId="25" borderId="21" xfId="0" applyFont="1" applyFill="1" applyBorder="1" applyAlignment="1">
      <alignment vertical="center" wrapText="1" shrinkToFit="1"/>
    </xf>
    <xf numFmtId="0" fontId="28" fillId="0" borderId="214" xfId="0" applyFont="1" applyBorder="1" applyAlignment="1" applyProtection="1">
      <alignment vertical="center" shrinkToFit="1"/>
      <protection locked="0"/>
    </xf>
    <xf numFmtId="0" fontId="28" fillId="0" borderId="215" xfId="0" applyFont="1" applyBorder="1" applyAlignment="1" applyProtection="1">
      <alignment vertical="center" shrinkToFit="1"/>
      <protection locked="0"/>
    </xf>
    <xf numFmtId="0" fontId="28" fillId="0" borderId="216" xfId="0" applyFont="1" applyBorder="1" applyAlignment="1" applyProtection="1">
      <alignment vertical="center" shrinkToFit="1"/>
      <protection locked="0"/>
    </xf>
    <xf numFmtId="0" fontId="28" fillId="25" borderId="221" xfId="0" applyFont="1" applyFill="1" applyBorder="1" applyAlignment="1">
      <alignment horizontal="center" vertical="center" shrinkToFit="1"/>
    </xf>
    <xf numFmtId="0" fontId="28" fillId="25" borderId="222" xfId="0" applyFont="1" applyFill="1" applyBorder="1" applyAlignment="1">
      <alignment horizontal="center" vertical="center" shrinkToFit="1"/>
    </xf>
    <xf numFmtId="0" fontId="28" fillId="25" borderId="223" xfId="0" applyFont="1" applyFill="1" applyBorder="1" applyAlignment="1">
      <alignment horizontal="center" vertical="center" shrinkToFit="1"/>
    </xf>
    <xf numFmtId="0" fontId="5" fillId="0" borderId="219" xfId="0" applyFont="1" applyBorder="1" applyAlignment="1" applyProtection="1">
      <alignment horizontal="left" vertical="top" wrapText="1"/>
      <protection locked="0"/>
    </xf>
    <xf numFmtId="0" fontId="5" fillId="0" borderId="217" xfId="0" applyFont="1" applyBorder="1" applyAlignment="1" applyProtection="1">
      <alignment horizontal="left" vertical="top" wrapText="1"/>
      <protection locked="0"/>
    </xf>
    <xf numFmtId="0" fontId="5" fillId="0" borderId="220" xfId="0" applyFont="1" applyBorder="1" applyAlignment="1" applyProtection="1">
      <alignment horizontal="left" vertical="top" wrapText="1"/>
      <protection locked="0"/>
    </xf>
    <xf numFmtId="0" fontId="130" fillId="0" borderId="0" xfId="0" applyFont="1" applyAlignment="1">
      <alignment horizontal="left" vertical="center" wrapText="1"/>
    </xf>
    <xf numFmtId="0" fontId="28" fillId="25" borderId="45" xfId="0" applyFont="1" applyFill="1" applyBorder="1" applyAlignment="1">
      <alignment horizontal="center" vertical="center"/>
    </xf>
    <xf numFmtId="0" fontId="5" fillId="25" borderId="88" xfId="0" applyFont="1" applyFill="1" applyBorder="1" applyAlignment="1">
      <alignment vertical="center" shrinkToFit="1"/>
    </xf>
    <xf numFmtId="0" fontId="5" fillId="25" borderId="89" xfId="0" applyFont="1" applyFill="1" applyBorder="1" applyAlignment="1">
      <alignment vertical="center" shrinkToFit="1"/>
    </xf>
    <xf numFmtId="0" fontId="5" fillId="25" borderId="72" xfId="0" applyFont="1" applyFill="1" applyBorder="1" applyAlignment="1">
      <alignment vertical="center" shrinkToFit="1"/>
    </xf>
    <xf numFmtId="0" fontId="5" fillId="27" borderId="90" xfId="0" applyFont="1" applyFill="1" applyBorder="1" applyAlignment="1" applyProtection="1">
      <alignment horizontal="center" vertical="center"/>
      <protection locked="0"/>
    </xf>
    <xf numFmtId="0" fontId="32" fillId="0" borderId="0" xfId="0" applyFont="1" applyAlignment="1">
      <alignment vertical="top" wrapText="1"/>
    </xf>
    <xf numFmtId="0" fontId="28" fillId="25" borderId="135" xfId="0" applyFont="1" applyFill="1" applyBorder="1">
      <alignment vertical="center"/>
    </xf>
    <xf numFmtId="0" fontId="5" fillId="0" borderId="18" xfId="0" applyFont="1" applyBorder="1" applyAlignment="1" applyProtection="1">
      <alignment horizontal="left" vertical="top" wrapText="1"/>
      <protection locked="0"/>
    </xf>
    <xf numFmtId="0" fontId="5" fillId="0" borderId="19" xfId="0" applyFont="1" applyBorder="1" applyAlignment="1" applyProtection="1">
      <alignment horizontal="left" vertical="top" wrapText="1"/>
      <protection locked="0"/>
    </xf>
    <xf numFmtId="177" fontId="28" fillId="0" borderId="218" xfId="0" applyNumberFormat="1" applyFont="1" applyBorder="1" applyAlignment="1" applyProtection="1">
      <alignment horizontal="right" vertical="center" shrinkToFit="1"/>
      <protection locked="0"/>
    </xf>
    <xf numFmtId="0" fontId="28" fillId="25" borderId="203" xfId="0" applyFont="1" applyFill="1" applyBorder="1" applyAlignment="1">
      <alignment horizontal="center" vertical="center"/>
    </xf>
    <xf numFmtId="0" fontId="28" fillId="25" borderId="204" xfId="0" applyFont="1" applyFill="1" applyBorder="1" applyAlignment="1">
      <alignment horizontal="center" vertical="center"/>
    </xf>
    <xf numFmtId="0" fontId="28" fillId="25" borderId="205" xfId="0" applyFont="1" applyFill="1" applyBorder="1" applyAlignment="1">
      <alignment horizontal="center" vertical="center"/>
    </xf>
    <xf numFmtId="0" fontId="28" fillId="25" borderId="46" xfId="0" applyFont="1" applyFill="1" applyBorder="1" applyAlignment="1">
      <alignment horizontal="center" vertical="center" shrinkToFit="1"/>
    </xf>
    <xf numFmtId="0" fontId="5" fillId="26" borderId="20" xfId="0" applyFont="1" applyFill="1" applyBorder="1" applyAlignment="1">
      <alignment horizontal="center" vertical="top" wrapText="1"/>
    </xf>
    <xf numFmtId="0" fontId="5" fillId="26" borderId="14" xfId="0" applyFont="1" applyFill="1" applyBorder="1" applyAlignment="1">
      <alignment horizontal="center" vertical="top" wrapText="1"/>
    </xf>
    <xf numFmtId="0" fontId="5" fillId="26" borderId="21" xfId="0" applyFont="1" applyFill="1" applyBorder="1" applyAlignment="1">
      <alignment horizontal="center" vertical="top" wrapText="1"/>
    </xf>
    <xf numFmtId="0" fontId="28" fillId="25" borderId="0" xfId="0" applyFont="1" applyFill="1" applyAlignment="1">
      <alignment horizontal="left" vertical="center" shrinkToFit="1"/>
    </xf>
    <xf numFmtId="0" fontId="28" fillId="25" borderId="208" xfId="0" applyFont="1" applyFill="1" applyBorder="1" applyAlignment="1">
      <alignment horizontal="left" vertical="center" shrinkToFit="1"/>
    </xf>
    <xf numFmtId="0" fontId="28" fillId="25" borderId="207" xfId="0" applyFont="1" applyFill="1" applyBorder="1" applyAlignment="1">
      <alignment horizontal="left" vertical="center" shrinkToFit="1"/>
    </xf>
    <xf numFmtId="177" fontId="28" fillId="0" borderId="203" xfId="0" applyNumberFormat="1" applyFont="1" applyBorder="1" applyProtection="1">
      <alignment vertical="center"/>
      <protection locked="0"/>
    </xf>
    <xf numFmtId="177" fontId="0" fillId="0" borderId="204" xfId="0" applyNumberFormat="1" applyBorder="1" applyProtection="1">
      <alignment vertical="center"/>
      <protection locked="0"/>
    </xf>
    <xf numFmtId="177" fontId="0" fillId="0" borderId="205" xfId="0" applyNumberFormat="1" applyBorder="1" applyProtection="1">
      <alignment vertical="center"/>
      <protection locked="0"/>
    </xf>
    <xf numFmtId="0" fontId="28" fillId="0" borderId="211" xfId="0" applyFont="1" applyBorder="1" applyAlignment="1" applyProtection="1">
      <alignment horizontal="right" vertical="center" shrinkToFit="1"/>
      <protection locked="0"/>
    </xf>
    <xf numFmtId="176" fontId="28" fillId="0" borderId="203" xfId="0" applyNumberFormat="1" applyFont="1" applyBorder="1" applyAlignment="1" applyProtection="1">
      <alignment horizontal="center" vertical="center" shrinkToFit="1"/>
      <protection locked="0"/>
    </xf>
    <xf numFmtId="176" fontId="28" fillId="0" borderId="204" xfId="0" applyNumberFormat="1" applyFont="1" applyBorder="1" applyAlignment="1" applyProtection="1">
      <alignment horizontal="center" vertical="center" shrinkToFit="1"/>
      <protection locked="0"/>
    </xf>
    <xf numFmtId="0" fontId="28" fillId="0" borderId="15" xfId="0" applyFont="1" applyBorder="1" applyAlignment="1">
      <alignment horizontal="center" vertical="center"/>
    </xf>
    <xf numFmtId="0" fontId="5" fillId="25" borderId="128" xfId="0" applyFont="1" applyFill="1" applyBorder="1" applyAlignment="1">
      <alignment horizontal="left" vertical="center" wrapText="1" shrinkToFit="1"/>
    </xf>
    <xf numFmtId="0" fontId="5" fillId="25" borderId="129" xfId="0" applyFont="1" applyFill="1" applyBorder="1" applyAlignment="1">
      <alignment horizontal="left" vertical="center" wrapText="1" shrinkToFit="1"/>
    </xf>
    <xf numFmtId="0" fontId="5" fillId="25" borderId="20" xfId="0" applyFont="1" applyFill="1" applyBorder="1" applyAlignment="1">
      <alignment horizontal="left" vertical="center" wrapText="1" shrinkToFit="1"/>
    </xf>
    <xf numFmtId="0" fontId="5" fillId="25" borderId="14" xfId="0" applyFont="1" applyFill="1" applyBorder="1" applyAlignment="1">
      <alignment horizontal="left" vertical="center" wrapText="1" shrinkToFit="1"/>
    </xf>
    <xf numFmtId="40" fontId="28" fillId="0" borderId="211" xfId="45" applyNumberFormat="1" applyFont="1" applyFill="1" applyBorder="1" applyAlignment="1" applyProtection="1">
      <alignment horizontal="right" vertical="center"/>
      <protection locked="0"/>
    </xf>
    <xf numFmtId="40" fontId="28" fillId="0" borderId="212" xfId="45" applyNumberFormat="1" applyFont="1" applyFill="1" applyBorder="1" applyAlignment="1" applyProtection="1">
      <alignment horizontal="right" vertical="center"/>
      <protection locked="0"/>
    </xf>
    <xf numFmtId="40" fontId="28" fillId="0" borderId="206" xfId="45" applyNumberFormat="1" applyFont="1" applyFill="1" applyBorder="1" applyAlignment="1" applyProtection="1">
      <alignment horizontal="right" vertical="center"/>
      <protection locked="0"/>
    </xf>
    <xf numFmtId="182" fontId="28" fillId="29" borderId="206" xfId="0" applyNumberFormat="1" applyFont="1" applyFill="1" applyBorder="1" applyAlignment="1">
      <alignment horizontal="right" vertical="center"/>
    </xf>
    <xf numFmtId="182" fontId="28" fillId="29" borderId="208" xfId="0" applyNumberFormat="1" applyFont="1" applyFill="1" applyBorder="1" applyAlignment="1">
      <alignment horizontal="right" vertical="center"/>
    </xf>
    <xf numFmtId="182" fontId="28" fillId="29" borderId="20" xfId="0" applyNumberFormat="1" applyFont="1" applyFill="1" applyBorder="1" applyAlignment="1">
      <alignment horizontal="right" vertical="center"/>
    </xf>
    <xf numFmtId="182" fontId="28" fillId="29" borderId="14" xfId="0" applyNumberFormat="1" applyFont="1" applyFill="1" applyBorder="1" applyAlignment="1">
      <alignment horizontal="right" vertical="center"/>
    </xf>
    <xf numFmtId="0" fontId="28" fillId="26" borderId="207" xfId="0" applyFont="1" applyFill="1" applyBorder="1">
      <alignment vertical="center"/>
    </xf>
    <xf numFmtId="0" fontId="28" fillId="26" borderId="21" xfId="0" applyFont="1" applyFill="1" applyBorder="1">
      <alignment vertical="center"/>
    </xf>
    <xf numFmtId="0" fontId="28" fillId="0" borderId="204" xfId="0" applyFont="1" applyBorder="1" applyAlignment="1">
      <alignment horizontal="center" vertical="center" shrinkToFit="1"/>
    </xf>
    <xf numFmtId="0" fontId="28" fillId="0" borderId="205" xfId="0" applyFont="1" applyBorder="1" applyAlignment="1">
      <alignment horizontal="center" vertical="center" shrinkToFit="1"/>
    </xf>
    <xf numFmtId="0" fontId="28" fillId="27" borderId="211" xfId="0" applyFont="1" applyFill="1" applyBorder="1" applyAlignment="1" applyProtection="1">
      <alignment horizontal="center" vertical="center" wrapText="1"/>
      <protection locked="0"/>
    </xf>
    <xf numFmtId="0" fontId="5" fillId="25" borderId="130" xfId="0" applyFont="1" applyFill="1" applyBorder="1" applyAlignment="1">
      <alignment horizontal="left" vertical="center" wrapText="1" shrinkToFit="1"/>
    </xf>
    <xf numFmtId="0" fontId="5" fillId="25" borderId="21" xfId="0" applyFont="1" applyFill="1" applyBorder="1" applyAlignment="1">
      <alignment horizontal="left" vertical="center" wrapText="1" shrinkToFit="1"/>
    </xf>
    <xf numFmtId="0" fontId="130" fillId="25" borderId="128" xfId="0" applyFont="1" applyFill="1" applyBorder="1" applyAlignment="1">
      <alignment horizontal="left" vertical="center" wrapText="1" shrinkToFit="1"/>
    </xf>
    <xf numFmtId="0" fontId="130" fillId="25" borderId="129" xfId="0" applyFont="1" applyFill="1" applyBorder="1" applyAlignment="1">
      <alignment horizontal="left" vertical="center" wrapText="1" shrinkToFit="1"/>
    </xf>
    <xf numFmtId="0" fontId="130" fillId="25" borderId="20" xfId="0" applyFont="1" applyFill="1" applyBorder="1" applyAlignment="1">
      <alignment horizontal="left" vertical="center" wrapText="1" shrinkToFit="1"/>
    </xf>
    <xf numFmtId="0" fontId="130" fillId="25" borderId="14" xfId="0" applyFont="1" applyFill="1" applyBorder="1" applyAlignment="1">
      <alignment horizontal="left" vertical="center" wrapText="1" shrinkToFit="1"/>
    </xf>
    <xf numFmtId="0" fontId="5" fillId="0" borderId="0" xfId="0" applyFont="1" applyAlignment="1">
      <alignment vertical="top" wrapText="1" shrinkToFit="1"/>
    </xf>
    <xf numFmtId="0" fontId="5" fillId="0" borderId="16" xfId="0" applyFont="1" applyBorder="1" applyAlignment="1">
      <alignment vertical="top" wrapText="1" shrinkToFit="1"/>
    </xf>
    <xf numFmtId="0" fontId="28" fillId="0" borderId="0" xfId="0" applyFont="1" applyAlignment="1">
      <alignment vertical="top" wrapText="1"/>
    </xf>
    <xf numFmtId="0" fontId="28" fillId="0" borderId="0" xfId="0" applyFont="1" applyAlignment="1">
      <alignment vertical="top"/>
    </xf>
    <xf numFmtId="0" fontId="28" fillId="25" borderId="240" xfId="0" applyFont="1" applyFill="1" applyBorder="1" applyAlignment="1">
      <alignment horizontal="center" vertical="center" shrinkToFit="1"/>
    </xf>
    <xf numFmtId="0" fontId="28" fillId="25" borderId="238" xfId="0" applyFont="1" applyFill="1" applyBorder="1" applyAlignment="1">
      <alignment horizontal="center" vertical="center" shrinkToFit="1"/>
    </xf>
    <xf numFmtId="0" fontId="28" fillId="25" borderId="239" xfId="0" applyFont="1" applyFill="1" applyBorder="1" applyAlignment="1">
      <alignment horizontal="center" vertical="center" shrinkToFit="1"/>
    </xf>
    <xf numFmtId="0" fontId="28" fillId="27" borderId="129" xfId="0" applyFont="1" applyFill="1" applyBorder="1" applyAlignment="1" applyProtection="1">
      <alignment horizontal="center" vertical="center"/>
      <protection locked="0"/>
    </xf>
    <xf numFmtId="0" fontId="28" fillId="27" borderId="14" xfId="0" applyFont="1" applyFill="1" applyBorder="1" applyAlignment="1" applyProtection="1">
      <alignment horizontal="center" vertical="center"/>
      <protection locked="0"/>
    </xf>
    <xf numFmtId="49" fontId="28" fillId="25" borderId="212" xfId="0" applyNumberFormat="1" applyFont="1" applyFill="1" applyBorder="1" applyAlignment="1">
      <alignment horizontal="center" vertical="center" shrinkToFit="1"/>
    </xf>
    <xf numFmtId="0" fontId="0" fillId="0" borderId="19" xfId="0" applyBorder="1" applyAlignment="1">
      <alignment horizontal="center" vertical="center" shrinkToFit="1"/>
    </xf>
    <xf numFmtId="0" fontId="28" fillId="0" borderId="63" xfId="0" applyFont="1" applyBorder="1" applyAlignment="1" applyProtection="1">
      <alignment horizontal="center" vertical="center" wrapText="1"/>
      <protection locked="0"/>
    </xf>
    <xf numFmtId="0" fontId="28" fillId="0" borderId="64" xfId="0" applyFont="1" applyBorder="1" applyAlignment="1" applyProtection="1">
      <alignment horizontal="center" vertical="center" wrapText="1"/>
      <protection locked="0"/>
    </xf>
    <xf numFmtId="0" fontId="28" fillId="0" borderId="65" xfId="0" applyFont="1" applyBorder="1" applyAlignment="1" applyProtection="1">
      <alignment horizontal="center" vertical="center" wrapText="1"/>
      <protection locked="0"/>
    </xf>
    <xf numFmtId="0" fontId="28" fillId="0" borderId="69" xfId="0" applyFont="1" applyBorder="1" applyAlignment="1" applyProtection="1">
      <alignment horizontal="center" vertical="center" wrapText="1"/>
      <protection locked="0"/>
    </xf>
    <xf numFmtId="0" fontId="28" fillId="0" borderId="70" xfId="0" applyFont="1" applyBorder="1" applyAlignment="1" applyProtection="1">
      <alignment horizontal="center" vertical="center" wrapText="1"/>
      <protection locked="0"/>
    </xf>
    <xf numFmtId="0" fontId="28" fillId="0" borderId="71" xfId="0" applyFont="1" applyBorder="1" applyAlignment="1" applyProtection="1">
      <alignment horizontal="center" vertical="center" wrapText="1"/>
      <protection locked="0"/>
    </xf>
    <xf numFmtId="0" fontId="28" fillId="25" borderId="85" xfId="0" applyFont="1" applyFill="1" applyBorder="1" applyAlignment="1">
      <alignment horizontal="center" vertical="center" shrinkToFit="1"/>
    </xf>
    <xf numFmtId="0" fontId="28" fillId="25" borderId="74" xfId="0" applyFont="1" applyFill="1" applyBorder="1" applyAlignment="1">
      <alignment horizontal="center" vertical="center" shrinkToFit="1"/>
    </xf>
    <xf numFmtId="0" fontId="28" fillId="25" borderId="45" xfId="0" applyFont="1" applyFill="1" applyBorder="1" applyAlignment="1">
      <alignment horizontal="center" vertical="center" shrinkToFit="1"/>
    </xf>
    <xf numFmtId="180" fontId="28" fillId="33" borderId="240" xfId="0" applyNumberFormat="1" applyFont="1" applyFill="1" applyBorder="1" applyAlignment="1">
      <alignment vertical="center" shrinkToFit="1"/>
    </xf>
    <xf numFmtId="180" fontId="28" fillId="33" borderId="239" xfId="0" applyNumberFormat="1" applyFont="1" applyFill="1" applyBorder="1" applyAlignment="1">
      <alignment vertical="center" shrinkToFit="1"/>
    </xf>
    <xf numFmtId="0" fontId="28" fillId="27" borderId="218" xfId="0" applyFont="1" applyFill="1" applyBorder="1" applyAlignment="1" applyProtection="1">
      <alignment horizontal="center" vertical="center"/>
      <protection locked="0"/>
    </xf>
    <xf numFmtId="0" fontId="28" fillId="0" borderId="22" xfId="0" applyFont="1" applyBorder="1" applyAlignment="1">
      <alignment horizontal="center" vertical="center"/>
    </xf>
    <xf numFmtId="0" fontId="28" fillId="0" borderId="214" xfId="0" applyFont="1" applyBorder="1" applyAlignment="1">
      <alignment horizontal="center" vertical="center" shrinkToFit="1"/>
    </xf>
    <xf numFmtId="0" fontId="28" fillId="0" borderId="216" xfId="0" applyFont="1" applyBorder="1" applyAlignment="1">
      <alignment horizontal="center" vertical="center" shrinkToFit="1"/>
    </xf>
    <xf numFmtId="0" fontId="28" fillId="29" borderId="79" xfId="0" applyFont="1" applyFill="1" applyBorder="1" applyAlignment="1">
      <alignment horizontal="center" vertical="center" shrinkToFit="1"/>
    </xf>
    <xf numFmtId="0" fontId="28" fillId="29" borderId="241" xfId="0" applyFont="1" applyFill="1" applyBorder="1" applyAlignment="1">
      <alignment horizontal="center" vertical="center"/>
    </xf>
    <xf numFmtId="0" fontId="28" fillId="29" borderId="242" xfId="0" applyFont="1" applyFill="1" applyBorder="1" applyAlignment="1">
      <alignment horizontal="center" vertical="center"/>
    </xf>
    <xf numFmtId="0" fontId="28" fillId="29" borderId="240" xfId="0" applyFont="1" applyFill="1" applyBorder="1" applyAlignment="1">
      <alignment horizontal="center" vertical="center"/>
    </xf>
    <xf numFmtId="0" fontId="28" fillId="29" borderId="238" xfId="0" applyFont="1" applyFill="1" applyBorder="1" applyAlignment="1">
      <alignment horizontal="center" vertical="center"/>
    </xf>
    <xf numFmtId="0" fontId="37" fillId="0" borderId="14" xfId="0" applyFont="1" applyBorder="1" applyAlignment="1">
      <alignment horizontal="left" vertical="center"/>
    </xf>
    <xf numFmtId="0" fontId="37" fillId="0" borderId="15" xfId="0" applyFont="1" applyBorder="1" applyAlignment="1">
      <alignment horizontal="center" vertical="center"/>
    </xf>
    <xf numFmtId="0" fontId="37" fillId="0" borderId="0" xfId="0" applyFont="1" applyAlignment="1">
      <alignment horizontal="center" vertical="center"/>
    </xf>
    <xf numFmtId="0" fontId="28" fillId="27" borderId="240" xfId="0" applyFont="1" applyFill="1" applyBorder="1" applyAlignment="1" applyProtection="1">
      <alignment horizontal="center" vertical="center"/>
      <protection locked="0"/>
    </xf>
    <xf numFmtId="0" fontId="28" fillId="27" borderId="238" xfId="0" applyFont="1" applyFill="1" applyBorder="1" applyAlignment="1" applyProtection="1">
      <alignment horizontal="center" vertical="center"/>
      <protection locked="0"/>
    </xf>
    <xf numFmtId="0" fontId="28" fillId="27" borderId="239" xfId="0" applyFont="1" applyFill="1" applyBorder="1" applyAlignment="1" applyProtection="1">
      <alignment horizontal="center" vertical="center"/>
      <protection locked="0"/>
    </xf>
    <xf numFmtId="0" fontId="5" fillId="25" borderId="245" xfId="0" applyFont="1" applyFill="1" applyBorder="1" applyAlignment="1">
      <alignment horizontal="center" vertical="center" shrinkToFit="1"/>
    </xf>
    <xf numFmtId="0" fontId="5" fillId="25" borderId="241" xfId="0" applyFont="1" applyFill="1" applyBorder="1" applyAlignment="1">
      <alignment horizontal="center" vertical="center" shrinkToFit="1"/>
    </xf>
    <xf numFmtId="0" fontId="5" fillId="25" borderId="242" xfId="0" applyFont="1" applyFill="1" applyBorder="1" applyAlignment="1">
      <alignment horizontal="center" vertical="center" shrinkToFit="1"/>
    </xf>
    <xf numFmtId="0" fontId="5" fillId="25" borderId="243" xfId="0" applyFont="1" applyFill="1" applyBorder="1" applyAlignment="1">
      <alignment horizontal="center" vertical="center" shrinkToFit="1"/>
    </xf>
    <xf numFmtId="0" fontId="5" fillId="25" borderId="241" xfId="0" applyFont="1" applyFill="1" applyBorder="1" applyAlignment="1">
      <alignment horizontal="center" vertical="center" wrapText="1" shrinkToFit="1"/>
    </xf>
    <xf numFmtId="0" fontId="5" fillId="25" borderId="242" xfId="0" applyFont="1" applyFill="1" applyBorder="1" applyAlignment="1">
      <alignment horizontal="center" vertical="center" wrapText="1" shrinkToFit="1"/>
    </xf>
    <xf numFmtId="0" fontId="5" fillId="25" borderId="243" xfId="0" applyFont="1" applyFill="1" applyBorder="1" applyAlignment="1">
      <alignment horizontal="center" vertical="center" wrapText="1" shrinkToFit="1"/>
    </xf>
    <xf numFmtId="0" fontId="28" fillId="0" borderId="245" xfId="0" applyFont="1" applyBorder="1" applyAlignment="1">
      <alignment horizontal="center" vertical="center" shrinkToFit="1"/>
    </xf>
    <xf numFmtId="0" fontId="28" fillId="0" borderId="245" xfId="0" applyFont="1" applyBorder="1" applyAlignment="1" applyProtection="1">
      <alignment horizontal="center" vertical="center" shrinkToFit="1"/>
      <protection locked="0"/>
    </xf>
    <xf numFmtId="0" fontId="28" fillId="29" borderId="245" xfId="0" applyFont="1" applyFill="1" applyBorder="1" applyAlignment="1">
      <alignment horizontal="center" vertical="center" shrinkToFit="1"/>
    </xf>
    <xf numFmtId="0" fontId="28" fillId="0" borderId="244" xfId="0" applyFont="1" applyBorder="1" applyAlignment="1">
      <alignment horizontal="center" vertical="center" shrinkToFit="1"/>
    </xf>
    <xf numFmtId="0" fontId="28" fillId="29" borderId="244" xfId="0" applyFont="1" applyFill="1" applyBorder="1" applyAlignment="1">
      <alignment horizontal="center" vertical="center" shrinkToFit="1"/>
    </xf>
    <xf numFmtId="0" fontId="28" fillId="0" borderId="244" xfId="0" applyFont="1" applyBorder="1" applyAlignment="1" applyProtection="1">
      <alignment horizontal="center" vertical="center" shrinkToFit="1"/>
      <protection locked="0"/>
    </xf>
    <xf numFmtId="0" fontId="5" fillId="27" borderId="241" xfId="0" applyFont="1" applyFill="1" applyBorder="1" applyAlignment="1" applyProtection="1">
      <alignment horizontal="center" vertical="center"/>
      <protection locked="0"/>
    </xf>
    <xf numFmtId="0" fontId="5" fillId="27" borderId="243" xfId="0" applyFont="1" applyFill="1" applyBorder="1" applyAlignment="1" applyProtection="1">
      <alignment horizontal="center" vertical="center"/>
      <protection locked="0"/>
    </xf>
    <xf numFmtId="0" fontId="5" fillId="27" borderId="15" xfId="0" applyFont="1" applyFill="1" applyBorder="1" applyAlignment="1" applyProtection="1">
      <alignment horizontal="center" vertical="center"/>
      <protection locked="0"/>
    </xf>
    <xf numFmtId="0" fontId="5" fillId="27" borderId="16" xfId="0" applyFont="1" applyFill="1" applyBorder="1" applyAlignment="1" applyProtection="1">
      <alignment horizontal="center" vertical="center"/>
      <protection locked="0"/>
    </xf>
    <xf numFmtId="0" fontId="130" fillId="25" borderId="241" xfId="0" applyFont="1" applyFill="1" applyBorder="1" applyAlignment="1">
      <alignment horizontal="left" vertical="center" wrapText="1"/>
    </xf>
    <xf numFmtId="0" fontId="28" fillId="29" borderId="268" xfId="0" applyFont="1" applyFill="1" applyBorder="1" applyAlignment="1">
      <alignment horizontal="center" vertical="center" shrinkToFit="1"/>
    </xf>
    <xf numFmtId="0" fontId="28" fillId="29" borderId="269" xfId="0" applyFont="1" applyFill="1" applyBorder="1" applyAlignment="1">
      <alignment horizontal="center" vertical="center" shrinkToFit="1"/>
    </xf>
    <xf numFmtId="0" fontId="28" fillId="29" borderId="246" xfId="0" applyFont="1" applyFill="1" applyBorder="1" applyAlignment="1">
      <alignment horizontal="center" vertical="center" shrinkToFit="1"/>
    </xf>
    <xf numFmtId="0" fontId="28" fillId="29" borderId="247" xfId="0" applyFont="1" applyFill="1" applyBorder="1" applyAlignment="1">
      <alignment horizontal="center" vertical="center" shrinkToFit="1"/>
    </xf>
    <xf numFmtId="184" fontId="28" fillId="0" borderId="246" xfId="0" applyNumberFormat="1" applyFont="1" applyBorder="1" applyAlignment="1">
      <alignment horizontal="center" vertical="center"/>
    </xf>
    <xf numFmtId="184" fontId="28" fillId="0" borderId="270" xfId="0" applyNumberFormat="1" applyFont="1" applyBorder="1" applyAlignment="1">
      <alignment horizontal="center" vertical="center"/>
    </xf>
    <xf numFmtId="184" fontId="28" fillId="0" borderId="247" xfId="0" applyNumberFormat="1" applyFont="1" applyBorder="1" applyAlignment="1">
      <alignment horizontal="center" vertical="center"/>
    </xf>
    <xf numFmtId="0" fontId="28" fillId="29" borderId="75" xfId="0" applyFont="1" applyFill="1" applyBorder="1" applyAlignment="1">
      <alignment horizontal="center" vertical="center" shrinkToFit="1"/>
    </xf>
    <xf numFmtId="0" fontId="28" fillId="29" borderId="162" xfId="0" applyFont="1" applyFill="1" applyBorder="1" applyAlignment="1">
      <alignment horizontal="center" vertical="center" shrinkToFit="1"/>
    </xf>
    <xf numFmtId="0" fontId="28" fillId="29" borderId="76" xfId="0" applyFont="1" applyFill="1" applyBorder="1" applyAlignment="1">
      <alignment horizontal="center" vertical="center" shrinkToFit="1"/>
    </xf>
    <xf numFmtId="0" fontId="28" fillId="29" borderId="243" xfId="0" applyFont="1" applyFill="1" applyBorder="1" applyAlignment="1">
      <alignment horizontal="center" vertical="center"/>
    </xf>
    <xf numFmtId="0" fontId="28" fillId="29" borderId="20" xfId="0" applyFont="1" applyFill="1" applyBorder="1" applyAlignment="1">
      <alignment horizontal="center" vertical="center"/>
    </xf>
    <xf numFmtId="0" fontId="28" fillId="29" borderId="21" xfId="0" applyFont="1" applyFill="1" applyBorder="1" applyAlignment="1">
      <alignment horizontal="center" vertical="center"/>
    </xf>
    <xf numFmtId="184" fontId="28" fillId="29" borderId="75" xfId="0" applyNumberFormat="1" applyFont="1" applyFill="1" applyBorder="1" applyAlignment="1">
      <alignment horizontal="center" vertical="center"/>
    </xf>
    <xf numFmtId="184" fontId="28" fillId="29" borderId="162" xfId="0" applyNumberFormat="1" applyFont="1" applyFill="1" applyBorder="1" applyAlignment="1">
      <alignment horizontal="center" vertical="center"/>
    </xf>
    <xf numFmtId="0" fontId="133" fillId="0" borderId="0" xfId="0" applyFont="1" applyAlignment="1">
      <alignment horizontal="center" vertical="center" shrinkToFit="1"/>
    </xf>
    <xf numFmtId="0" fontId="28" fillId="30" borderId="254" xfId="0" applyFont="1" applyFill="1" applyBorder="1" applyAlignment="1">
      <alignment horizontal="center" vertical="center"/>
    </xf>
    <xf numFmtId="0" fontId="28" fillId="30" borderId="89" xfId="0" applyFont="1" applyFill="1" applyBorder="1" applyAlignment="1">
      <alignment horizontal="center" vertical="center"/>
    </xf>
    <xf numFmtId="0" fontId="28" fillId="30" borderId="255" xfId="0" applyFont="1" applyFill="1" applyBorder="1" applyAlignment="1">
      <alignment horizontal="center" vertical="center"/>
    </xf>
    <xf numFmtId="0" fontId="28" fillId="30" borderId="242" xfId="0" applyFont="1" applyFill="1" applyBorder="1" applyAlignment="1">
      <alignment horizontal="center" vertical="center"/>
    </xf>
    <xf numFmtId="0" fontId="28" fillId="30" borderId="257" xfId="0" applyFont="1" applyFill="1" applyBorder="1" applyAlignment="1">
      <alignment horizontal="center" vertical="center"/>
    </xf>
    <xf numFmtId="0" fontId="28" fillId="30" borderId="258" xfId="0" applyFont="1" applyFill="1" applyBorder="1" applyAlignment="1">
      <alignment horizontal="center" vertical="center"/>
    </xf>
    <xf numFmtId="0" fontId="37" fillId="0" borderId="260" xfId="0" applyFont="1" applyBorder="1" applyAlignment="1">
      <alignment horizontal="center" vertical="center"/>
    </xf>
    <xf numFmtId="0" fontId="133" fillId="0" borderId="0" xfId="0" applyFont="1" applyAlignment="1">
      <alignment horizontal="left" vertical="center" shrinkToFit="1"/>
    </xf>
    <xf numFmtId="0" fontId="28" fillId="0" borderId="240" xfId="0" applyFont="1" applyBorder="1" applyAlignment="1">
      <alignment horizontal="center" vertical="center" shrinkToFit="1"/>
    </xf>
    <xf numFmtId="0" fontId="28" fillId="0" borderId="238" xfId="0" applyFont="1" applyBorder="1" applyAlignment="1">
      <alignment horizontal="center" vertical="center" shrinkToFit="1"/>
    </xf>
    <xf numFmtId="0" fontId="28" fillId="0" borderId="239" xfId="0" applyFont="1" applyBorder="1" applyAlignment="1">
      <alignment horizontal="center" vertical="center" shrinkToFit="1"/>
    </xf>
    <xf numFmtId="0" fontId="29" fillId="30" borderId="272" xfId="0" applyFont="1" applyFill="1" applyBorder="1" applyAlignment="1">
      <alignment horizontal="center" vertical="center" shrinkToFit="1"/>
    </xf>
    <xf numFmtId="0" fontId="29" fillId="30" borderId="273" xfId="0" applyFont="1" applyFill="1" applyBorder="1" applyAlignment="1">
      <alignment horizontal="center" vertical="center" shrinkToFit="1"/>
    </xf>
    <xf numFmtId="0" fontId="29" fillId="30" borderId="274" xfId="0" applyFont="1" applyFill="1" applyBorder="1" applyAlignment="1">
      <alignment horizontal="center" vertical="center" shrinkToFit="1"/>
    </xf>
    <xf numFmtId="0" fontId="5" fillId="25" borderId="224" xfId="0" applyFont="1" applyFill="1" applyBorder="1" applyAlignment="1">
      <alignment horizontal="center" vertical="center"/>
    </xf>
    <xf numFmtId="0" fontId="28" fillId="29" borderId="263" xfId="0" applyFont="1" applyFill="1" applyBorder="1" applyAlignment="1">
      <alignment horizontal="center" vertical="center"/>
    </xf>
    <xf numFmtId="0" fontId="28" fillId="29" borderId="262" xfId="0" applyFont="1" applyFill="1" applyBorder="1" applyAlignment="1">
      <alignment horizontal="center" vertical="center"/>
    </xf>
    <xf numFmtId="0" fontId="28" fillId="29" borderId="264" xfId="0" applyFont="1" applyFill="1" applyBorder="1" applyAlignment="1">
      <alignment horizontal="center" vertical="center"/>
    </xf>
    <xf numFmtId="184" fontId="28" fillId="29" borderId="272" xfId="0" applyNumberFormat="1" applyFont="1" applyFill="1" applyBorder="1" applyAlignment="1">
      <alignment horizontal="center" vertical="center"/>
    </xf>
    <xf numFmtId="184" fontId="28" fillId="29" borderId="273" xfId="0" applyNumberFormat="1" applyFont="1" applyFill="1" applyBorder="1" applyAlignment="1">
      <alignment horizontal="center" vertical="center"/>
    </xf>
    <xf numFmtId="184" fontId="28" fillId="29" borderId="274" xfId="0" applyNumberFormat="1" applyFont="1" applyFill="1" applyBorder="1" applyAlignment="1">
      <alignment horizontal="center" vertical="center"/>
    </xf>
    <xf numFmtId="184" fontId="28" fillId="0" borderId="263" xfId="0" applyNumberFormat="1" applyFont="1" applyBorder="1" applyAlignment="1">
      <alignment horizontal="center" vertical="center"/>
    </xf>
    <xf numFmtId="184" fontId="28" fillId="0" borderId="262" xfId="0" applyNumberFormat="1" applyFont="1" applyBorder="1" applyAlignment="1">
      <alignment horizontal="center" vertical="center"/>
    </xf>
    <xf numFmtId="184" fontId="28" fillId="0" borderId="264" xfId="0" applyNumberFormat="1" applyFont="1" applyBorder="1" applyAlignment="1">
      <alignment horizontal="center" vertical="center"/>
    </xf>
    <xf numFmtId="184" fontId="28" fillId="0" borderId="241" xfId="0" applyNumberFormat="1" applyFont="1" applyBorder="1" applyAlignment="1">
      <alignment horizontal="center" vertical="center"/>
    </xf>
    <xf numFmtId="184" fontId="28" fillId="0" borderId="242" xfId="0" applyNumberFormat="1" applyFont="1" applyBorder="1" applyAlignment="1">
      <alignment horizontal="center" vertical="center"/>
    </xf>
    <xf numFmtId="184" fontId="28" fillId="0" borderId="243" xfId="0" applyNumberFormat="1" applyFont="1" applyBorder="1" applyAlignment="1">
      <alignment horizontal="center" vertical="center"/>
    </xf>
    <xf numFmtId="184" fontId="28" fillId="0" borderId="20" xfId="0" applyNumberFormat="1" applyFont="1" applyBorder="1" applyAlignment="1">
      <alignment horizontal="center" vertical="center"/>
    </xf>
    <xf numFmtId="184" fontId="28" fillId="0" borderId="14" xfId="0" applyNumberFormat="1" applyFont="1" applyBorder="1" applyAlignment="1">
      <alignment horizontal="center" vertical="center"/>
    </xf>
    <xf numFmtId="184" fontId="28" fillId="0" borderId="21" xfId="0" applyNumberFormat="1" applyFont="1" applyBorder="1" applyAlignment="1">
      <alignment horizontal="center" vertical="center"/>
    </xf>
    <xf numFmtId="0" fontId="28" fillId="25" borderId="245" xfId="0" applyFont="1" applyFill="1" applyBorder="1" applyAlignment="1">
      <alignment horizontal="left" vertical="center"/>
    </xf>
    <xf numFmtId="0" fontId="28" fillId="27" borderId="245" xfId="0" applyFont="1" applyFill="1" applyBorder="1" applyAlignment="1" applyProtection="1">
      <alignment horizontal="center" vertical="center"/>
      <protection locked="0"/>
    </xf>
    <xf numFmtId="186" fontId="28" fillId="0" borderId="263" xfId="0" applyNumberFormat="1" applyFont="1" applyBorder="1" applyAlignment="1" applyProtection="1">
      <alignment horizontal="center" vertical="center"/>
      <protection locked="0"/>
    </xf>
    <xf numFmtId="186" fontId="28" fillId="0" borderId="262" xfId="0" applyNumberFormat="1" applyFont="1" applyBorder="1" applyAlignment="1" applyProtection="1">
      <alignment horizontal="center" vertical="center"/>
      <protection locked="0"/>
    </xf>
    <xf numFmtId="186" fontId="28" fillId="0" borderId="264" xfId="0" applyNumberFormat="1" applyFont="1" applyBorder="1" applyAlignment="1" applyProtection="1">
      <alignment horizontal="center" vertical="center"/>
      <protection locked="0"/>
    </xf>
    <xf numFmtId="0" fontId="28" fillId="25" borderId="241" xfId="0" applyFont="1" applyFill="1" applyBorder="1" applyAlignment="1">
      <alignment horizontal="left" vertical="center"/>
    </xf>
    <xf numFmtId="0" fontId="28" fillId="25" borderId="242" xfId="0" applyFont="1" applyFill="1" applyBorder="1" applyAlignment="1">
      <alignment horizontal="left" vertical="center"/>
    </xf>
    <xf numFmtId="0" fontId="28" fillId="25" borderId="243" xfId="0" applyFont="1" applyFill="1" applyBorder="1" applyAlignment="1">
      <alignment horizontal="left" vertical="center"/>
    </xf>
    <xf numFmtId="186" fontId="28" fillId="0" borderId="241" xfId="0" applyNumberFormat="1" applyFont="1" applyBorder="1" applyAlignment="1" applyProtection="1">
      <alignment horizontal="center" vertical="center" wrapText="1"/>
      <protection locked="0"/>
    </xf>
    <xf numFmtId="186" fontId="28" fillId="0" borderId="242" xfId="0" applyNumberFormat="1" applyFont="1" applyBorder="1" applyAlignment="1" applyProtection="1">
      <alignment horizontal="center" vertical="center" wrapText="1"/>
      <protection locked="0"/>
    </xf>
    <xf numFmtId="186" fontId="28" fillId="0" borderId="243" xfId="0" applyNumberFormat="1" applyFont="1" applyBorder="1" applyAlignment="1" applyProtection="1">
      <alignment horizontal="center" vertical="center" wrapText="1"/>
      <protection locked="0"/>
    </xf>
    <xf numFmtId="186" fontId="28" fillId="0" borderId="20" xfId="0" applyNumberFormat="1" applyFont="1" applyBorder="1" applyAlignment="1" applyProtection="1">
      <alignment horizontal="center" vertical="center" wrapText="1"/>
      <protection locked="0"/>
    </xf>
    <xf numFmtId="186" fontId="28" fillId="0" borderId="14" xfId="0" applyNumberFormat="1" applyFont="1" applyBorder="1" applyAlignment="1" applyProtection="1">
      <alignment horizontal="center" vertical="center" wrapText="1"/>
      <protection locked="0"/>
    </xf>
    <xf numFmtId="186" fontId="28" fillId="0" borderId="21" xfId="0" applyNumberFormat="1" applyFont="1" applyBorder="1" applyAlignment="1" applyProtection="1">
      <alignment horizontal="center" vertical="center" wrapText="1"/>
      <protection locked="0"/>
    </xf>
    <xf numFmtId="0" fontId="28" fillId="25" borderId="245" xfId="0" applyFont="1" applyFill="1" applyBorder="1" applyAlignment="1">
      <alignment horizontal="left" vertical="center" wrapText="1"/>
    </xf>
    <xf numFmtId="0" fontId="28" fillId="0" borderId="268" xfId="0" applyFont="1" applyBorder="1" applyAlignment="1">
      <alignment horizontal="center" vertical="center" shrinkToFit="1"/>
    </xf>
    <xf numFmtId="0" fontId="28" fillId="0" borderId="269" xfId="0" applyFont="1" applyBorder="1" applyAlignment="1">
      <alignment horizontal="center" vertical="center" shrinkToFit="1"/>
    </xf>
    <xf numFmtId="0" fontId="28" fillId="0" borderId="75" xfId="0" applyFont="1" applyBorder="1" applyAlignment="1">
      <alignment horizontal="center" vertical="center" shrinkToFit="1"/>
    </xf>
    <xf numFmtId="0" fontId="28" fillId="0" borderId="76" xfId="0" applyFont="1" applyBorder="1" applyAlignment="1">
      <alignment horizontal="center" vertical="center" shrinkToFit="1"/>
    </xf>
    <xf numFmtId="0" fontId="28" fillId="0" borderId="97" xfId="0" applyFont="1" applyBorder="1" applyAlignment="1">
      <alignment horizontal="center" vertical="center"/>
    </xf>
    <xf numFmtId="0" fontId="28" fillId="0" borderId="98" xfId="0" applyFont="1" applyBorder="1" applyAlignment="1">
      <alignment horizontal="center" vertical="center"/>
    </xf>
    <xf numFmtId="0" fontId="28" fillId="0" borderId="95" xfId="0" applyFont="1" applyBorder="1" applyAlignment="1">
      <alignment horizontal="center" vertical="center"/>
    </xf>
    <xf numFmtId="0" fontId="28" fillId="0" borderId="96" xfId="0" applyFont="1" applyBorder="1" applyAlignment="1">
      <alignment horizontal="center" vertical="center"/>
    </xf>
    <xf numFmtId="184" fontId="28" fillId="0" borderId="268" xfId="0" applyNumberFormat="1" applyFont="1" applyBorder="1" applyAlignment="1">
      <alignment horizontal="center" vertical="center"/>
    </xf>
    <xf numFmtId="184" fontId="28" fillId="0" borderId="226" xfId="0" applyNumberFormat="1" applyFont="1" applyBorder="1" applyAlignment="1">
      <alignment horizontal="center" vertical="center"/>
    </xf>
    <xf numFmtId="184" fontId="28" fillId="0" borderId="269" xfId="0" applyNumberFormat="1" applyFont="1" applyBorder="1" applyAlignment="1">
      <alignment horizontal="center" vertical="center"/>
    </xf>
    <xf numFmtId="0" fontId="28" fillId="29" borderId="214" xfId="0" applyFont="1" applyFill="1" applyBorder="1" applyAlignment="1">
      <alignment horizontal="center" vertical="center"/>
    </xf>
    <xf numFmtId="0" fontId="28" fillId="29" borderId="215" xfId="0" applyFont="1" applyFill="1" applyBorder="1" applyAlignment="1">
      <alignment horizontal="center" vertical="center"/>
    </xf>
    <xf numFmtId="0" fontId="28" fillId="0" borderId="214" xfId="0" applyFont="1" applyBorder="1" applyAlignment="1">
      <alignment horizontal="center" vertical="center"/>
    </xf>
    <xf numFmtId="0" fontId="28" fillId="0" borderId="216" xfId="0" applyFont="1" applyBorder="1" applyAlignment="1">
      <alignment horizontal="center" vertical="center"/>
    </xf>
    <xf numFmtId="0" fontId="28" fillId="0" borderId="218" xfId="0" applyFont="1" applyBorder="1" applyAlignment="1">
      <alignment horizontal="center" vertical="center"/>
    </xf>
    <xf numFmtId="0" fontId="28" fillId="0" borderId="215" xfId="0" applyFont="1" applyBorder="1" applyAlignment="1">
      <alignment horizontal="center" vertical="center"/>
    </xf>
    <xf numFmtId="0" fontId="28" fillId="29" borderId="75" xfId="0" applyFont="1" applyFill="1" applyBorder="1" applyAlignment="1">
      <alignment horizontal="right" vertical="center" shrinkToFit="1"/>
    </xf>
    <xf numFmtId="0" fontId="28" fillId="29" borderId="76" xfId="0" applyFont="1" applyFill="1" applyBorder="1" applyAlignment="1">
      <alignment horizontal="right" vertical="center" shrinkToFit="1"/>
    </xf>
    <xf numFmtId="0" fontId="28" fillId="29" borderId="218" xfId="0" applyFont="1" applyFill="1" applyBorder="1" applyAlignment="1">
      <alignment horizontal="right" vertical="center" shrinkToFit="1"/>
    </xf>
    <xf numFmtId="0" fontId="37" fillId="0" borderId="218" xfId="0" applyFont="1" applyBorder="1" applyAlignment="1">
      <alignment horizontal="center" vertical="center" shrinkToFit="1"/>
    </xf>
    <xf numFmtId="0" fontId="28" fillId="0" borderId="219" xfId="0" applyFont="1" applyBorder="1" applyAlignment="1">
      <alignment horizontal="center" vertical="center" shrinkToFit="1"/>
    </xf>
    <xf numFmtId="0" fontId="28" fillId="0" borderId="217" xfId="0" applyFont="1" applyBorder="1" applyAlignment="1">
      <alignment horizontal="center" vertical="center" shrinkToFit="1"/>
    </xf>
    <xf numFmtId="0" fontId="28" fillId="0" borderId="220" xfId="0" applyFont="1" applyBorder="1" applyAlignment="1">
      <alignment horizontal="center" vertical="center" shrinkToFit="1"/>
    </xf>
    <xf numFmtId="0" fontId="5" fillId="0" borderId="131" xfId="0" applyFont="1" applyBorder="1" applyAlignment="1">
      <alignment horizontal="center" vertical="center"/>
    </xf>
    <xf numFmtId="0" fontId="28" fillId="0" borderId="143" xfId="0" applyFont="1" applyBorder="1" applyAlignment="1" applyProtection="1">
      <alignment vertical="top" shrinkToFit="1"/>
      <protection locked="0"/>
    </xf>
    <xf numFmtId="0" fontId="28" fillId="0" borderId="144" xfId="0" applyFont="1" applyBorder="1" applyAlignment="1" applyProtection="1">
      <alignment vertical="top" shrinkToFit="1"/>
      <protection locked="0"/>
    </xf>
    <xf numFmtId="0" fontId="28" fillId="0" borderId="145" xfId="0" applyFont="1" applyBorder="1" applyAlignment="1" applyProtection="1">
      <alignment vertical="top" shrinkToFit="1"/>
      <protection locked="0"/>
    </xf>
    <xf numFmtId="0" fontId="28" fillId="29" borderId="225" xfId="0" applyFont="1" applyFill="1" applyBorder="1" applyAlignment="1">
      <alignment horizontal="left" vertical="center"/>
    </xf>
    <xf numFmtId="0" fontId="28" fillId="29" borderId="226" xfId="0" applyFont="1" applyFill="1" applyBorder="1" applyAlignment="1">
      <alignment horizontal="left" vertical="center"/>
    </xf>
    <xf numFmtId="0" fontId="28" fillId="0" borderId="218" xfId="0" applyFont="1" applyBorder="1" applyAlignment="1" applyProtection="1">
      <alignment horizontal="center" vertical="center" shrinkToFit="1"/>
      <protection locked="0"/>
    </xf>
    <xf numFmtId="180" fontId="28" fillId="29" borderId="219" xfId="0" applyNumberFormat="1" applyFont="1" applyFill="1" applyBorder="1" applyAlignment="1">
      <alignment horizontal="left" vertical="center"/>
    </xf>
    <xf numFmtId="180" fontId="28" fillId="29" borderId="217" xfId="0" applyNumberFormat="1" applyFont="1" applyFill="1" applyBorder="1" applyAlignment="1">
      <alignment horizontal="left" vertical="center"/>
    </xf>
    <xf numFmtId="180" fontId="28" fillId="29" borderId="20" xfId="0" applyNumberFormat="1" applyFont="1" applyFill="1" applyBorder="1" applyAlignment="1">
      <alignment horizontal="left" vertical="center"/>
    </xf>
    <xf numFmtId="180" fontId="28" fillId="29" borderId="14" xfId="0" applyNumberFormat="1" applyFont="1" applyFill="1" applyBorder="1" applyAlignment="1">
      <alignment horizontal="left" vertical="center"/>
    </xf>
    <xf numFmtId="0" fontId="120" fillId="26" borderId="224" xfId="0" applyFont="1" applyFill="1" applyBorder="1" applyAlignment="1">
      <alignment horizontal="center" vertical="center" shrinkToFit="1"/>
    </xf>
    <xf numFmtId="0" fontId="120" fillId="25" borderId="224" xfId="0" applyFont="1" applyFill="1" applyBorder="1" applyAlignment="1">
      <alignment horizontal="center" vertical="center"/>
    </xf>
    <xf numFmtId="0" fontId="120" fillId="29" borderId="225" xfId="0" applyFont="1" applyFill="1" applyBorder="1" applyAlignment="1">
      <alignment horizontal="left" vertical="center"/>
    </xf>
    <xf numFmtId="0" fontId="120" fillId="29" borderId="226" xfId="0" applyFont="1" applyFill="1" applyBorder="1" applyAlignment="1">
      <alignment horizontal="left" vertical="center"/>
    </xf>
    <xf numFmtId="0" fontId="120" fillId="25" borderId="19" xfId="0" applyFont="1" applyFill="1" applyBorder="1" applyAlignment="1">
      <alignment horizontal="center" vertical="center" shrinkToFit="1"/>
    </xf>
    <xf numFmtId="0" fontId="120" fillId="29" borderId="19" xfId="0" applyFont="1" applyFill="1" applyBorder="1" applyAlignment="1">
      <alignment horizontal="center" vertical="center" shrinkToFit="1"/>
    </xf>
    <xf numFmtId="0" fontId="120" fillId="25" borderId="19" xfId="0" applyFont="1" applyFill="1" applyBorder="1" applyAlignment="1">
      <alignment horizontal="center" vertical="center"/>
    </xf>
    <xf numFmtId="181" fontId="120" fillId="29" borderId="20" xfId="0" applyNumberFormat="1" applyFont="1" applyFill="1" applyBorder="1">
      <alignment vertical="center"/>
    </xf>
    <xf numFmtId="181" fontId="120" fillId="29" borderId="14" xfId="0" applyNumberFormat="1" applyFont="1" applyFill="1" applyBorder="1">
      <alignment vertical="center"/>
    </xf>
    <xf numFmtId="180" fontId="28" fillId="29" borderId="214" xfId="0" applyNumberFormat="1" applyFont="1" applyFill="1" applyBorder="1" applyAlignment="1">
      <alignment horizontal="left" vertical="center"/>
    </xf>
    <xf numFmtId="180" fontId="28" fillId="29" borderId="215" xfId="0" applyNumberFormat="1" applyFont="1" applyFill="1" applyBorder="1" applyAlignment="1">
      <alignment horizontal="left" vertical="center"/>
    </xf>
    <xf numFmtId="0" fontId="30" fillId="0" borderId="0" xfId="0" applyFont="1" applyAlignment="1">
      <alignment vertical="top" wrapText="1"/>
    </xf>
    <xf numFmtId="0" fontId="30" fillId="0" borderId="16" xfId="0" applyFont="1" applyBorder="1" applyAlignment="1">
      <alignment vertical="top" wrapText="1"/>
    </xf>
    <xf numFmtId="0" fontId="0" fillId="0" borderId="19" xfId="0" applyBorder="1" applyAlignment="1">
      <alignment horizontal="left" vertical="top" wrapText="1"/>
    </xf>
    <xf numFmtId="0" fontId="28" fillId="0" borderId="219" xfId="0" applyFont="1" applyBorder="1" applyAlignment="1">
      <alignment horizontal="left" vertical="center"/>
    </xf>
    <xf numFmtId="0" fontId="28" fillId="0" borderId="217" xfId="0" applyFont="1" applyBorder="1" applyAlignment="1">
      <alignment horizontal="left" vertical="center"/>
    </xf>
    <xf numFmtId="0" fontId="28" fillId="0" borderId="220" xfId="0" applyFont="1" applyBorder="1" applyAlignment="1">
      <alignment horizontal="left" vertical="center"/>
    </xf>
    <xf numFmtId="0" fontId="28" fillId="0" borderId="20" xfId="0" applyFont="1" applyBorder="1" applyAlignment="1">
      <alignment horizontal="left" vertical="center"/>
    </xf>
    <xf numFmtId="0" fontId="28" fillId="0" borderId="21" xfId="0" applyFont="1" applyBorder="1" applyAlignment="1">
      <alignment horizontal="left" vertical="center"/>
    </xf>
    <xf numFmtId="0" fontId="28" fillId="0" borderId="219" xfId="0" applyFont="1" applyBorder="1" applyAlignment="1">
      <alignment horizontal="left" vertical="center" wrapText="1"/>
    </xf>
    <xf numFmtId="0" fontId="28" fillId="0" borderId="217" xfId="0" applyFont="1" applyBorder="1" applyAlignment="1">
      <alignment horizontal="left" vertical="center" wrapText="1"/>
    </xf>
    <xf numFmtId="0" fontId="28" fillId="0" borderId="220" xfId="0" applyFont="1" applyBorder="1" applyAlignment="1">
      <alignment horizontal="left" vertical="center" wrapText="1"/>
    </xf>
    <xf numFmtId="0" fontId="28" fillId="0" borderId="228" xfId="0" applyFont="1" applyBorder="1" applyAlignment="1">
      <alignment horizontal="left" vertical="center" wrapText="1"/>
    </xf>
    <xf numFmtId="0" fontId="28" fillId="0" borderId="229" xfId="0" applyFont="1" applyBorder="1" applyAlignment="1">
      <alignment horizontal="left" vertical="center" wrapText="1"/>
    </xf>
    <xf numFmtId="0" fontId="28" fillId="0" borderId="230" xfId="0" applyFont="1" applyBorder="1" applyAlignment="1">
      <alignment horizontal="left" vertical="center" wrapText="1"/>
    </xf>
    <xf numFmtId="0" fontId="5" fillId="0" borderId="16" xfId="0" applyFont="1" applyBorder="1" applyAlignment="1">
      <alignment vertical="center" wrapText="1"/>
    </xf>
    <xf numFmtId="0" fontId="28" fillId="0" borderId="131" xfId="0" applyFont="1" applyBorder="1">
      <alignment vertical="center"/>
    </xf>
    <xf numFmtId="0" fontId="28" fillId="0" borderId="132" xfId="0" applyFont="1" applyBorder="1">
      <alignment vertical="center"/>
    </xf>
    <xf numFmtId="0" fontId="28" fillId="0" borderId="133" xfId="0" applyFont="1" applyBorder="1">
      <alignment vertical="center"/>
    </xf>
    <xf numFmtId="0" fontId="28" fillId="0" borderId="134" xfId="0" applyFont="1" applyBorder="1">
      <alignment vertical="center"/>
    </xf>
    <xf numFmtId="0" fontId="28" fillId="0" borderId="135" xfId="0" applyFont="1" applyBorder="1">
      <alignment vertical="center"/>
    </xf>
    <xf numFmtId="0" fontId="29" fillId="25" borderId="131" xfId="0" applyFont="1" applyFill="1" applyBorder="1" applyAlignment="1">
      <alignment horizontal="center" vertical="center" shrinkToFit="1"/>
    </xf>
    <xf numFmtId="0" fontId="28" fillId="0" borderId="15" xfId="0" applyFont="1" applyBorder="1" applyAlignment="1" applyProtection="1">
      <alignment horizontal="left" vertical="top" wrapText="1"/>
      <protection locked="0"/>
    </xf>
    <xf numFmtId="0" fontId="28" fillId="0" borderId="0" xfId="0" applyFont="1" applyAlignment="1" applyProtection="1">
      <alignment horizontal="left" vertical="top" wrapText="1"/>
      <protection locked="0"/>
    </xf>
    <xf numFmtId="0" fontId="28" fillId="0" borderId="16" xfId="0" applyFont="1" applyBorder="1" applyAlignment="1" applyProtection="1">
      <alignment horizontal="left" vertical="top" wrapText="1"/>
      <protection locked="0"/>
    </xf>
    <xf numFmtId="0" fontId="120" fillId="29" borderId="218" xfId="0" applyFont="1" applyFill="1" applyBorder="1" applyAlignment="1">
      <alignment horizontal="center" vertical="center" shrinkToFit="1"/>
    </xf>
    <xf numFmtId="0" fontId="120" fillId="0" borderId="218" xfId="0" applyFont="1" applyBorder="1" applyAlignment="1" applyProtection="1">
      <alignment horizontal="center" vertical="center" shrinkToFit="1"/>
      <protection locked="0"/>
    </xf>
    <xf numFmtId="0" fontId="120" fillId="0" borderId="218" xfId="0" applyFont="1" applyBorder="1" applyAlignment="1">
      <alignment horizontal="center" vertical="center" shrinkToFit="1"/>
    </xf>
    <xf numFmtId="0" fontId="91" fillId="0" borderId="0" xfId="0" applyFont="1" applyAlignment="1">
      <alignment horizontal="left" vertical="top" wrapText="1"/>
    </xf>
    <xf numFmtId="0" fontId="91" fillId="0" borderId="15" xfId="0" applyFont="1" applyBorder="1" applyAlignment="1">
      <alignment horizontal="left" vertical="top" wrapText="1"/>
    </xf>
    <xf numFmtId="0" fontId="91" fillId="0" borderId="0" xfId="0" applyFont="1" applyAlignment="1">
      <alignment horizontal="left" vertical="center" wrapText="1"/>
    </xf>
    <xf numFmtId="0" fontId="108" fillId="27" borderId="235" xfId="0" applyFont="1" applyFill="1" applyBorder="1" applyAlignment="1" applyProtection="1">
      <alignment horizontal="center" vertical="center" wrapText="1"/>
      <protection locked="0"/>
    </xf>
    <xf numFmtId="0" fontId="108" fillId="27" borderId="236" xfId="0" applyFont="1" applyFill="1" applyBorder="1" applyAlignment="1" applyProtection="1">
      <alignment horizontal="center" vertical="center" wrapText="1"/>
      <protection locked="0"/>
    </xf>
    <xf numFmtId="0" fontId="125" fillId="0" borderId="236" xfId="0" applyFont="1" applyBorder="1">
      <alignment vertical="center"/>
    </xf>
    <xf numFmtId="0" fontId="125" fillId="0" borderId="237" xfId="0" applyFont="1" applyBorder="1">
      <alignment vertical="center"/>
    </xf>
    <xf numFmtId="0" fontId="108" fillId="27" borderId="20" xfId="0" applyFont="1" applyFill="1" applyBorder="1" applyAlignment="1" applyProtection="1">
      <alignment horizontal="center" vertical="center" wrapText="1"/>
      <protection locked="0"/>
    </xf>
    <xf numFmtId="0" fontId="108" fillId="27" borderId="14" xfId="0" applyFont="1" applyFill="1" applyBorder="1" applyAlignment="1" applyProtection="1">
      <alignment horizontal="center" vertical="center" wrapText="1"/>
      <protection locked="0"/>
    </xf>
    <xf numFmtId="0" fontId="125" fillId="0" borderId="14" xfId="0" applyFont="1" applyBorder="1">
      <alignment vertical="center"/>
    </xf>
    <xf numFmtId="0" fontId="125" fillId="0" borderId="21" xfId="0" applyFont="1" applyBorder="1">
      <alignment vertical="center"/>
    </xf>
    <xf numFmtId="180" fontId="120" fillId="29" borderId="214" xfId="0" applyNumberFormat="1" applyFont="1" applyFill="1" applyBorder="1" applyAlignment="1">
      <alignment horizontal="left" vertical="center"/>
    </xf>
    <xf numFmtId="180" fontId="120" fillId="29" borderId="215" xfId="0" applyNumberFormat="1" applyFont="1" applyFill="1" applyBorder="1" applyAlignment="1">
      <alignment horizontal="left" vertical="center"/>
    </xf>
    <xf numFmtId="0" fontId="91" fillId="0" borderId="18" xfId="0" applyFont="1" applyBorder="1" applyAlignment="1">
      <alignment horizontal="center" vertical="top" wrapText="1"/>
    </xf>
    <xf numFmtId="0" fontId="91" fillId="0" borderId="18" xfId="0" applyFont="1" applyBorder="1" applyAlignment="1">
      <alignment horizontal="left" vertical="top" wrapText="1"/>
    </xf>
    <xf numFmtId="0" fontId="108" fillId="27" borderId="219" xfId="0" applyFont="1" applyFill="1" applyBorder="1" applyAlignment="1" applyProtection="1">
      <alignment horizontal="center" vertical="center" wrapText="1"/>
      <protection locked="0"/>
    </xf>
    <xf numFmtId="0" fontId="108" fillId="27" borderId="217" xfId="0" applyFont="1" applyFill="1" applyBorder="1" applyAlignment="1" applyProtection="1">
      <alignment horizontal="center" vertical="center" wrapText="1"/>
      <protection locked="0"/>
    </xf>
    <xf numFmtId="0" fontId="108" fillId="27" borderId="220" xfId="0" applyFont="1" applyFill="1" applyBorder="1" applyAlignment="1" applyProtection="1">
      <alignment horizontal="center" vertical="center" wrapText="1"/>
      <protection locked="0"/>
    </xf>
    <xf numFmtId="0" fontId="108" fillId="27" borderId="21" xfId="0" applyFont="1" applyFill="1" applyBorder="1" applyAlignment="1" applyProtection="1">
      <alignment horizontal="center" vertical="center" wrapText="1"/>
      <protection locked="0"/>
    </xf>
    <xf numFmtId="0" fontId="120" fillId="25" borderId="218" xfId="0" applyFont="1" applyFill="1" applyBorder="1" applyAlignment="1">
      <alignment horizontal="center" vertical="center" shrinkToFit="1"/>
    </xf>
    <xf numFmtId="0" fontId="5" fillId="0" borderId="15" xfId="0" applyFont="1" applyBorder="1" applyAlignment="1">
      <alignment horizontal="left" vertical="center" wrapText="1"/>
    </xf>
    <xf numFmtId="0" fontId="126" fillId="0" borderId="14" xfId="0" applyFont="1" applyBorder="1" applyAlignment="1">
      <alignment horizontal="left" vertical="center" wrapText="1"/>
    </xf>
    <xf numFmtId="0" fontId="128" fillId="0" borderId="14" xfId="0" applyFont="1" applyBorder="1" applyAlignment="1">
      <alignment horizontal="left" vertical="center" wrapText="1"/>
    </xf>
    <xf numFmtId="0" fontId="90" fillId="25" borderId="218" xfId="0" applyFont="1" applyFill="1" applyBorder="1" applyAlignment="1">
      <alignment horizontal="center" vertical="center" shrinkToFit="1"/>
    </xf>
    <xf numFmtId="0" fontId="90" fillId="25" borderId="219" xfId="0" applyFont="1" applyFill="1" applyBorder="1" applyAlignment="1">
      <alignment horizontal="center" vertical="center" shrinkToFit="1"/>
    </xf>
    <xf numFmtId="0" fontId="90" fillId="25" borderId="217" xfId="0" applyFont="1" applyFill="1" applyBorder="1" applyAlignment="1">
      <alignment horizontal="center" vertical="center" shrinkToFit="1"/>
    </xf>
    <xf numFmtId="0" fontId="90" fillId="25" borderId="220" xfId="0" applyFont="1" applyFill="1" applyBorder="1" applyAlignment="1">
      <alignment horizontal="center" vertical="center" shrinkToFit="1"/>
    </xf>
    <xf numFmtId="0" fontId="90" fillId="25" borderId="219" xfId="0" applyFont="1" applyFill="1" applyBorder="1" applyAlignment="1">
      <alignment horizontal="center" vertical="center" wrapText="1" shrinkToFit="1"/>
    </xf>
    <xf numFmtId="0" fontId="90" fillId="25" borderId="217" xfId="0" applyFont="1" applyFill="1" applyBorder="1" applyAlignment="1">
      <alignment horizontal="center" vertical="center" wrapText="1" shrinkToFit="1"/>
    </xf>
    <xf numFmtId="0" fontId="90" fillId="25" borderId="220" xfId="0" applyFont="1" applyFill="1" applyBorder="1" applyAlignment="1">
      <alignment horizontal="center" vertical="center" wrapText="1" shrinkToFit="1"/>
    </xf>
    <xf numFmtId="0" fontId="90" fillId="25" borderId="20" xfId="0" applyFont="1" applyFill="1" applyBorder="1" applyAlignment="1">
      <alignment horizontal="center" vertical="center" wrapText="1" shrinkToFit="1"/>
    </xf>
    <xf numFmtId="0" fontId="90" fillId="25" borderId="14" xfId="0" applyFont="1" applyFill="1" applyBorder="1" applyAlignment="1">
      <alignment horizontal="center" vertical="center" wrapText="1" shrinkToFit="1"/>
    </xf>
    <xf numFmtId="0" fontId="90" fillId="25" borderId="21" xfId="0" applyFont="1" applyFill="1" applyBorder="1" applyAlignment="1">
      <alignment horizontal="center" vertical="center" wrapText="1" shrinkToFit="1"/>
    </xf>
    <xf numFmtId="0" fontId="120" fillId="25" borderId="218" xfId="0" applyFont="1" applyFill="1" applyBorder="1" applyAlignment="1">
      <alignment horizontal="center" vertical="center"/>
    </xf>
    <xf numFmtId="0" fontId="90" fillId="25" borderId="20" xfId="0" applyFont="1" applyFill="1" applyBorder="1" applyAlignment="1">
      <alignment horizontal="center" vertical="center" shrinkToFit="1"/>
    </xf>
    <xf numFmtId="0" fontId="90" fillId="25" borderId="14" xfId="0" applyFont="1" applyFill="1" applyBorder="1" applyAlignment="1">
      <alignment horizontal="center" vertical="center" shrinkToFit="1"/>
    </xf>
    <xf numFmtId="0" fontId="90" fillId="25" borderId="21" xfId="0" applyFont="1" applyFill="1" applyBorder="1" applyAlignment="1">
      <alignment horizontal="center" vertical="center" shrinkToFit="1"/>
    </xf>
    <xf numFmtId="0" fontId="28" fillId="0" borderId="152" xfId="0" applyFont="1" applyBorder="1" applyAlignment="1">
      <alignment horizontal="center" vertical="center" shrinkToFit="1"/>
    </xf>
    <xf numFmtId="0" fontId="28" fillId="0" borderId="152" xfId="0" applyFont="1" applyBorder="1" applyAlignment="1">
      <alignment horizontal="center" vertical="center"/>
    </xf>
    <xf numFmtId="0" fontId="28" fillId="0" borderId="154" xfId="0" applyFont="1" applyBorder="1" applyAlignment="1">
      <alignment horizontal="center" vertical="center"/>
    </xf>
    <xf numFmtId="0" fontId="28" fillId="0" borderId="155" xfId="0" applyFont="1" applyBorder="1" applyAlignment="1">
      <alignment horizontal="center" vertical="center"/>
    </xf>
    <xf numFmtId="0" fontId="28" fillId="0" borderId="154" xfId="0" applyFont="1" applyBorder="1" applyAlignment="1">
      <alignment horizontal="center" vertical="center" shrinkToFit="1"/>
    </xf>
    <xf numFmtId="0" fontId="28" fillId="0" borderId="155" xfId="0" applyFont="1" applyBorder="1" applyAlignment="1">
      <alignment horizontal="center" vertical="center" shrinkToFit="1"/>
    </xf>
    <xf numFmtId="0" fontId="28" fillId="29" borderId="152" xfId="0" applyFont="1" applyFill="1" applyBorder="1" applyAlignment="1">
      <alignment horizontal="right" vertical="center" shrinkToFit="1"/>
    </xf>
    <xf numFmtId="0" fontId="37" fillId="0" borderId="152" xfId="0" applyFont="1" applyBorder="1" applyAlignment="1">
      <alignment horizontal="center" vertical="center" shrinkToFit="1"/>
    </xf>
    <xf numFmtId="0" fontId="5" fillId="25" borderId="156" xfId="0" applyFont="1" applyFill="1" applyBorder="1" applyAlignment="1">
      <alignment horizontal="center" vertical="center" shrinkToFit="1"/>
    </xf>
    <xf numFmtId="0" fontId="5" fillId="25" borderId="158" xfId="0" applyFont="1" applyFill="1" applyBorder="1" applyAlignment="1">
      <alignment horizontal="center" vertical="center" shrinkToFit="1"/>
    </xf>
    <xf numFmtId="0" fontId="5" fillId="25" borderId="148" xfId="0" applyFont="1" applyFill="1" applyBorder="1" applyAlignment="1">
      <alignment horizontal="center" vertical="center" shrinkToFit="1"/>
    </xf>
    <xf numFmtId="0" fontId="28" fillId="0" borderId="156" xfId="0" applyFont="1" applyBorder="1" applyAlignment="1">
      <alignment horizontal="center" vertical="center" shrinkToFit="1"/>
    </xf>
    <xf numFmtId="0" fontId="28" fillId="0" borderId="157" xfId="0" applyFont="1" applyBorder="1" applyAlignment="1">
      <alignment horizontal="center" vertical="center" shrinkToFit="1"/>
    </xf>
    <xf numFmtId="0" fontId="28" fillId="0" borderId="158" xfId="0" applyFont="1" applyBorder="1" applyAlignment="1">
      <alignment horizontal="center" vertical="center" shrinkToFit="1"/>
    </xf>
    <xf numFmtId="0" fontId="28" fillId="26" borderId="109" xfId="0" applyFont="1" applyFill="1" applyBorder="1" applyAlignment="1">
      <alignment horizontal="center" vertical="center" shrinkToFit="1"/>
    </xf>
    <xf numFmtId="0" fontId="28" fillId="25" borderId="109" xfId="0" applyFont="1" applyFill="1" applyBorder="1" applyAlignment="1">
      <alignment horizontal="center" vertical="center"/>
    </xf>
    <xf numFmtId="181" fontId="28" fillId="29" borderId="77" xfId="0" applyNumberFormat="1" applyFont="1" applyFill="1" applyBorder="1">
      <alignment vertical="center"/>
    </xf>
    <xf numFmtId="181" fontId="28" fillId="29" borderId="110" xfId="0" applyNumberFormat="1" applyFont="1" applyFill="1" applyBorder="1">
      <alignment vertical="center"/>
    </xf>
    <xf numFmtId="0" fontId="28" fillId="0" borderId="131" xfId="0" applyFont="1" applyBorder="1" applyAlignment="1">
      <alignment horizontal="center" vertical="center" shrinkToFit="1"/>
    </xf>
    <xf numFmtId="0" fontId="28" fillId="29" borderId="131" xfId="0" applyFont="1" applyFill="1" applyBorder="1" applyAlignment="1">
      <alignment horizontal="center" vertical="center" shrinkToFit="1"/>
    </xf>
    <xf numFmtId="0" fontId="28" fillId="0" borderId="131" xfId="0" applyFont="1" applyBorder="1" applyAlignment="1" applyProtection="1">
      <alignment horizontal="center" vertical="center" shrinkToFit="1"/>
      <protection locked="0"/>
    </xf>
    <xf numFmtId="0" fontId="28" fillId="25" borderId="131" xfId="0" applyFont="1" applyFill="1" applyBorder="1" applyAlignment="1">
      <alignment horizontal="center" vertical="center" wrapText="1"/>
    </xf>
    <xf numFmtId="180" fontId="28" fillId="29" borderId="128" xfId="0" applyNumberFormat="1" applyFont="1" applyFill="1" applyBorder="1">
      <alignment vertical="center"/>
    </xf>
    <xf numFmtId="180" fontId="28" fillId="29" borderId="129" xfId="0" applyNumberFormat="1" applyFont="1" applyFill="1" applyBorder="1">
      <alignment vertical="center"/>
    </xf>
    <xf numFmtId="0" fontId="5" fillId="25" borderId="128" xfId="0" applyFont="1" applyFill="1" applyBorder="1" applyAlignment="1">
      <alignment horizontal="center" vertical="center" shrinkToFit="1"/>
    </xf>
    <xf numFmtId="0" fontId="5" fillId="25" borderId="129" xfId="0" applyFont="1" applyFill="1" applyBorder="1" applyAlignment="1">
      <alignment horizontal="center" vertical="center" shrinkToFit="1"/>
    </xf>
    <xf numFmtId="0" fontId="5" fillId="25" borderId="130" xfId="0" applyFont="1" applyFill="1" applyBorder="1" applyAlignment="1">
      <alignment horizontal="center" vertical="center" shrinkToFit="1"/>
    </xf>
    <xf numFmtId="0" fontId="5" fillId="25" borderId="128" xfId="0" applyFont="1" applyFill="1" applyBorder="1" applyAlignment="1">
      <alignment horizontal="center" vertical="center" wrapText="1" shrinkToFit="1"/>
    </xf>
    <xf numFmtId="0" fontId="5" fillId="25" borderId="129" xfId="0" applyFont="1" applyFill="1" applyBorder="1" applyAlignment="1">
      <alignment horizontal="center" vertical="center" wrapText="1" shrinkToFit="1"/>
    </xf>
    <xf numFmtId="0" fontId="5" fillId="25" borderId="130" xfId="0" applyFont="1" applyFill="1" applyBorder="1" applyAlignment="1">
      <alignment horizontal="center" vertical="center" wrapText="1" shrinkToFit="1"/>
    </xf>
    <xf numFmtId="180" fontId="28" fillId="29" borderId="132" xfId="0" applyNumberFormat="1" applyFont="1" applyFill="1" applyBorder="1">
      <alignment vertical="center"/>
    </xf>
    <xf numFmtId="180" fontId="28" fillId="29" borderId="133" xfId="0" applyNumberFormat="1" applyFont="1" applyFill="1" applyBorder="1">
      <alignment vertical="center"/>
    </xf>
    <xf numFmtId="0" fontId="117" fillId="27" borderId="219" xfId="0" applyFont="1" applyFill="1" applyBorder="1" applyAlignment="1" applyProtection="1">
      <alignment horizontal="center" vertical="center" wrapText="1"/>
      <protection locked="0"/>
    </xf>
    <xf numFmtId="0" fontId="94" fillId="27" borderId="217" xfId="0" applyFont="1" applyFill="1" applyBorder="1" applyAlignment="1" applyProtection="1">
      <alignment horizontal="center" vertical="center" wrapText="1"/>
      <protection locked="0"/>
    </xf>
    <xf numFmtId="0" fontId="94" fillId="27" borderId="20" xfId="0" applyFont="1" applyFill="1" applyBorder="1" applyAlignment="1" applyProtection="1">
      <alignment horizontal="center" vertical="center" wrapText="1"/>
      <protection locked="0"/>
    </xf>
    <xf numFmtId="0" fontId="94" fillId="27" borderId="14" xfId="0" applyFont="1" applyFill="1" applyBorder="1" applyAlignment="1" applyProtection="1">
      <alignment horizontal="center" vertical="center" wrapText="1"/>
      <protection locked="0"/>
    </xf>
    <xf numFmtId="0" fontId="109" fillId="0" borderId="219" xfId="0" applyFont="1" applyBorder="1" applyAlignment="1">
      <alignment horizontal="left" vertical="center"/>
    </xf>
    <xf numFmtId="0" fontId="109" fillId="0" borderId="217" xfId="0" applyFont="1" applyBorder="1" applyAlignment="1">
      <alignment horizontal="left" vertical="center"/>
    </xf>
    <xf numFmtId="0" fontId="109" fillId="0" borderId="220" xfId="0" applyFont="1" applyBorder="1" applyAlignment="1">
      <alignment horizontal="left" vertical="center"/>
    </xf>
    <xf numFmtId="0" fontId="109" fillId="0" borderId="20" xfId="0" applyFont="1" applyBorder="1" applyAlignment="1">
      <alignment horizontal="left" vertical="center"/>
    </xf>
    <xf numFmtId="0" fontId="109" fillId="0" borderId="14" xfId="0" applyFont="1" applyBorder="1" applyAlignment="1">
      <alignment horizontal="left" vertical="center"/>
    </xf>
    <xf numFmtId="0" fontId="109" fillId="0" borderId="21" xfId="0" applyFont="1" applyBorder="1" applyAlignment="1">
      <alignment horizontal="left" vertical="center"/>
    </xf>
    <xf numFmtId="0" fontId="117" fillId="27" borderId="220" xfId="0" applyFont="1" applyFill="1" applyBorder="1" applyAlignment="1" applyProtection="1">
      <alignment horizontal="center" vertical="center" wrapText="1"/>
      <protection locked="0"/>
    </xf>
    <xf numFmtId="0" fontId="117" fillId="27" borderId="15" xfId="0" applyFont="1" applyFill="1" applyBorder="1" applyAlignment="1" applyProtection="1">
      <alignment horizontal="center" vertical="center" wrapText="1"/>
      <protection locked="0"/>
    </xf>
    <xf numFmtId="0" fontId="117" fillId="27" borderId="16" xfId="0" applyFont="1" applyFill="1" applyBorder="1" applyAlignment="1" applyProtection="1">
      <alignment horizontal="center" vertical="center" wrapText="1"/>
      <protection locked="0"/>
    </xf>
    <xf numFmtId="0" fontId="117" fillId="27" borderId="20" xfId="0" applyFont="1" applyFill="1" applyBorder="1" applyAlignment="1" applyProtection="1">
      <alignment horizontal="center" vertical="center" wrapText="1"/>
      <protection locked="0"/>
    </xf>
    <xf numFmtId="0" fontId="117" fillId="27" borderId="21" xfId="0" applyFont="1" applyFill="1" applyBorder="1" applyAlignment="1" applyProtection="1">
      <alignment horizontal="center" vertical="center" wrapText="1"/>
      <protection locked="0"/>
    </xf>
    <xf numFmtId="0" fontId="109" fillId="0" borderId="219" xfId="0" applyFont="1" applyBorder="1" applyAlignment="1">
      <alignment horizontal="left" vertical="center" wrapText="1"/>
    </xf>
    <xf numFmtId="0" fontId="109" fillId="0" borderId="217" xfId="0" applyFont="1" applyBorder="1" applyAlignment="1">
      <alignment horizontal="left" vertical="center" wrapText="1"/>
    </xf>
    <xf numFmtId="0" fontId="109" fillId="0" borderId="220" xfId="0" applyFont="1" applyBorder="1" applyAlignment="1">
      <alignment horizontal="left" vertical="center" wrapText="1"/>
    </xf>
    <xf numFmtId="0" fontId="109" fillId="0" borderId="228" xfId="0" applyFont="1" applyBorder="1" applyAlignment="1">
      <alignment horizontal="left" vertical="center" wrapText="1"/>
    </xf>
    <xf numFmtId="0" fontId="109" fillId="0" borderId="229" xfId="0" applyFont="1" applyBorder="1" applyAlignment="1">
      <alignment horizontal="left" vertical="center" wrapText="1"/>
    </xf>
    <xf numFmtId="0" fontId="109" fillId="0" borderId="230" xfId="0" applyFont="1" applyBorder="1" applyAlignment="1">
      <alignment horizontal="left" vertical="center" wrapText="1"/>
    </xf>
    <xf numFmtId="0" fontId="118" fillId="0" borderId="15" xfId="0" applyFont="1" applyBorder="1" applyAlignment="1" applyProtection="1">
      <alignment horizontal="left" vertical="center" wrapText="1"/>
      <protection locked="0"/>
    </xf>
    <xf numFmtId="0" fontId="118" fillId="0" borderId="0" xfId="0" applyFont="1" applyAlignment="1" applyProtection="1">
      <alignment horizontal="left" vertical="center" wrapText="1"/>
      <protection locked="0"/>
    </xf>
    <xf numFmtId="0" fontId="118" fillId="0" borderId="16" xfId="0" applyFont="1" applyBorder="1" applyAlignment="1" applyProtection="1">
      <alignment horizontal="left" vertical="center" wrapText="1"/>
      <protection locked="0"/>
    </xf>
    <xf numFmtId="0" fontId="118" fillId="0" borderId="20" xfId="0" applyFont="1" applyBorder="1" applyAlignment="1" applyProtection="1">
      <alignment horizontal="left" vertical="center" wrapText="1"/>
      <protection locked="0"/>
    </xf>
    <xf numFmtId="0" fontId="118" fillId="0" borderId="14" xfId="0" applyFont="1" applyBorder="1" applyAlignment="1" applyProtection="1">
      <alignment horizontal="left" vertical="center" wrapText="1"/>
      <protection locked="0"/>
    </xf>
    <xf numFmtId="0" fontId="118" fillId="0" borderId="21" xfId="0" applyFont="1" applyBorder="1" applyAlignment="1" applyProtection="1">
      <alignment horizontal="left" vertical="center" wrapText="1"/>
      <protection locked="0"/>
    </xf>
    <xf numFmtId="0" fontId="94" fillId="27" borderId="220" xfId="0" applyFont="1" applyFill="1" applyBorder="1" applyAlignment="1" applyProtection="1">
      <alignment horizontal="center" vertical="center" wrapText="1"/>
      <protection locked="0"/>
    </xf>
    <xf numFmtId="0" fontId="94" fillId="27" borderId="21" xfId="0" applyFont="1" applyFill="1" applyBorder="1" applyAlignment="1" applyProtection="1">
      <alignment horizontal="center" vertical="center" wrapText="1"/>
      <protection locked="0"/>
    </xf>
    <xf numFmtId="0" fontId="84" fillId="0" borderId="14" xfId="0" applyFont="1" applyBorder="1" applyAlignment="1" applyProtection="1">
      <alignment horizontal="left" vertical="top" wrapText="1"/>
      <protection locked="0"/>
    </xf>
    <xf numFmtId="0" fontId="84" fillId="25" borderId="132" xfId="0" applyFont="1" applyFill="1" applyBorder="1" applyAlignment="1">
      <alignment vertical="center" shrinkToFit="1"/>
    </xf>
    <xf numFmtId="0" fontId="84" fillId="25" borderId="133" xfId="0" applyFont="1" applyFill="1" applyBorder="1" applyAlignment="1">
      <alignment vertical="center" shrinkToFit="1"/>
    </xf>
    <xf numFmtId="0" fontId="84" fillId="25" borderId="134" xfId="0" applyFont="1" applyFill="1" applyBorder="1" applyAlignment="1">
      <alignment vertical="center" shrinkToFit="1"/>
    </xf>
    <xf numFmtId="0" fontId="93" fillId="0" borderId="18" xfId="0" applyFont="1" applyBorder="1" applyAlignment="1">
      <alignment horizontal="left" vertical="top" wrapText="1"/>
    </xf>
    <xf numFmtId="0" fontId="93" fillId="0" borderId="15" xfId="0" applyFont="1" applyBorder="1" applyAlignment="1">
      <alignment horizontal="right" vertical="top"/>
    </xf>
    <xf numFmtId="0" fontId="93" fillId="0" borderId="16" xfId="0" applyFont="1" applyBorder="1" applyAlignment="1">
      <alignment horizontal="left" vertical="top" wrapText="1"/>
    </xf>
    <xf numFmtId="0" fontId="93" fillId="0" borderId="18" xfId="0" applyFont="1" applyBorder="1" applyAlignment="1">
      <alignment vertical="top" wrapText="1"/>
    </xf>
    <xf numFmtId="177" fontId="28" fillId="0" borderId="131" xfId="0" applyNumberFormat="1" applyFont="1" applyBorder="1" applyAlignment="1" applyProtection="1">
      <alignment horizontal="right" vertical="center" shrinkToFit="1"/>
      <protection locked="0"/>
    </xf>
    <xf numFmtId="0" fontId="5" fillId="0" borderId="14" xfId="0" applyFont="1" applyBorder="1" applyAlignment="1">
      <alignment vertical="top" wrapText="1" shrinkToFit="1"/>
    </xf>
    <xf numFmtId="0" fontId="5" fillId="0" borderId="21" xfId="0" applyFont="1" applyBorder="1" applyAlignment="1">
      <alignment vertical="top" wrapText="1" shrinkToFit="1"/>
    </xf>
    <xf numFmtId="0" fontId="28" fillId="25" borderId="181" xfId="0" applyFont="1" applyFill="1" applyBorder="1" applyAlignment="1">
      <alignment horizontal="center" vertical="center" shrinkToFit="1"/>
    </xf>
    <xf numFmtId="0" fontId="28" fillId="25" borderId="153" xfId="0" applyFont="1" applyFill="1" applyBorder="1" applyAlignment="1">
      <alignment horizontal="center" vertical="center" shrinkToFit="1"/>
    </xf>
    <xf numFmtId="0" fontId="28" fillId="25" borderId="182" xfId="0" applyFont="1" applyFill="1" applyBorder="1" applyAlignment="1">
      <alignment horizontal="center" vertical="center" shrinkToFit="1"/>
    </xf>
    <xf numFmtId="0" fontId="28" fillId="25" borderId="159" xfId="0" applyFont="1" applyFill="1" applyBorder="1" applyAlignment="1">
      <alignment horizontal="center" vertical="center" shrinkToFit="1"/>
    </xf>
    <xf numFmtId="0" fontId="28" fillId="25" borderId="160" xfId="0" applyFont="1" applyFill="1" applyBorder="1" applyAlignment="1">
      <alignment horizontal="center" vertical="center" shrinkToFit="1"/>
    </xf>
    <xf numFmtId="0" fontId="28" fillId="25" borderId="161" xfId="0" applyFont="1" applyFill="1" applyBorder="1" applyAlignment="1">
      <alignment horizontal="center" vertical="center" shrinkToFit="1"/>
    </xf>
    <xf numFmtId="0" fontId="28" fillId="0" borderId="159" xfId="0" applyFont="1" applyBorder="1" applyAlignment="1" applyProtection="1">
      <alignment horizontal="center" vertical="center" shrinkToFit="1"/>
      <protection locked="0"/>
    </xf>
    <xf numFmtId="0" fontId="28" fillId="0" borderId="161" xfId="0" applyFont="1" applyBorder="1" applyAlignment="1" applyProtection="1">
      <alignment horizontal="center" vertical="center" shrinkToFit="1"/>
      <protection locked="0"/>
    </xf>
    <xf numFmtId="0" fontId="28" fillId="25" borderId="180" xfId="0" applyFont="1" applyFill="1" applyBorder="1" applyAlignment="1">
      <alignment horizontal="center" vertical="center" shrinkToFit="1"/>
    </xf>
    <xf numFmtId="0" fontId="28" fillId="27" borderId="180" xfId="0" applyFont="1" applyFill="1" applyBorder="1" applyAlignment="1" applyProtection="1">
      <alignment horizontal="center" vertical="center"/>
      <protection locked="0"/>
    </xf>
    <xf numFmtId="0" fontId="28" fillId="25" borderId="180" xfId="0" applyFont="1" applyFill="1" applyBorder="1" applyAlignment="1">
      <alignment horizontal="center" vertical="center"/>
    </xf>
    <xf numFmtId="0" fontId="28" fillId="25" borderId="154" xfId="0" applyFont="1" applyFill="1" applyBorder="1" applyAlignment="1">
      <alignment horizontal="center" vertical="center" shrinkToFit="1"/>
    </xf>
    <xf numFmtId="0" fontId="28" fillId="25" borderId="155" xfId="0" applyFont="1" applyFill="1" applyBorder="1" applyAlignment="1">
      <alignment horizontal="center" vertical="center" shrinkToFit="1"/>
    </xf>
    <xf numFmtId="0" fontId="28" fillId="0" borderId="154" xfId="0" applyFont="1" applyBorder="1" applyAlignment="1" applyProtection="1">
      <alignment vertical="center" shrinkToFit="1"/>
      <protection locked="0"/>
    </xf>
    <xf numFmtId="0" fontId="28" fillId="0" borderId="153" xfId="0" applyFont="1" applyBorder="1" applyAlignment="1" applyProtection="1">
      <alignment vertical="center" shrinkToFit="1"/>
      <protection locked="0"/>
    </xf>
    <xf numFmtId="0" fontId="28" fillId="0" borderId="155" xfId="0" applyFont="1" applyBorder="1" applyAlignment="1" applyProtection="1">
      <alignment vertical="center" shrinkToFit="1"/>
      <protection locked="0"/>
    </xf>
    <xf numFmtId="0" fontId="37" fillId="25" borderId="156" xfId="0" applyFont="1" applyFill="1" applyBorder="1" applyAlignment="1">
      <alignment vertical="center" wrapText="1" shrinkToFit="1"/>
    </xf>
    <xf numFmtId="0" fontId="37" fillId="25" borderId="158" xfId="0" applyFont="1" applyFill="1" applyBorder="1" applyAlignment="1">
      <alignment vertical="center" wrapText="1" shrinkToFit="1"/>
    </xf>
    <xf numFmtId="0" fontId="28" fillId="27" borderId="159" xfId="0" applyFont="1" applyFill="1" applyBorder="1" applyAlignment="1" applyProtection="1">
      <alignment horizontal="center" vertical="center" shrinkToFit="1"/>
      <protection locked="0"/>
    </xf>
    <xf numFmtId="0" fontId="28" fillId="27" borderId="160" xfId="0" applyFont="1" applyFill="1" applyBorder="1" applyAlignment="1" applyProtection="1">
      <alignment horizontal="center" vertical="center" shrinkToFit="1"/>
      <protection locked="0"/>
    </xf>
    <xf numFmtId="0" fontId="28" fillId="27" borderId="161" xfId="0" applyFont="1" applyFill="1" applyBorder="1" applyAlignment="1" applyProtection="1">
      <alignment horizontal="center" vertical="center" shrinkToFit="1"/>
      <protection locked="0"/>
    </xf>
    <xf numFmtId="0" fontId="28" fillId="36" borderId="203" xfId="0" applyFont="1" applyFill="1" applyBorder="1" applyAlignment="1" applyProtection="1">
      <alignment horizontal="center" vertical="center"/>
      <protection locked="0"/>
    </xf>
    <xf numFmtId="0" fontId="28" fillId="36" borderId="204" xfId="0" applyFont="1" applyFill="1" applyBorder="1" applyAlignment="1" applyProtection="1">
      <alignment horizontal="center" vertical="center"/>
      <protection locked="0"/>
    </xf>
    <xf numFmtId="0" fontId="28" fillId="36" borderId="205" xfId="0" applyFont="1" applyFill="1" applyBorder="1" applyAlignment="1" applyProtection="1">
      <alignment horizontal="center" vertical="center"/>
      <protection locked="0"/>
    </xf>
    <xf numFmtId="0" fontId="28" fillId="27" borderId="154" xfId="0" applyFont="1" applyFill="1" applyBorder="1" applyAlignment="1" applyProtection="1">
      <alignment horizontal="center" vertical="center"/>
      <protection locked="0"/>
    </xf>
    <xf numFmtId="0" fontId="28" fillId="27" borderId="153" xfId="0" applyFont="1" applyFill="1" applyBorder="1" applyAlignment="1" applyProtection="1">
      <alignment horizontal="center" vertical="center"/>
      <protection locked="0"/>
    </xf>
    <xf numFmtId="0" fontId="28" fillId="27" borderId="155" xfId="0" applyFont="1" applyFill="1" applyBorder="1" applyAlignment="1" applyProtection="1">
      <alignment horizontal="center" vertical="center"/>
      <protection locked="0"/>
    </xf>
    <xf numFmtId="0" fontId="28" fillId="25" borderId="156" xfId="0" applyFont="1" applyFill="1" applyBorder="1" applyAlignment="1">
      <alignment horizontal="center" vertical="center" wrapText="1"/>
    </xf>
    <xf numFmtId="0" fontId="28" fillId="25" borderId="157" xfId="0" applyFont="1" applyFill="1" applyBorder="1" applyAlignment="1">
      <alignment horizontal="center" vertical="center" wrapText="1"/>
    </xf>
    <xf numFmtId="0" fontId="28" fillId="0" borderId="156" xfId="0" applyFont="1" applyBorder="1" applyAlignment="1">
      <alignment horizontal="left" vertical="top" wrapText="1"/>
    </xf>
    <xf numFmtId="0" fontId="28" fillId="0" borderId="157" xfId="0" applyFont="1" applyBorder="1" applyAlignment="1">
      <alignment horizontal="left" vertical="top" wrapText="1"/>
    </xf>
    <xf numFmtId="0" fontId="28" fillId="0" borderId="158" xfId="0" applyFont="1" applyBorder="1" applyAlignment="1">
      <alignment horizontal="left" vertical="top" wrapText="1"/>
    </xf>
    <xf numFmtId="0" fontId="28" fillId="27" borderId="152" xfId="0" applyFont="1" applyFill="1" applyBorder="1" applyAlignment="1" applyProtection="1">
      <alignment horizontal="center" vertical="center" wrapText="1"/>
      <protection locked="0"/>
    </xf>
    <xf numFmtId="0" fontId="28" fillId="24" borderId="131" xfId="0" applyFont="1" applyFill="1" applyBorder="1" applyAlignment="1">
      <alignment horizontal="center" vertical="center" wrapText="1"/>
    </xf>
    <xf numFmtId="0" fontId="28" fillId="25" borderId="132" xfId="0" applyFont="1" applyFill="1" applyBorder="1" applyAlignment="1">
      <alignment horizontal="center" vertical="center" wrapText="1"/>
    </xf>
    <xf numFmtId="0" fontId="28" fillId="25" borderId="133" xfId="0" applyFont="1" applyFill="1" applyBorder="1" applyAlignment="1">
      <alignment horizontal="center" vertical="center" wrapText="1"/>
    </xf>
    <xf numFmtId="0" fontId="28" fillId="25" borderId="134" xfId="0" applyFont="1" applyFill="1" applyBorder="1" applyAlignment="1">
      <alignment horizontal="center" vertical="center" wrapText="1"/>
    </xf>
    <xf numFmtId="179" fontId="28" fillId="29" borderId="132" xfId="0" applyNumberFormat="1" applyFont="1" applyFill="1" applyBorder="1">
      <alignment vertical="center"/>
    </xf>
    <xf numFmtId="179" fontId="28" fillId="29" borderId="133" xfId="0" applyNumberFormat="1" applyFont="1" applyFill="1" applyBorder="1">
      <alignment vertical="center"/>
    </xf>
    <xf numFmtId="0" fontId="28" fillId="36" borderId="181" xfId="0" applyFont="1" applyFill="1" applyBorder="1" applyAlignment="1" applyProtection="1">
      <alignment horizontal="center" vertical="center"/>
      <protection locked="0"/>
    </xf>
    <xf numFmtId="0" fontId="28" fillId="36" borderId="153" xfId="0" applyFont="1" applyFill="1" applyBorder="1" applyAlignment="1" applyProtection="1">
      <alignment horizontal="center" vertical="center"/>
      <protection locked="0"/>
    </xf>
    <xf numFmtId="0" fontId="28" fillId="36" borderId="182" xfId="0" applyFont="1" applyFill="1" applyBorder="1" applyAlignment="1" applyProtection="1">
      <alignment horizontal="center" vertical="center"/>
      <protection locked="0"/>
    </xf>
    <xf numFmtId="179" fontId="28" fillId="26" borderId="130" xfId="0" applyNumberFormat="1" applyFont="1" applyFill="1" applyBorder="1" applyAlignment="1"/>
    <xf numFmtId="181" fontId="28" fillId="29" borderId="132" xfId="0" applyNumberFormat="1" applyFont="1" applyFill="1" applyBorder="1">
      <alignment vertical="center"/>
    </xf>
    <xf numFmtId="181" fontId="28" fillId="29" borderId="133" xfId="0" applyNumberFormat="1" applyFont="1" applyFill="1" applyBorder="1">
      <alignment vertical="center"/>
    </xf>
    <xf numFmtId="179" fontId="28" fillId="0" borderId="132" xfId="0" applyNumberFormat="1" applyFont="1" applyBorder="1" applyProtection="1">
      <alignment vertical="center"/>
      <protection locked="0"/>
    </xf>
    <xf numFmtId="179" fontId="28" fillId="0" borderId="133" xfId="0" applyNumberFormat="1" applyFont="1" applyBorder="1" applyProtection="1">
      <alignment vertical="center"/>
      <protection locked="0"/>
    </xf>
    <xf numFmtId="0" fontId="5" fillId="25" borderId="128" xfId="0" applyFont="1" applyFill="1" applyBorder="1" applyAlignment="1">
      <alignment horizontal="center" vertical="top" wrapText="1"/>
    </xf>
    <xf numFmtId="0" fontId="5" fillId="25" borderId="129" xfId="0" applyFont="1" applyFill="1" applyBorder="1" applyAlignment="1">
      <alignment horizontal="center" vertical="top"/>
    </xf>
    <xf numFmtId="179" fontId="28" fillId="0" borderId="128" xfId="0" applyNumberFormat="1" applyFont="1" applyBorder="1" applyProtection="1">
      <alignment vertical="center"/>
      <protection locked="0"/>
    </xf>
    <xf numFmtId="179" fontId="28" fillId="0" borderId="129" xfId="0" applyNumberFormat="1" applyFont="1" applyBorder="1" applyProtection="1">
      <alignment vertical="center"/>
      <protection locked="0"/>
    </xf>
    <xf numFmtId="176" fontId="28" fillId="33" borderId="132" xfId="0" applyNumberFormat="1" applyFont="1" applyFill="1" applyBorder="1" applyAlignment="1">
      <alignment horizontal="right" vertical="center" shrinkToFit="1"/>
    </xf>
    <xf numFmtId="176" fontId="28" fillId="33" borderId="133" xfId="0" applyNumberFormat="1" applyFont="1" applyFill="1" applyBorder="1" applyAlignment="1">
      <alignment horizontal="right" vertical="center" shrinkToFit="1"/>
    </xf>
    <xf numFmtId="176" fontId="28" fillId="33" borderId="134" xfId="0" applyNumberFormat="1" applyFont="1" applyFill="1" applyBorder="1" applyAlignment="1">
      <alignment horizontal="right" vertical="center" shrinkToFit="1"/>
    </xf>
    <xf numFmtId="0" fontId="28" fillId="0" borderId="131" xfId="0" applyFont="1" applyBorder="1" applyAlignment="1" applyProtection="1">
      <alignment horizontal="right" vertical="center" shrinkToFit="1"/>
      <protection locked="0"/>
    </xf>
    <xf numFmtId="176" fontId="28" fillId="0" borderId="132" xfId="0" applyNumberFormat="1" applyFont="1" applyBorder="1" applyAlignment="1" applyProtection="1">
      <alignment horizontal="center" vertical="center" shrinkToFit="1"/>
      <protection locked="0"/>
    </xf>
    <xf numFmtId="176" fontId="28" fillId="0" borderId="133" xfId="0" applyNumberFormat="1" applyFont="1" applyBorder="1" applyAlignment="1" applyProtection="1">
      <alignment horizontal="center" vertical="center" shrinkToFit="1"/>
      <protection locked="0"/>
    </xf>
    <xf numFmtId="176" fontId="28" fillId="0" borderId="133" xfId="0" applyNumberFormat="1" applyFont="1" applyBorder="1" applyAlignment="1">
      <alignment horizontal="center" vertical="center" shrinkToFit="1"/>
    </xf>
    <xf numFmtId="176" fontId="28" fillId="0" borderId="134" xfId="0" applyNumberFormat="1" applyFont="1" applyBorder="1" applyAlignment="1">
      <alignment horizontal="center" vertical="center" shrinkToFit="1"/>
    </xf>
    <xf numFmtId="0" fontId="5" fillId="25" borderId="132" xfId="0" applyFont="1" applyFill="1" applyBorder="1" applyAlignment="1">
      <alignment horizontal="left" vertical="center" shrinkToFit="1"/>
    </xf>
    <xf numFmtId="0" fontId="5" fillId="25" borderId="133" xfId="0" applyFont="1" applyFill="1" applyBorder="1" applyAlignment="1">
      <alignment horizontal="left" vertical="center" shrinkToFit="1"/>
    </xf>
    <xf numFmtId="0" fontId="5" fillId="25" borderId="134" xfId="0" applyFont="1" applyFill="1" applyBorder="1" applyAlignment="1">
      <alignment horizontal="left" vertical="center" shrinkToFit="1"/>
    </xf>
    <xf numFmtId="0" fontId="5" fillId="0" borderId="181" xfId="0" applyFont="1" applyBorder="1" applyAlignment="1" applyProtection="1">
      <alignment vertical="top" wrapText="1"/>
      <protection locked="0"/>
    </xf>
    <xf numFmtId="0" fontId="5" fillId="0" borderId="153" xfId="0" applyFont="1" applyBorder="1" applyAlignment="1" applyProtection="1">
      <alignment vertical="top" wrapText="1"/>
      <protection locked="0"/>
    </xf>
    <xf numFmtId="0" fontId="5" fillId="0" borderId="182" xfId="0" applyFont="1" applyBorder="1" applyAlignment="1" applyProtection="1">
      <alignment vertical="top" wrapText="1"/>
      <protection locked="0"/>
    </xf>
    <xf numFmtId="40" fontId="28" fillId="0" borderId="131" xfId="45" applyNumberFormat="1" applyFont="1" applyFill="1" applyBorder="1" applyAlignment="1" applyProtection="1">
      <alignment horizontal="right" vertical="center"/>
      <protection locked="0"/>
    </xf>
    <xf numFmtId="40" fontId="28" fillId="0" borderId="135" xfId="45" applyNumberFormat="1" applyFont="1" applyFill="1" applyBorder="1" applyAlignment="1" applyProtection="1">
      <alignment horizontal="right" vertical="center"/>
      <protection locked="0"/>
    </xf>
    <xf numFmtId="40" fontId="28" fillId="0" borderId="128" xfId="45" applyNumberFormat="1" applyFont="1" applyFill="1" applyBorder="1" applyAlignment="1" applyProtection="1">
      <alignment horizontal="right" vertical="center"/>
      <protection locked="0"/>
    </xf>
    <xf numFmtId="0" fontId="28" fillId="25" borderId="128" xfId="0" applyFont="1" applyFill="1" applyBorder="1" applyAlignment="1">
      <alignment horizontal="left" vertical="center" wrapText="1"/>
    </xf>
    <xf numFmtId="0" fontId="28" fillId="25" borderId="129" xfId="0" applyFont="1" applyFill="1" applyBorder="1" applyAlignment="1">
      <alignment horizontal="left" vertical="center"/>
    </xf>
    <xf numFmtId="179" fontId="28" fillId="29" borderId="128" xfId="0" applyNumberFormat="1" applyFont="1" applyFill="1" applyBorder="1" applyAlignment="1">
      <alignment horizontal="right" vertical="center"/>
    </xf>
    <xf numFmtId="179" fontId="28" fillId="29" borderId="130" xfId="0" applyNumberFormat="1" applyFont="1" applyFill="1" applyBorder="1" applyAlignment="1">
      <alignment horizontal="right" vertical="center"/>
    </xf>
    <xf numFmtId="0" fontId="28" fillId="25" borderId="129" xfId="0" applyFont="1" applyFill="1" applyBorder="1" applyAlignment="1">
      <alignment horizontal="left" vertical="center" shrinkToFit="1"/>
    </xf>
    <xf numFmtId="0" fontId="28" fillId="25" borderId="130" xfId="0" applyFont="1" applyFill="1" applyBorder="1" applyAlignment="1">
      <alignment horizontal="left" vertical="center" shrinkToFit="1"/>
    </xf>
    <xf numFmtId="182" fontId="28" fillId="29" borderId="128" xfId="0" applyNumberFormat="1" applyFont="1" applyFill="1" applyBorder="1" applyAlignment="1">
      <alignment horizontal="right" vertical="center"/>
    </xf>
    <xf numFmtId="182" fontId="28" fillId="29" borderId="129" xfId="0" applyNumberFormat="1" applyFont="1" applyFill="1" applyBorder="1" applyAlignment="1">
      <alignment horizontal="right" vertical="center"/>
    </xf>
    <xf numFmtId="0" fontId="28" fillId="25" borderId="128" xfId="0" applyFont="1" applyFill="1" applyBorder="1" applyAlignment="1">
      <alignment horizontal="center" vertical="center" shrinkToFit="1"/>
    </xf>
    <xf numFmtId="0" fontId="28" fillId="25" borderId="129" xfId="0" applyFont="1" applyFill="1" applyBorder="1" applyAlignment="1">
      <alignment horizontal="center" vertical="center" shrinkToFit="1"/>
    </xf>
    <xf numFmtId="0" fontId="28" fillId="25" borderId="130" xfId="0" applyFont="1" applyFill="1" applyBorder="1" applyAlignment="1">
      <alignment horizontal="center" vertical="center" shrinkToFit="1"/>
    </xf>
    <xf numFmtId="0" fontId="28" fillId="33" borderId="132" xfId="0" applyFont="1" applyFill="1" applyBorder="1" applyAlignment="1">
      <alignment horizontal="center" vertical="center" shrinkToFit="1"/>
    </xf>
    <xf numFmtId="0" fontId="28" fillId="33" borderId="133" xfId="0" applyFont="1" applyFill="1" applyBorder="1" applyAlignment="1">
      <alignment horizontal="center" vertical="center" shrinkToFit="1"/>
    </xf>
    <xf numFmtId="0" fontId="28" fillId="33" borderId="134" xfId="0" applyFont="1" applyFill="1" applyBorder="1" applyAlignment="1">
      <alignment horizontal="center" vertical="center" shrinkToFit="1"/>
    </xf>
    <xf numFmtId="0" fontId="28" fillId="0" borderId="133" xfId="0" applyFont="1" applyBorder="1" applyAlignment="1">
      <alignment horizontal="center" vertical="center" shrinkToFit="1"/>
    </xf>
    <xf numFmtId="0" fontId="28" fillId="0" borderId="134" xfId="0" applyFont="1" applyBorder="1" applyAlignment="1">
      <alignment horizontal="center" vertical="center" shrinkToFit="1"/>
    </xf>
    <xf numFmtId="0" fontId="28" fillId="26" borderId="130" xfId="0" applyFont="1" applyFill="1" applyBorder="1">
      <alignment vertical="center"/>
    </xf>
    <xf numFmtId="0" fontId="84" fillId="0" borderId="18" xfId="0" applyFont="1" applyBorder="1" applyAlignment="1">
      <alignment horizontal="left" vertical="top" wrapText="1"/>
    </xf>
    <xf numFmtId="0" fontId="94" fillId="0" borderId="18" xfId="0" applyFont="1" applyBorder="1" applyAlignment="1">
      <alignment horizontal="left" vertical="top" wrapText="1"/>
    </xf>
    <xf numFmtId="0" fontId="0" fillId="0" borderId="15" xfId="0" applyBorder="1" applyAlignment="1">
      <alignment horizontal="right" vertical="top" wrapText="1"/>
    </xf>
    <xf numFmtId="0" fontId="0" fillId="0" borderId="15" xfId="0" applyBorder="1" applyAlignment="1">
      <alignment vertical="top" wrapText="1"/>
    </xf>
    <xf numFmtId="0" fontId="120" fillId="27" borderId="131" xfId="0" applyFont="1" applyFill="1" applyBorder="1" applyAlignment="1" applyProtection="1">
      <alignment horizontal="center" vertical="center" wrapText="1"/>
      <protection locked="0"/>
    </xf>
    <xf numFmtId="0" fontId="29" fillId="27" borderId="131" xfId="0" applyFont="1" applyFill="1" applyBorder="1" applyAlignment="1" applyProtection="1">
      <alignment horizontal="center" vertical="center" wrapText="1"/>
      <protection locked="0"/>
    </xf>
    <xf numFmtId="0" fontId="28" fillId="27" borderId="154" xfId="0" applyFont="1" applyFill="1" applyBorder="1" applyAlignment="1" applyProtection="1">
      <alignment horizontal="center" vertical="center" shrinkToFit="1"/>
      <protection locked="0"/>
    </xf>
    <xf numFmtId="0" fontId="28" fillId="27" borderId="153" xfId="0" applyFont="1" applyFill="1" applyBorder="1" applyAlignment="1" applyProtection="1">
      <alignment horizontal="center" vertical="center" shrinkToFit="1"/>
      <protection locked="0"/>
    </xf>
    <xf numFmtId="0" fontId="28" fillId="27" borderId="155" xfId="0" applyFont="1" applyFill="1" applyBorder="1" applyAlignment="1" applyProtection="1">
      <alignment horizontal="center" vertical="center" shrinkToFit="1"/>
      <protection locked="0"/>
    </xf>
    <xf numFmtId="0" fontId="84" fillId="27" borderId="132" xfId="0" applyFont="1" applyFill="1" applyBorder="1" applyAlignment="1" applyProtection="1">
      <alignment horizontal="center" vertical="center"/>
      <protection locked="0"/>
    </xf>
    <xf numFmtId="0" fontId="84" fillId="27" borderId="133" xfId="0" applyFont="1" applyFill="1" applyBorder="1" applyAlignment="1" applyProtection="1">
      <alignment horizontal="center" vertical="center"/>
      <protection locked="0"/>
    </xf>
    <xf numFmtId="0" fontId="84" fillId="27" borderId="134" xfId="0" applyFont="1" applyFill="1" applyBorder="1" applyAlignment="1" applyProtection="1">
      <alignment horizontal="center" vertical="center"/>
      <protection locked="0"/>
    </xf>
    <xf numFmtId="0" fontId="84" fillId="0" borderId="0" xfId="0" applyFont="1" applyAlignment="1">
      <alignment horizontal="center" vertical="center" wrapText="1"/>
    </xf>
    <xf numFmtId="0" fontId="29" fillId="0" borderId="63" xfId="0" applyFont="1" applyBorder="1" applyAlignment="1" applyProtection="1">
      <alignment horizontal="center" vertical="center" wrapText="1"/>
      <protection locked="0"/>
    </xf>
    <xf numFmtId="0" fontId="29" fillId="0" borderId="64" xfId="0" applyFont="1" applyBorder="1" applyAlignment="1" applyProtection="1">
      <alignment horizontal="center" vertical="center" wrapText="1"/>
      <protection locked="0"/>
    </xf>
    <xf numFmtId="0" fontId="29" fillId="0" borderId="65" xfId="0" applyFont="1" applyBorder="1" applyAlignment="1" applyProtection="1">
      <alignment horizontal="center" vertical="center" wrapText="1"/>
      <protection locked="0"/>
    </xf>
    <xf numFmtId="0" fontId="29" fillId="0" borderId="69" xfId="0" applyFont="1" applyBorder="1" applyAlignment="1" applyProtection="1">
      <alignment horizontal="center" vertical="center" wrapText="1"/>
      <protection locked="0"/>
    </xf>
    <xf numFmtId="0" fontId="29" fillId="0" borderId="70" xfId="0" applyFont="1" applyBorder="1" applyAlignment="1" applyProtection="1">
      <alignment horizontal="center" vertical="center" wrapText="1"/>
      <protection locked="0"/>
    </xf>
    <xf numFmtId="0" fontId="29" fillId="0" borderId="71" xfId="0" applyFont="1" applyBorder="1" applyAlignment="1" applyProtection="1">
      <alignment horizontal="center" vertical="center" wrapText="1"/>
      <protection locked="0"/>
    </xf>
    <xf numFmtId="0" fontId="84" fillId="26" borderId="15" xfId="0" applyFont="1" applyFill="1" applyBorder="1" applyAlignment="1">
      <alignment horizontal="center" vertical="top" wrapText="1" shrinkToFit="1"/>
    </xf>
    <xf numFmtId="0" fontId="84" fillId="26" borderId="0" xfId="0" applyFont="1" applyFill="1" applyAlignment="1">
      <alignment horizontal="center" vertical="top" wrapText="1" shrinkToFit="1"/>
    </xf>
    <xf numFmtId="0" fontId="84" fillId="26" borderId="16" xfId="0" applyFont="1" applyFill="1" applyBorder="1" applyAlignment="1">
      <alignment horizontal="center" vertical="top" wrapText="1" shrinkToFit="1"/>
    </xf>
    <xf numFmtId="0" fontId="130" fillId="0" borderId="18" xfId="0" applyFont="1" applyBorder="1" applyAlignment="1">
      <alignment horizontal="left" vertical="top" wrapText="1"/>
    </xf>
    <xf numFmtId="0" fontId="6" fillId="0" borderId="16" xfId="0" applyFont="1" applyBorder="1" applyAlignment="1">
      <alignment horizontal="center" vertical="center" wrapText="1"/>
    </xf>
    <xf numFmtId="0" fontId="25" fillId="29" borderId="31" xfId="0" applyFont="1" applyFill="1" applyBorder="1" applyAlignment="1">
      <alignment horizontal="center" vertical="center" wrapText="1"/>
    </xf>
    <xf numFmtId="0" fontId="25" fillId="29" borderId="32" xfId="0" applyFont="1" applyFill="1" applyBorder="1" applyAlignment="1">
      <alignment horizontal="center" vertical="center" wrapText="1"/>
    </xf>
    <xf numFmtId="0" fontId="25" fillId="29" borderId="33" xfId="0" applyFont="1" applyFill="1" applyBorder="1" applyAlignment="1">
      <alignment horizontal="center" vertical="center" wrapText="1"/>
    </xf>
    <xf numFmtId="0" fontId="5" fillId="25" borderId="146" xfId="0" applyFont="1" applyFill="1" applyBorder="1" applyAlignment="1">
      <alignment horizontal="center" vertical="center" wrapText="1"/>
    </xf>
    <xf numFmtId="0" fontId="28" fillId="25" borderId="138" xfId="0" applyFont="1" applyFill="1" applyBorder="1" applyAlignment="1">
      <alignment horizontal="center" vertical="center"/>
    </xf>
    <xf numFmtId="0" fontId="28" fillId="25" borderId="150" xfId="0" applyFont="1" applyFill="1" applyBorder="1" applyAlignment="1">
      <alignment horizontal="center" vertical="center"/>
    </xf>
    <xf numFmtId="0" fontId="28" fillId="25" borderId="140" xfId="0" applyFont="1" applyFill="1" applyBorder="1" applyAlignment="1">
      <alignment horizontal="center" vertical="center"/>
    </xf>
    <xf numFmtId="0" fontId="5" fillId="0" borderId="138" xfId="0" applyFont="1" applyBorder="1" applyAlignment="1" applyProtection="1">
      <alignment horizontal="left" vertical="top" wrapText="1"/>
      <protection locked="0"/>
    </xf>
    <xf numFmtId="0" fontId="5" fillId="0" borderId="150" xfId="0" applyFont="1" applyBorder="1" applyAlignment="1" applyProtection="1">
      <alignment horizontal="left" vertical="top" wrapText="1"/>
      <protection locked="0"/>
    </xf>
    <xf numFmtId="0" fontId="5" fillId="0" borderId="140" xfId="0" applyFont="1" applyBorder="1" applyAlignment="1" applyProtection="1">
      <alignment horizontal="left" vertical="top" wrapText="1"/>
      <protection locked="0"/>
    </xf>
    <xf numFmtId="0" fontId="28" fillId="25" borderId="149" xfId="0" applyFont="1" applyFill="1" applyBorder="1" applyAlignment="1">
      <alignment horizontal="center" vertical="center"/>
    </xf>
    <xf numFmtId="0" fontId="28" fillId="25" borderId="144" xfId="0" applyFont="1" applyFill="1" applyBorder="1" applyAlignment="1">
      <alignment horizontal="center" vertical="center"/>
    </xf>
    <xf numFmtId="0" fontId="28" fillId="25" borderId="145" xfId="0" applyFont="1" applyFill="1" applyBorder="1" applyAlignment="1">
      <alignment horizontal="center" vertical="center"/>
    </xf>
    <xf numFmtId="0" fontId="28" fillId="0" borderId="132" xfId="0" applyFont="1" applyBorder="1" applyAlignment="1" applyProtection="1">
      <alignment horizontal="right" vertical="center"/>
      <protection locked="0"/>
    </xf>
    <xf numFmtId="0" fontId="28" fillId="0" borderId="133" xfId="0" applyFont="1" applyBorder="1" applyAlignment="1" applyProtection="1">
      <alignment horizontal="right" vertical="center"/>
      <protection locked="0"/>
    </xf>
    <xf numFmtId="0" fontId="67" fillId="0" borderId="100" xfId="0" applyFont="1" applyBorder="1" applyAlignment="1" applyProtection="1">
      <alignment horizontal="center" vertical="center"/>
      <protection locked="0"/>
    </xf>
    <xf numFmtId="0" fontId="67" fillId="0" borderId="101" xfId="0" applyFont="1" applyBorder="1" applyAlignment="1" applyProtection="1">
      <alignment horizontal="center" vertical="center"/>
      <protection locked="0"/>
    </xf>
    <xf numFmtId="0" fontId="67" fillId="0" borderId="102" xfId="0" applyFont="1" applyBorder="1" applyAlignment="1" applyProtection="1">
      <alignment horizontal="center" vertical="center"/>
      <protection locked="0"/>
    </xf>
    <xf numFmtId="0" fontId="26" fillId="29" borderId="31" xfId="0" applyFont="1" applyFill="1" applyBorder="1" applyAlignment="1">
      <alignment vertical="center" shrinkToFit="1"/>
    </xf>
    <xf numFmtId="0" fontId="26" fillId="29" borderId="32" xfId="0" applyFont="1" applyFill="1" applyBorder="1" applyAlignment="1">
      <alignment vertical="center" shrinkToFit="1"/>
    </xf>
    <xf numFmtId="0" fontId="26" fillId="29" borderId="33" xfId="0" applyFont="1" applyFill="1" applyBorder="1" applyAlignment="1">
      <alignment vertical="center" shrinkToFit="1"/>
    </xf>
    <xf numFmtId="0" fontId="5" fillId="0" borderId="34" xfId="0" applyFont="1" applyBorder="1" applyAlignment="1">
      <alignment horizontal="left" vertical="center" wrapText="1"/>
    </xf>
    <xf numFmtId="0" fontId="5" fillId="0" borderId="0" xfId="0" applyFont="1" applyAlignment="1">
      <alignment horizontal="center" vertical="top"/>
    </xf>
    <xf numFmtId="0" fontId="5" fillId="0" borderId="181" xfId="0" applyFont="1" applyBorder="1" applyAlignment="1">
      <alignment horizontal="center" vertical="center" wrapText="1"/>
    </xf>
    <xf numFmtId="0" fontId="5" fillId="0" borderId="212" xfId="0" applyFont="1" applyBorder="1" applyAlignment="1">
      <alignment horizontal="left" vertical="top" wrapText="1"/>
    </xf>
    <xf numFmtId="0" fontId="5" fillId="0" borderId="14" xfId="0" applyFont="1" applyBorder="1" applyAlignment="1">
      <alignment horizontal="left" vertical="center" wrapText="1"/>
    </xf>
    <xf numFmtId="0" fontId="28" fillId="0" borderId="138" xfId="0" applyFont="1" applyBorder="1" applyAlignment="1" applyProtection="1">
      <alignment vertical="top" wrapText="1"/>
      <protection locked="0"/>
    </xf>
    <xf numFmtId="0" fontId="28" fillId="0" borderId="150" xfId="0" applyFont="1" applyBorder="1" applyAlignment="1" applyProtection="1">
      <alignment vertical="top" wrapText="1"/>
      <protection locked="0"/>
    </xf>
    <xf numFmtId="0" fontId="28" fillId="0" borderId="140" xfId="0" applyFont="1" applyBorder="1" applyAlignment="1" applyProtection="1">
      <alignment vertical="top" wrapText="1"/>
      <protection locked="0"/>
    </xf>
    <xf numFmtId="0" fontId="28" fillId="0" borderId="20" xfId="0" applyFont="1" applyBorder="1" applyAlignment="1" applyProtection="1">
      <alignment vertical="top" wrapText="1"/>
      <protection locked="0"/>
    </xf>
    <xf numFmtId="0" fontId="28" fillId="0" borderId="14" xfId="0" applyFont="1" applyBorder="1" applyAlignment="1" applyProtection="1">
      <alignment vertical="top" wrapText="1"/>
      <protection locked="0"/>
    </xf>
    <xf numFmtId="0" fontId="28" fillId="0" borderId="21" xfId="0" applyFont="1" applyBorder="1" applyAlignment="1" applyProtection="1">
      <alignment vertical="top" wrapText="1"/>
      <protection locked="0"/>
    </xf>
    <xf numFmtId="0" fontId="28" fillId="0" borderId="138" xfId="0" applyFont="1" applyBorder="1" applyAlignment="1" applyProtection="1">
      <alignment horizontal="left" vertical="top" wrapText="1"/>
      <protection locked="0"/>
    </xf>
    <xf numFmtId="0" fontId="28" fillId="0" borderId="150" xfId="0" applyFont="1" applyBorder="1" applyAlignment="1" applyProtection="1">
      <alignment horizontal="left" vertical="top" wrapText="1"/>
      <protection locked="0"/>
    </xf>
    <xf numFmtId="0" fontId="28" fillId="0" borderId="140" xfId="0" applyFont="1" applyBorder="1" applyAlignment="1" applyProtection="1">
      <alignment horizontal="left" vertical="top" wrapText="1"/>
      <protection locked="0"/>
    </xf>
    <xf numFmtId="0" fontId="28" fillId="0" borderId="0" xfId="0" applyFont="1" applyAlignment="1">
      <alignment horizontal="left" vertical="top" wrapText="1" shrinkToFit="1"/>
    </xf>
    <xf numFmtId="0" fontId="28" fillId="0" borderId="146" xfId="0" applyFont="1" applyBorder="1" applyAlignment="1" applyProtection="1">
      <alignment vertical="center" wrapText="1"/>
      <protection locked="0"/>
    </xf>
    <xf numFmtId="0" fontId="28" fillId="0" borderId="149" xfId="0" applyFont="1" applyBorder="1" applyAlignment="1" applyProtection="1">
      <alignment vertical="center" wrapText="1"/>
      <protection locked="0"/>
    </xf>
    <xf numFmtId="0" fontId="28" fillId="0" borderId="0" xfId="0" applyFont="1" applyAlignment="1">
      <alignment vertical="top" shrinkToFit="1"/>
    </xf>
    <xf numFmtId="0" fontId="28" fillId="0" borderId="203" xfId="0" applyFont="1" applyBorder="1" applyAlignment="1" applyProtection="1">
      <alignment vertical="top" shrinkToFit="1"/>
      <protection locked="0"/>
    </xf>
    <xf numFmtId="0" fontId="28" fillId="0" borderId="204" xfId="0" applyFont="1" applyBorder="1" applyAlignment="1" applyProtection="1">
      <alignment vertical="top" shrinkToFit="1"/>
      <protection locked="0"/>
    </xf>
    <xf numFmtId="0" fontId="28" fillId="0" borderId="205" xfId="0" applyFont="1" applyBorder="1" applyAlignment="1" applyProtection="1">
      <alignment vertical="top" shrinkToFit="1"/>
      <protection locked="0"/>
    </xf>
    <xf numFmtId="0" fontId="28" fillId="0" borderId="128" xfId="0" applyFont="1" applyBorder="1" applyAlignment="1" applyProtection="1">
      <alignment horizontal="left" vertical="top" wrapText="1" shrinkToFit="1"/>
      <protection locked="0"/>
    </xf>
    <xf numFmtId="0" fontId="28" fillId="0" borderId="129" xfId="0" applyFont="1" applyBorder="1" applyAlignment="1" applyProtection="1">
      <alignment horizontal="left" vertical="top" wrapText="1" shrinkToFit="1"/>
      <protection locked="0"/>
    </xf>
    <xf numFmtId="0" fontId="28" fillId="0" borderId="130" xfId="0" applyFont="1" applyBorder="1" applyAlignment="1" applyProtection="1">
      <alignment horizontal="left" vertical="top" wrapText="1" shrinkToFit="1"/>
      <protection locked="0"/>
    </xf>
    <xf numFmtId="0" fontId="28" fillId="0" borderId="15" xfId="0" applyFont="1" applyBorder="1" applyAlignment="1" applyProtection="1">
      <alignment horizontal="left" vertical="top" wrapText="1" shrinkToFit="1"/>
      <protection locked="0"/>
    </xf>
    <xf numFmtId="0" fontId="28" fillId="0" borderId="0" xfId="0" applyFont="1" applyAlignment="1" applyProtection="1">
      <alignment horizontal="left" vertical="top" wrapText="1" shrinkToFit="1"/>
      <protection locked="0"/>
    </xf>
    <xf numFmtId="0" fontId="28" fillId="0" borderId="16" xfId="0" applyFont="1" applyBorder="1" applyAlignment="1" applyProtection="1">
      <alignment horizontal="left" vertical="top" wrapText="1" shrinkToFit="1"/>
      <protection locked="0"/>
    </xf>
    <xf numFmtId="0" fontId="28" fillId="0" borderId="20" xfId="0" applyFont="1" applyBorder="1" applyAlignment="1" applyProtection="1">
      <alignment horizontal="left" vertical="top" wrapText="1" shrinkToFit="1"/>
      <protection locked="0"/>
    </xf>
    <xf numFmtId="0" fontId="28" fillId="0" borderId="21" xfId="0" applyFont="1" applyBorder="1" applyAlignment="1" applyProtection="1">
      <alignment horizontal="left" vertical="top" wrapText="1" shrinkToFit="1"/>
      <protection locked="0"/>
    </xf>
    <xf numFmtId="0" fontId="28" fillId="25" borderId="146" xfId="0" applyFont="1" applyFill="1" applyBorder="1" applyAlignment="1">
      <alignment horizontal="center" vertical="center" wrapText="1"/>
    </xf>
    <xf numFmtId="0" fontId="28" fillId="25" borderId="149" xfId="0" applyFont="1" applyFill="1" applyBorder="1" applyAlignment="1">
      <alignment horizontal="center" vertical="center" shrinkToFit="1"/>
    </xf>
    <xf numFmtId="0" fontId="28" fillId="25" borderId="144" xfId="0" applyFont="1" applyFill="1" applyBorder="1" applyAlignment="1">
      <alignment horizontal="center" vertical="center" shrinkToFit="1"/>
    </xf>
    <xf numFmtId="0" fontId="28" fillId="25" borderId="145" xfId="0" applyFont="1" applyFill="1" applyBorder="1" applyAlignment="1">
      <alignment horizontal="center" vertical="center" shrinkToFit="1"/>
    </xf>
    <xf numFmtId="0" fontId="28" fillId="0" borderId="149" xfId="0" applyFont="1" applyBorder="1" applyAlignment="1" applyProtection="1">
      <alignment horizontal="right" vertical="center"/>
      <protection locked="0"/>
    </xf>
    <xf numFmtId="0" fontId="28" fillId="0" borderId="144" xfId="0" applyFont="1" applyBorder="1" applyAlignment="1" applyProtection="1">
      <alignment horizontal="right" vertical="center"/>
      <protection locked="0"/>
    </xf>
    <xf numFmtId="0" fontId="28" fillId="0" borderId="0" xfId="0" applyFont="1" applyAlignment="1">
      <alignment horizontal="left" vertical="center" wrapText="1" shrinkToFit="1"/>
    </xf>
    <xf numFmtId="0" fontId="28" fillId="0" borderId="16" xfId="0" applyFont="1" applyBorder="1" applyAlignment="1">
      <alignment horizontal="left" vertical="center" wrapText="1" shrinkToFit="1"/>
    </xf>
    <xf numFmtId="0" fontId="67" fillId="0" borderId="103" xfId="0" applyFont="1" applyBorder="1" applyAlignment="1" applyProtection="1">
      <alignment horizontal="center" vertical="center"/>
      <protection locked="0"/>
    </xf>
    <xf numFmtId="0" fontId="67" fillId="0" borderId="104" xfId="0" applyFont="1" applyBorder="1" applyAlignment="1" applyProtection="1">
      <alignment horizontal="center" vertical="center"/>
      <protection locked="0"/>
    </xf>
    <xf numFmtId="0" fontId="67" fillId="0" borderId="105" xfId="0" applyFont="1" applyBorder="1" applyAlignment="1" applyProtection="1">
      <alignment horizontal="center" vertical="center"/>
      <protection locked="0"/>
    </xf>
    <xf numFmtId="0" fontId="67" fillId="0" borderId="106" xfId="0" applyFont="1" applyBorder="1" applyAlignment="1" applyProtection="1">
      <alignment horizontal="center" vertical="center"/>
      <protection locked="0"/>
    </xf>
    <xf numFmtId="0" fontId="67" fillId="0" borderId="107" xfId="0" applyFont="1" applyBorder="1" applyAlignment="1" applyProtection="1">
      <alignment horizontal="center" vertical="center"/>
      <protection locked="0"/>
    </xf>
    <xf numFmtId="0" fontId="28" fillId="0" borderId="14" xfId="0" applyFont="1" applyBorder="1">
      <alignment vertical="center"/>
    </xf>
    <xf numFmtId="0" fontId="5" fillId="0" borderId="183" xfId="0" applyFont="1" applyBorder="1" applyAlignment="1" applyProtection="1">
      <alignment horizontal="left" vertical="top" wrapText="1"/>
      <protection locked="0"/>
    </xf>
    <xf numFmtId="0" fontId="5" fillId="0" borderId="177" xfId="0" applyFont="1" applyBorder="1" applyAlignment="1" applyProtection="1">
      <alignment horizontal="left" vertical="top" wrapText="1"/>
      <protection locked="0"/>
    </xf>
    <xf numFmtId="0" fontId="5" fillId="0" borderId="178" xfId="0" applyFont="1" applyBorder="1" applyAlignment="1" applyProtection="1">
      <alignment horizontal="left" vertical="top" wrapText="1"/>
      <protection locked="0"/>
    </xf>
    <xf numFmtId="0" fontId="0" fillId="0" borderId="14" xfId="0" applyBorder="1">
      <alignment vertical="center"/>
    </xf>
    <xf numFmtId="0" fontId="28" fillId="0" borderId="203" xfId="0" applyFont="1" applyBorder="1" applyAlignment="1">
      <alignment horizontal="left" vertical="center" shrinkToFit="1"/>
    </xf>
    <xf numFmtId="0" fontId="28" fillId="0" borderId="204" xfId="0" applyFont="1" applyBorder="1" applyAlignment="1">
      <alignment horizontal="left" vertical="center" shrinkToFit="1"/>
    </xf>
    <xf numFmtId="0" fontId="28" fillId="0" borderId="205" xfId="0" applyFont="1" applyBorder="1" applyAlignment="1">
      <alignment horizontal="left" vertical="center" shrinkToFit="1"/>
    </xf>
    <xf numFmtId="0" fontId="28" fillId="27" borderId="206" xfId="0" applyFont="1" applyFill="1" applyBorder="1" applyAlignment="1" applyProtection="1">
      <alignment horizontal="center" vertical="center"/>
      <protection locked="0"/>
    </xf>
    <xf numFmtId="0" fontId="28" fillId="27" borderId="207" xfId="0" applyFont="1" applyFill="1" applyBorder="1" applyAlignment="1" applyProtection="1">
      <alignment horizontal="center" vertical="center"/>
      <protection locked="0"/>
    </xf>
    <xf numFmtId="0" fontId="28" fillId="0" borderId="206" xfId="0" applyFont="1" applyBorder="1" applyAlignment="1">
      <alignment horizontal="left" vertical="center" shrinkToFit="1"/>
    </xf>
    <xf numFmtId="0" fontId="28" fillId="0" borderId="208" xfId="0" applyFont="1" applyBorder="1" applyAlignment="1">
      <alignment horizontal="left" vertical="center" shrinkToFit="1"/>
    </xf>
    <xf numFmtId="0" fontId="28" fillId="0" borderId="207" xfId="0" applyFont="1" applyBorder="1" applyAlignment="1">
      <alignment horizontal="left" vertical="center" shrinkToFit="1"/>
    </xf>
    <xf numFmtId="0" fontId="28" fillId="0" borderId="14" xfId="0" applyFont="1" applyBorder="1" applyAlignment="1" applyProtection="1">
      <alignment horizontal="center" vertical="center" shrinkToFit="1"/>
      <protection locked="0"/>
    </xf>
    <xf numFmtId="0" fontId="32" fillId="30" borderId="208" xfId="0" applyFont="1" applyFill="1" applyBorder="1" applyAlignment="1">
      <alignment horizontal="left" vertical="center" wrapText="1"/>
    </xf>
    <xf numFmtId="0" fontId="32" fillId="30" borderId="0" xfId="0" applyFont="1" applyFill="1" applyAlignment="1">
      <alignment horizontal="left" vertical="center" wrapText="1"/>
    </xf>
    <xf numFmtId="0" fontId="5" fillId="0" borderId="16" xfId="0" applyFont="1" applyBorder="1" applyAlignment="1">
      <alignment horizontal="center" vertical="center" wrapText="1"/>
    </xf>
    <xf numFmtId="0" fontId="32" fillId="0" borderId="0" xfId="0" applyFont="1" applyAlignment="1">
      <alignment horizontal="left" vertical="top" wrapText="1"/>
    </xf>
    <xf numFmtId="0" fontId="28" fillId="0" borderId="14" xfId="0" applyFont="1" applyBorder="1" applyAlignment="1"/>
    <xf numFmtId="0" fontId="5" fillId="0" borderId="206" xfId="0" applyFont="1" applyBorder="1" applyAlignment="1" applyProtection="1">
      <alignment vertical="top" wrapText="1"/>
      <protection locked="0"/>
    </xf>
    <xf numFmtId="0" fontId="5" fillId="0" borderId="208" xfId="0" applyFont="1" applyBorder="1" applyAlignment="1" applyProtection="1">
      <alignment vertical="top" wrapText="1"/>
      <protection locked="0"/>
    </xf>
    <xf numFmtId="0" fontId="5" fillId="0" borderId="207" xfId="0" applyFont="1" applyBorder="1" applyAlignment="1" applyProtection="1">
      <alignment vertical="top" wrapText="1"/>
      <protection locked="0"/>
    </xf>
    <xf numFmtId="0" fontId="5" fillId="0" borderId="15" xfId="0" applyFont="1" applyBorder="1" applyAlignment="1" applyProtection="1">
      <alignment vertical="top" wrapText="1"/>
      <protection locked="0"/>
    </xf>
    <xf numFmtId="0" fontId="5" fillId="0" borderId="0" xfId="0" applyFont="1" applyAlignment="1" applyProtection="1">
      <alignment vertical="top" wrapText="1"/>
      <protection locked="0"/>
    </xf>
    <xf numFmtId="0" fontId="5" fillId="0" borderId="16" xfId="0" applyFont="1" applyBorder="1" applyAlignment="1" applyProtection="1">
      <alignment vertical="top" wrapText="1"/>
      <protection locked="0"/>
    </xf>
    <xf numFmtId="0" fontId="5" fillId="0" borderId="20" xfId="0" applyFont="1" applyBorder="1" applyAlignment="1" applyProtection="1">
      <alignment vertical="top" wrapText="1"/>
      <protection locked="0"/>
    </xf>
    <xf numFmtId="0" fontId="5" fillId="0" borderId="14" xfId="0" applyFont="1" applyBorder="1" applyAlignment="1" applyProtection="1">
      <alignment vertical="top" wrapText="1"/>
      <protection locked="0"/>
    </xf>
    <xf numFmtId="0" fontId="5" fillId="0" borderId="21" xfId="0" applyFont="1" applyBorder="1" applyAlignment="1" applyProtection="1">
      <alignment vertical="top" wrapText="1"/>
      <protection locked="0"/>
    </xf>
    <xf numFmtId="0" fontId="5" fillId="0" borderId="203" xfId="0" applyFont="1" applyBorder="1" applyAlignment="1" applyProtection="1">
      <alignment horizontal="left" vertical="top" shrinkToFit="1"/>
      <protection locked="0"/>
    </xf>
    <xf numFmtId="0" fontId="5" fillId="0" borderId="204" xfId="0" applyFont="1" applyBorder="1" applyAlignment="1" applyProtection="1">
      <alignment horizontal="left" vertical="top" shrinkToFit="1"/>
      <protection locked="0"/>
    </xf>
    <xf numFmtId="0" fontId="5" fillId="0" borderId="205" xfId="0" applyFont="1" applyBorder="1" applyAlignment="1" applyProtection="1">
      <alignment horizontal="left" vertical="top" shrinkToFit="1"/>
      <protection locked="0"/>
    </xf>
    <xf numFmtId="0" fontId="28" fillId="0" borderId="203" xfId="0" applyFont="1" applyBorder="1" applyAlignment="1" applyProtection="1">
      <alignment horizontal="right" vertical="center" shrinkToFit="1"/>
      <protection locked="0"/>
    </xf>
    <xf numFmtId="0" fontId="28" fillId="0" borderId="204" xfId="0" applyFont="1" applyBorder="1" applyAlignment="1" applyProtection="1">
      <alignment horizontal="right" vertical="center" shrinkToFit="1"/>
      <protection locked="0"/>
    </xf>
    <xf numFmtId="0" fontId="28" fillId="25" borderId="183" xfId="0" applyFont="1" applyFill="1" applyBorder="1" applyAlignment="1">
      <alignment vertical="center" wrapText="1" shrinkToFit="1"/>
    </xf>
    <xf numFmtId="0" fontId="28" fillId="25" borderId="177" xfId="0" applyFont="1" applyFill="1" applyBorder="1" applyAlignment="1">
      <alignment vertical="center" wrapText="1" shrinkToFit="1"/>
    </xf>
    <xf numFmtId="0" fontId="28" fillId="25" borderId="178" xfId="0" applyFont="1" applyFill="1" applyBorder="1" applyAlignment="1">
      <alignment vertical="center" wrapText="1" shrinkToFit="1"/>
    </xf>
    <xf numFmtId="0" fontId="28" fillId="25" borderId="20" xfId="0" applyFont="1" applyFill="1" applyBorder="1" applyAlignment="1">
      <alignment vertical="center" wrapText="1" shrinkToFit="1"/>
    </xf>
    <xf numFmtId="0" fontId="28" fillId="25" borderId="14" xfId="0" applyFont="1" applyFill="1" applyBorder="1" applyAlignment="1">
      <alignment vertical="center" wrapText="1" shrinkToFit="1"/>
    </xf>
    <xf numFmtId="0" fontId="28" fillId="25" borderId="21" xfId="0" applyFont="1" applyFill="1" applyBorder="1" applyAlignment="1">
      <alignment vertical="center" wrapText="1" shrinkToFit="1"/>
    </xf>
    <xf numFmtId="0" fontId="28" fillId="25" borderId="181" xfId="0" applyFont="1" applyFill="1" applyBorder="1" applyAlignment="1">
      <alignment vertical="center" wrapText="1" shrinkToFit="1"/>
    </xf>
    <xf numFmtId="0" fontId="28" fillId="25" borderId="153" xfId="0" applyFont="1" applyFill="1" applyBorder="1" applyAlignment="1">
      <alignment vertical="center" wrapText="1" shrinkToFit="1"/>
    </xf>
    <xf numFmtId="0" fontId="28" fillId="25" borderId="182" xfId="0" applyFont="1" applyFill="1" applyBorder="1" applyAlignment="1">
      <alignment vertical="center" wrapText="1" shrinkToFit="1"/>
    </xf>
    <xf numFmtId="0" fontId="28" fillId="0" borderId="0" xfId="0" applyFont="1" applyAlignment="1">
      <alignment horizontal="left" wrapText="1" shrinkToFit="1"/>
    </xf>
    <xf numFmtId="0" fontId="28" fillId="0" borderId="14" xfId="0" applyFont="1" applyBorder="1" applyAlignment="1">
      <alignment horizontal="left" wrapText="1" shrinkToFit="1"/>
    </xf>
    <xf numFmtId="0" fontId="5" fillId="0" borderId="183" xfId="0" applyFont="1" applyBorder="1" applyAlignment="1" applyProtection="1">
      <alignment vertical="top" wrapText="1"/>
      <protection locked="0"/>
    </xf>
    <xf numFmtId="0" fontId="5" fillId="0" borderId="177" xfId="0" applyFont="1" applyBorder="1" applyAlignment="1" applyProtection="1">
      <alignment vertical="top" wrapText="1"/>
      <protection locked="0"/>
    </xf>
    <xf numFmtId="0" fontId="5" fillId="0" borderId="178" xfId="0" applyFont="1" applyBorder="1" applyAlignment="1" applyProtection="1">
      <alignment vertical="top" wrapText="1"/>
      <protection locked="0"/>
    </xf>
    <xf numFmtId="0" fontId="5" fillId="0" borderId="206" xfId="0" applyFont="1" applyBorder="1" applyAlignment="1" applyProtection="1">
      <alignment horizontal="left" vertical="top" wrapText="1"/>
      <protection locked="0"/>
    </xf>
    <xf numFmtId="0" fontId="5" fillId="0" borderId="208" xfId="0" applyFont="1" applyBorder="1" applyAlignment="1" applyProtection="1">
      <alignment horizontal="left" vertical="top" wrapText="1"/>
      <protection locked="0"/>
    </xf>
    <xf numFmtId="0" fontId="5" fillId="0" borderId="207" xfId="0" applyFont="1" applyBorder="1" applyAlignment="1" applyProtection="1">
      <alignment horizontal="left" vertical="top" wrapText="1"/>
      <protection locked="0"/>
    </xf>
    <xf numFmtId="0" fontId="28" fillId="27" borderId="206" xfId="0" applyFont="1" applyFill="1" applyBorder="1" applyAlignment="1" applyProtection="1">
      <alignment horizontal="center" vertical="center" wrapText="1"/>
      <protection locked="0"/>
    </xf>
    <xf numFmtId="0" fontId="28" fillId="27" borderId="208" xfId="0" applyFont="1" applyFill="1" applyBorder="1" applyAlignment="1" applyProtection="1">
      <alignment horizontal="center" vertical="center" wrapText="1"/>
      <protection locked="0"/>
    </xf>
    <xf numFmtId="0" fontId="28" fillId="27" borderId="207" xfId="0" applyFont="1" applyFill="1" applyBorder="1" applyAlignment="1" applyProtection="1">
      <alignment horizontal="center" vertical="center" wrapText="1"/>
      <protection locked="0"/>
    </xf>
    <xf numFmtId="0" fontId="28" fillId="27" borderId="213" xfId="0" applyFont="1" applyFill="1" applyBorder="1" applyAlignment="1" applyProtection="1">
      <alignment horizontal="center" vertical="center"/>
      <protection locked="0"/>
    </xf>
    <xf numFmtId="0" fontId="28" fillId="25" borderId="181" xfId="0" applyFont="1" applyFill="1" applyBorder="1" applyAlignment="1">
      <alignment vertical="center" shrinkToFit="1"/>
    </xf>
    <xf numFmtId="0" fontId="28" fillId="25" borderId="153" xfId="0" applyFont="1" applyFill="1" applyBorder="1" applyAlignment="1">
      <alignment vertical="center" shrinkToFit="1"/>
    </xf>
    <xf numFmtId="0" fontId="28" fillId="25" borderId="182" xfId="0" applyFont="1" applyFill="1" applyBorder="1" applyAlignment="1">
      <alignment vertical="center" shrinkToFit="1"/>
    </xf>
    <xf numFmtId="0" fontId="5" fillId="0" borderId="138" xfId="0" applyFont="1" applyBorder="1" applyAlignment="1" applyProtection="1">
      <alignment vertical="top" wrapText="1"/>
      <protection locked="0"/>
    </xf>
    <xf numFmtId="0" fontId="5" fillId="0" borderId="150" xfId="0" applyFont="1" applyBorder="1" applyAlignment="1" applyProtection="1">
      <alignment vertical="top" wrapText="1"/>
      <protection locked="0"/>
    </xf>
    <xf numFmtId="0" fontId="5" fillId="0" borderId="140" xfId="0" applyFont="1" applyBorder="1" applyAlignment="1" applyProtection="1">
      <alignment vertical="top" wrapText="1"/>
      <protection locked="0"/>
    </xf>
    <xf numFmtId="0" fontId="5" fillId="0" borderId="241" xfId="0" applyFont="1" applyBorder="1" applyAlignment="1">
      <alignment vertical="top" wrapText="1"/>
    </xf>
    <xf numFmtId="0" fontId="5" fillId="0" borderId="242" xfId="0" applyFont="1" applyBorder="1" applyAlignment="1">
      <alignment vertical="top" wrapText="1"/>
    </xf>
    <xf numFmtId="0" fontId="5" fillId="0" borderId="244" xfId="0" applyFont="1" applyBorder="1" applyAlignment="1">
      <alignment vertical="top" wrapText="1"/>
    </xf>
    <xf numFmtId="0" fontId="5" fillId="0" borderId="242" xfId="0" applyFont="1" applyBorder="1" applyAlignment="1">
      <alignment horizontal="center" vertical="center" wrapText="1"/>
    </xf>
    <xf numFmtId="0" fontId="5" fillId="0" borderId="243" xfId="0" applyFont="1" applyBorder="1" applyAlignment="1">
      <alignment horizontal="center" vertical="center" wrapText="1"/>
    </xf>
    <xf numFmtId="0" fontId="28" fillId="27" borderId="142" xfId="0" applyFont="1" applyFill="1" applyBorder="1" applyAlignment="1" applyProtection="1">
      <alignment horizontal="center" vertical="center" wrapText="1"/>
      <protection locked="0"/>
    </xf>
    <xf numFmtId="0" fontId="5" fillId="0" borderId="15" xfId="0" applyFont="1" applyBorder="1" applyAlignment="1">
      <alignment vertical="center" wrapText="1"/>
    </xf>
    <xf numFmtId="0" fontId="0" fillId="0" borderId="15" xfId="0" applyBorder="1" applyAlignment="1">
      <alignment vertical="center" wrapText="1"/>
    </xf>
    <xf numFmtId="0" fontId="96" fillId="30" borderId="0" xfId="0" applyFont="1" applyFill="1" applyAlignment="1">
      <alignment horizontal="left" vertical="top" wrapText="1"/>
    </xf>
    <xf numFmtId="0" fontId="32" fillId="30" borderId="0" xfId="0" applyFont="1" applyFill="1" applyAlignment="1">
      <alignment horizontal="left" vertical="top" wrapText="1"/>
    </xf>
    <xf numFmtId="0" fontId="32" fillId="30" borderId="16" xfId="0" applyFont="1" applyFill="1" applyBorder="1" applyAlignment="1">
      <alignment horizontal="left" vertical="top" wrapText="1"/>
    </xf>
    <xf numFmtId="0" fontId="96" fillId="0" borderId="0" xfId="0" applyFont="1" applyAlignment="1">
      <alignment horizontal="left" vertical="top" wrapText="1"/>
    </xf>
    <xf numFmtId="0" fontId="28" fillId="30" borderId="14" xfId="0" applyFont="1" applyFill="1" applyBorder="1" applyAlignment="1">
      <alignment horizontal="left" vertical="center" shrinkToFit="1"/>
    </xf>
    <xf numFmtId="179" fontId="28" fillId="30" borderId="132" xfId="0" applyNumberFormat="1" applyFont="1" applyFill="1" applyBorder="1" applyProtection="1">
      <alignment vertical="center"/>
      <protection locked="0"/>
    </xf>
    <xf numFmtId="179" fontId="28" fillId="30" borderId="133" xfId="0" applyNumberFormat="1" applyFont="1" applyFill="1" applyBorder="1" applyProtection="1">
      <alignment vertical="center"/>
      <protection locked="0"/>
    </xf>
    <xf numFmtId="0" fontId="28" fillId="0" borderId="132" xfId="0" applyFont="1" applyBorder="1" applyAlignment="1">
      <alignment horizontal="left" vertical="center" shrinkToFit="1"/>
    </xf>
    <xf numFmtId="0" fontId="28" fillId="0" borderId="133" xfId="0" applyFont="1" applyBorder="1" applyAlignment="1">
      <alignment horizontal="left" vertical="center" shrinkToFit="1"/>
    </xf>
    <xf numFmtId="0" fontId="28" fillId="0" borderId="134" xfId="0" applyFont="1" applyBorder="1" applyAlignment="1">
      <alignment horizontal="left" vertical="center" shrinkToFit="1"/>
    </xf>
    <xf numFmtId="0" fontId="28" fillId="30" borderId="203" xfId="0" applyFont="1" applyFill="1" applyBorder="1" applyAlignment="1">
      <alignment horizontal="left" vertical="center" shrinkToFit="1"/>
    </xf>
    <xf numFmtId="0" fontId="28" fillId="30" borderId="204" xfId="0" applyFont="1" applyFill="1" applyBorder="1" applyAlignment="1">
      <alignment horizontal="left" vertical="center" shrinkToFit="1"/>
    </xf>
    <xf numFmtId="0" fontId="28" fillId="30" borderId="205" xfId="0" applyFont="1" applyFill="1" applyBorder="1" applyAlignment="1">
      <alignment horizontal="left" vertical="center" shrinkToFit="1"/>
    </xf>
    <xf numFmtId="0" fontId="92" fillId="0" borderId="15" xfId="0" applyFont="1" applyBorder="1" applyAlignment="1">
      <alignment vertical="top" wrapText="1"/>
    </xf>
    <xf numFmtId="0" fontId="111" fillId="0" borderId="15" xfId="0" applyFont="1" applyBorder="1" applyAlignment="1">
      <alignment vertical="top" wrapText="1"/>
    </xf>
    <xf numFmtId="0" fontId="92" fillId="0" borderId="0" xfId="0" applyFont="1" applyAlignment="1">
      <alignment vertical="top" wrapText="1"/>
    </xf>
    <xf numFmtId="0" fontId="28" fillId="0" borderId="132" xfId="0" applyFont="1" applyBorder="1" applyAlignment="1">
      <alignment horizontal="left" vertical="top" wrapText="1"/>
    </xf>
    <xf numFmtId="0" fontId="28" fillId="0" borderId="133" xfId="0" applyFont="1" applyBorder="1" applyAlignment="1">
      <alignment horizontal="left" vertical="top" wrapText="1"/>
    </xf>
    <xf numFmtId="0" fontId="28" fillId="0" borderId="20" xfId="0" applyFont="1" applyBorder="1" applyAlignment="1">
      <alignment horizontal="left" vertical="top" wrapText="1"/>
    </xf>
    <xf numFmtId="0" fontId="28" fillId="0" borderId="14" xfId="0" applyFont="1" applyBorder="1" applyAlignment="1">
      <alignment horizontal="left" vertical="top" wrapText="1"/>
    </xf>
    <xf numFmtId="0" fontId="28" fillId="0" borderId="203" xfId="0" applyFont="1" applyBorder="1" applyAlignment="1" applyProtection="1">
      <alignment horizontal="right" vertical="center"/>
      <protection locked="0"/>
    </xf>
    <xf numFmtId="0" fontId="28" fillId="0" borderId="204" xfId="0" applyFont="1" applyBorder="1" applyAlignment="1" applyProtection="1">
      <alignment horizontal="right" vertical="center"/>
      <protection locked="0"/>
    </xf>
    <xf numFmtId="0" fontId="28" fillId="30" borderId="0" xfId="0" applyFont="1" applyFill="1" applyAlignment="1">
      <alignment horizontal="left" vertical="top" wrapText="1"/>
    </xf>
    <xf numFmtId="0" fontId="28" fillId="30" borderId="206" xfId="0" applyFont="1" applyFill="1" applyBorder="1" applyAlignment="1" applyProtection="1">
      <alignment horizontal="left" vertical="top" wrapText="1"/>
      <protection locked="0"/>
    </xf>
    <xf numFmtId="0" fontId="28" fillId="30" borderId="208" xfId="0" applyFont="1" applyFill="1" applyBorder="1" applyAlignment="1" applyProtection="1">
      <alignment horizontal="left" vertical="top" wrapText="1"/>
      <protection locked="0"/>
    </xf>
    <xf numFmtId="0" fontId="28" fillId="30" borderId="207" xfId="0" applyFont="1" applyFill="1" applyBorder="1" applyAlignment="1" applyProtection="1">
      <alignment horizontal="left" vertical="top" wrapText="1"/>
      <protection locked="0"/>
    </xf>
    <xf numFmtId="0" fontId="28" fillId="30" borderId="15" xfId="0" applyFont="1" applyFill="1" applyBorder="1" applyAlignment="1" applyProtection="1">
      <alignment horizontal="left" vertical="top" wrapText="1"/>
      <protection locked="0"/>
    </xf>
    <xf numFmtId="0" fontId="28" fillId="30" borderId="0" xfId="0" applyFont="1" applyFill="1" applyAlignment="1" applyProtection="1">
      <alignment horizontal="left" vertical="top" wrapText="1"/>
      <protection locked="0"/>
    </xf>
    <xf numFmtId="0" fontId="28" fillId="30" borderId="16" xfId="0" applyFont="1" applyFill="1" applyBorder="1" applyAlignment="1" applyProtection="1">
      <alignment horizontal="left" vertical="top" wrapText="1"/>
      <protection locked="0"/>
    </xf>
    <xf numFmtId="0" fontId="28" fillId="30" borderId="20" xfId="0" applyFont="1" applyFill="1" applyBorder="1" applyAlignment="1" applyProtection="1">
      <alignment horizontal="left" vertical="top" wrapText="1"/>
      <protection locked="0"/>
    </xf>
    <xf numFmtId="0" fontId="28" fillId="30" borderId="14" xfId="0" applyFont="1" applyFill="1" applyBorder="1" applyAlignment="1" applyProtection="1">
      <alignment horizontal="left" vertical="top" wrapText="1"/>
      <protection locked="0"/>
    </xf>
    <xf numFmtId="0" fontId="28" fillId="30" borderId="21" xfId="0" applyFont="1" applyFill="1" applyBorder="1" applyAlignment="1" applyProtection="1">
      <alignment horizontal="left" vertical="top" wrapText="1"/>
      <protection locked="0"/>
    </xf>
    <xf numFmtId="0" fontId="28" fillId="0" borderId="150" xfId="0" applyFont="1" applyBorder="1" applyAlignment="1">
      <alignment horizontal="left" vertical="top" wrapText="1"/>
    </xf>
    <xf numFmtId="0" fontId="28" fillId="0" borderId="14" xfId="0" applyFont="1" applyBorder="1" applyAlignment="1">
      <alignment horizontal="left" shrinkToFit="1"/>
    </xf>
    <xf numFmtId="0" fontId="28" fillId="0" borderId="21" xfId="0" applyFont="1" applyBorder="1" applyAlignment="1">
      <alignment horizontal="left" shrinkToFit="1"/>
    </xf>
    <xf numFmtId="0" fontId="28" fillId="27" borderId="149" xfId="0" applyFont="1" applyFill="1" applyBorder="1" applyAlignment="1" applyProtection="1">
      <alignment horizontal="center" vertical="center"/>
      <protection locked="0"/>
    </xf>
    <xf numFmtId="0" fontId="28" fillId="27" borderId="144" xfId="0" applyFont="1" applyFill="1" applyBorder="1" applyAlignment="1" applyProtection="1">
      <alignment horizontal="center" vertical="center"/>
      <protection locked="0"/>
    </xf>
    <xf numFmtId="0" fontId="28" fillId="27" borderId="145" xfId="0" applyFont="1" applyFill="1" applyBorder="1" applyAlignment="1" applyProtection="1">
      <alignment horizontal="center" vertical="center"/>
      <protection locked="0"/>
    </xf>
    <xf numFmtId="0" fontId="67" fillId="25" borderId="149" xfId="0" applyFont="1" applyFill="1" applyBorder="1" applyAlignment="1">
      <alignment horizontal="center" vertical="center"/>
    </xf>
    <xf numFmtId="0" fontId="67" fillId="25" borderId="144" xfId="0" applyFont="1" applyFill="1" applyBorder="1" applyAlignment="1">
      <alignment horizontal="center" vertical="center"/>
    </xf>
    <xf numFmtId="0" fontId="67" fillId="25" borderId="151" xfId="0" applyFont="1" applyFill="1" applyBorder="1" applyAlignment="1">
      <alignment horizontal="center" vertical="center"/>
    </xf>
    <xf numFmtId="0" fontId="67" fillId="25" borderId="99" xfId="0" applyFont="1" applyFill="1" applyBorder="1" applyAlignment="1">
      <alignment horizontal="center" vertical="center"/>
    </xf>
    <xf numFmtId="0" fontId="67" fillId="25" borderId="145" xfId="0" applyFont="1" applyFill="1" applyBorder="1" applyAlignment="1">
      <alignment horizontal="center" vertical="center"/>
    </xf>
    <xf numFmtId="0" fontId="67" fillId="25" borderId="132" xfId="0" applyFont="1" applyFill="1" applyBorder="1" applyAlignment="1">
      <alignment horizontal="center" vertical="center"/>
    </xf>
    <xf numFmtId="0" fontId="67" fillId="25" borderId="133" xfId="0" applyFont="1" applyFill="1" applyBorder="1" applyAlignment="1">
      <alignment horizontal="center" vertical="center"/>
    </xf>
    <xf numFmtId="0" fontId="67" fillId="25" borderId="134" xfId="0" applyFont="1" applyFill="1" applyBorder="1" applyAlignment="1">
      <alignment horizontal="center" vertical="center"/>
    </xf>
    <xf numFmtId="0" fontId="67" fillId="0" borderId="28" xfId="0" applyFont="1" applyBorder="1" applyAlignment="1" applyProtection="1">
      <alignment horizontal="center" vertical="center"/>
      <protection locked="0"/>
    </xf>
    <xf numFmtId="0" fontId="67" fillId="0" borderId="29" xfId="0" applyFont="1" applyBorder="1" applyAlignment="1" applyProtection="1">
      <alignment horizontal="center" vertical="center"/>
      <protection locked="0"/>
    </xf>
    <xf numFmtId="0" fontId="67" fillId="0" borderId="30" xfId="0" applyFont="1" applyBorder="1" applyAlignment="1" applyProtection="1">
      <alignment horizontal="center" vertical="center"/>
      <protection locked="0"/>
    </xf>
    <xf numFmtId="0" fontId="67" fillId="0" borderId="108" xfId="0" applyFont="1" applyBorder="1" applyAlignment="1" applyProtection="1">
      <alignment horizontal="center" vertical="center"/>
      <protection locked="0"/>
    </xf>
    <xf numFmtId="0" fontId="28" fillId="0" borderId="0" xfId="0" applyFont="1" applyAlignment="1">
      <alignment horizontal="left" shrinkToFit="1"/>
    </xf>
    <xf numFmtId="0" fontId="28" fillId="0" borderId="16" xfId="0" applyFont="1" applyBorder="1" applyAlignment="1">
      <alignment horizontal="left" shrinkToFit="1"/>
    </xf>
    <xf numFmtId="0" fontId="28" fillId="0" borderId="206" xfId="0" applyFont="1" applyBorder="1" applyAlignment="1" applyProtection="1">
      <alignment vertical="top" wrapText="1"/>
      <protection locked="0"/>
    </xf>
    <xf numFmtId="0" fontId="28" fillId="0" borderId="208" xfId="0" applyFont="1" applyBorder="1" applyAlignment="1" applyProtection="1">
      <alignment vertical="top" wrapText="1"/>
      <protection locked="0"/>
    </xf>
    <xf numFmtId="0" fontId="28" fillId="0" borderId="207" xfId="0" applyFont="1" applyBorder="1" applyAlignment="1" applyProtection="1">
      <alignment vertical="top" wrapText="1"/>
      <protection locked="0"/>
    </xf>
    <xf numFmtId="0" fontId="31" fillId="0" borderId="14" xfId="0" applyFont="1" applyBorder="1">
      <alignment vertical="center"/>
    </xf>
    <xf numFmtId="0" fontId="28" fillId="25" borderId="203" xfId="0" applyFont="1" applyFill="1" applyBorder="1" applyAlignment="1">
      <alignment horizontal="left" vertical="top"/>
    </xf>
    <xf numFmtId="0" fontId="28" fillId="25" borderId="204" xfId="0" applyFont="1" applyFill="1" applyBorder="1" applyAlignment="1">
      <alignment horizontal="left" vertical="top"/>
    </xf>
    <xf numFmtId="0" fontId="28" fillId="25" borderId="205" xfId="0" applyFont="1" applyFill="1" applyBorder="1" applyAlignment="1">
      <alignment horizontal="left" vertical="top"/>
    </xf>
    <xf numFmtId="0" fontId="28" fillId="25" borderId="211" xfId="0" applyFont="1" applyFill="1" applyBorder="1" applyAlignment="1">
      <alignment horizontal="center" vertical="top"/>
    </xf>
    <xf numFmtId="0" fontId="28" fillId="27" borderId="211" xfId="0" applyFont="1" applyFill="1" applyBorder="1" applyAlignment="1" applyProtection="1">
      <alignment horizontal="center" vertical="top"/>
      <protection locked="0"/>
    </xf>
    <xf numFmtId="0" fontId="28" fillId="25" borderId="208" xfId="0" applyFont="1" applyFill="1" applyBorder="1" applyAlignment="1">
      <alignment horizontal="left" vertical="center" wrapText="1"/>
    </xf>
    <xf numFmtId="0" fontId="28" fillId="25" borderId="207" xfId="0" applyFont="1" applyFill="1" applyBorder="1" applyAlignment="1">
      <alignment horizontal="left" vertical="center" wrapText="1"/>
    </xf>
    <xf numFmtId="0" fontId="28" fillId="25" borderId="20" xfId="0" applyFont="1" applyFill="1" applyBorder="1" applyAlignment="1">
      <alignment horizontal="left" vertical="center" wrapText="1"/>
    </xf>
    <xf numFmtId="0" fontId="28" fillId="25" borderId="14" xfId="0" applyFont="1" applyFill="1" applyBorder="1" applyAlignment="1">
      <alignment horizontal="left" vertical="center" wrapText="1"/>
    </xf>
    <xf numFmtId="0" fontId="28" fillId="25" borderId="21" xfId="0" applyFont="1" applyFill="1" applyBorder="1" applyAlignment="1">
      <alignment horizontal="left" vertical="center" wrapText="1"/>
    </xf>
    <xf numFmtId="0" fontId="28" fillId="27" borderId="208" xfId="0" applyFont="1" applyFill="1" applyBorder="1" applyAlignment="1" applyProtection="1">
      <alignment horizontal="center" vertical="center"/>
      <protection locked="0"/>
    </xf>
    <xf numFmtId="0" fontId="28" fillId="25" borderId="211" xfId="0" applyFont="1" applyFill="1" applyBorder="1" applyAlignment="1">
      <alignment horizontal="left" vertical="center" shrinkToFit="1"/>
    </xf>
    <xf numFmtId="0" fontId="28" fillId="27" borderId="211" xfId="0" applyFont="1" applyFill="1" applyBorder="1" applyAlignment="1" applyProtection="1">
      <alignment horizontal="center" vertical="center"/>
      <protection locked="0"/>
    </xf>
    <xf numFmtId="0" fontId="28" fillId="25" borderId="213" xfId="0" applyFont="1" applyFill="1" applyBorder="1" applyAlignment="1">
      <alignment horizontal="left" vertical="center" shrinkToFit="1"/>
    </xf>
    <xf numFmtId="0" fontId="28" fillId="27" borderId="181" xfId="0" applyFont="1" applyFill="1" applyBorder="1" applyAlignment="1" applyProtection="1">
      <alignment horizontal="center" vertical="center"/>
      <protection locked="0"/>
    </xf>
    <xf numFmtId="0" fontId="28" fillId="27" borderId="182" xfId="0" applyFont="1" applyFill="1" applyBorder="1" applyAlignment="1" applyProtection="1">
      <alignment horizontal="center" vertical="center"/>
      <protection locked="0"/>
    </xf>
    <xf numFmtId="0" fontId="28" fillId="30" borderId="181" xfId="0" applyFont="1" applyFill="1" applyBorder="1" applyAlignment="1">
      <alignment horizontal="left" vertical="center" shrinkToFit="1"/>
    </xf>
    <xf numFmtId="0" fontId="28" fillId="30" borderId="153" xfId="0" applyFont="1" applyFill="1" applyBorder="1" applyAlignment="1">
      <alignment horizontal="left" vertical="center" shrinkToFit="1"/>
    </xf>
    <xf numFmtId="0" fontId="28" fillId="30" borderId="182" xfId="0" applyFont="1" applyFill="1" applyBorder="1" applyAlignment="1">
      <alignment horizontal="left" vertical="center" shrinkToFit="1"/>
    </xf>
    <xf numFmtId="0" fontId="28" fillId="30" borderId="206" xfId="0" applyFont="1" applyFill="1" applyBorder="1" applyAlignment="1">
      <alignment horizontal="left" vertical="center" shrinkToFit="1"/>
    </xf>
    <xf numFmtId="0" fontId="28" fillId="30" borderId="208" xfId="0" applyFont="1" applyFill="1" applyBorder="1" applyAlignment="1">
      <alignment horizontal="left" vertical="center" shrinkToFit="1"/>
    </xf>
    <xf numFmtId="0" fontId="28" fillId="30" borderId="207" xfId="0" applyFont="1" applyFill="1" applyBorder="1" applyAlignment="1">
      <alignment horizontal="left" vertical="center" shrinkToFit="1"/>
    </xf>
    <xf numFmtId="0" fontId="28" fillId="30" borderId="14" xfId="0" applyFont="1" applyFill="1" applyBorder="1" applyAlignment="1" applyProtection="1">
      <alignment horizontal="left" vertical="center" shrinkToFit="1"/>
      <protection locked="0"/>
    </xf>
    <xf numFmtId="0" fontId="0" fillId="0" borderId="0" xfId="0" applyAlignment="1">
      <alignment vertical="center" wrapText="1"/>
    </xf>
    <xf numFmtId="0" fontId="0" fillId="0" borderId="15" xfId="0" applyBorder="1" applyAlignment="1">
      <alignment horizontal="left" vertical="center" wrapText="1"/>
    </xf>
    <xf numFmtId="0" fontId="28" fillId="0" borderId="211" xfId="0" applyFont="1" applyBorder="1" applyAlignment="1" applyProtection="1">
      <alignment horizontal="left" vertical="top" wrapText="1"/>
      <protection locked="0"/>
    </xf>
    <xf numFmtId="0" fontId="65" fillId="0" borderId="0" xfId="0" applyFont="1" applyAlignment="1">
      <alignment horizontal="left" vertical="center" shrinkToFit="1"/>
    </xf>
    <xf numFmtId="0" fontId="61" fillId="0" borderId="0" xfId="0" applyFont="1" applyAlignment="1">
      <alignment horizontal="left" vertical="center" shrinkToFit="1"/>
    </xf>
    <xf numFmtId="0" fontId="28" fillId="0" borderId="206" xfId="0" applyFont="1" applyBorder="1" applyAlignment="1" applyProtection="1">
      <alignment horizontal="left" vertical="top" wrapText="1"/>
      <protection locked="0"/>
    </xf>
    <xf numFmtId="0" fontId="28" fillId="0" borderId="208" xfId="0" applyFont="1" applyBorder="1" applyAlignment="1" applyProtection="1">
      <alignment horizontal="left" vertical="top" wrapText="1"/>
      <protection locked="0"/>
    </xf>
    <xf numFmtId="0" fontId="28" fillId="0" borderId="207" xfId="0" applyFont="1" applyBorder="1" applyAlignment="1" applyProtection="1">
      <alignment horizontal="left" vertical="top" wrapText="1"/>
      <protection locked="0"/>
    </xf>
    <xf numFmtId="0" fontId="5" fillId="0" borderId="208" xfId="0" applyFont="1" applyBorder="1" applyAlignment="1">
      <alignment horizontal="left" vertical="center" wrapText="1"/>
    </xf>
    <xf numFmtId="0" fontId="5" fillId="0" borderId="207" xfId="0" applyFont="1" applyBorder="1" applyAlignment="1">
      <alignment horizontal="left" vertical="center" wrapText="1"/>
    </xf>
    <xf numFmtId="0" fontId="28" fillId="27" borderId="15" xfId="0" applyFont="1" applyFill="1" applyBorder="1" applyAlignment="1" applyProtection="1">
      <alignment horizontal="center" vertical="center" wrapText="1"/>
      <protection locked="0"/>
    </xf>
    <xf numFmtId="0" fontId="28" fillId="27" borderId="0" xfId="0" applyFont="1" applyFill="1" applyAlignment="1" applyProtection="1">
      <alignment horizontal="center" vertical="center" wrapText="1"/>
      <protection locked="0"/>
    </xf>
    <xf numFmtId="0" fontId="28" fillId="27" borderId="16" xfId="0" applyFont="1" applyFill="1" applyBorder="1" applyAlignment="1" applyProtection="1">
      <alignment horizontal="center" vertical="center" wrapText="1"/>
      <protection locked="0"/>
    </xf>
    <xf numFmtId="0" fontId="28" fillId="25" borderId="211" xfId="0" applyFont="1" applyFill="1" applyBorder="1" applyAlignment="1">
      <alignment horizontal="center" vertical="center"/>
    </xf>
    <xf numFmtId="0" fontId="28" fillId="26" borderId="204" xfId="0" applyFont="1" applyFill="1" applyBorder="1" applyAlignment="1">
      <alignment horizontal="center" vertical="center"/>
    </xf>
    <xf numFmtId="0" fontId="28" fillId="26" borderId="205" xfId="0" applyFont="1" applyFill="1" applyBorder="1" applyAlignment="1">
      <alignment horizontal="center" vertical="center"/>
    </xf>
    <xf numFmtId="0" fontId="28" fillId="0" borderId="14" xfId="0" applyFont="1" applyBorder="1" applyAlignment="1" applyProtection="1">
      <alignment horizontal="right" vertical="center"/>
      <protection locked="0"/>
    </xf>
    <xf numFmtId="0" fontId="28" fillId="26" borderId="14" xfId="0" applyFont="1" applyFill="1" applyBorder="1" applyAlignment="1">
      <alignment horizontal="center" vertical="center"/>
    </xf>
    <xf numFmtId="0" fontId="28" fillId="26" borderId="21" xfId="0" applyFont="1" applyFill="1" applyBorder="1" applyAlignment="1">
      <alignment horizontal="center" vertical="center"/>
    </xf>
    <xf numFmtId="0" fontId="30" fillId="0" borderId="14" xfId="0" applyFont="1" applyBorder="1" applyAlignment="1">
      <alignment horizontal="left" vertical="top" wrapText="1"/>
    </xf>
    <xf numFmtId="0" fontId="5" fillId="25" borderId="138" xfId="0" applyFont="1" applyFill="1" applyBorder="1" applyAlignment="1">
      <alignment horizontal="left" vertical="center" wrapText="1" shrinkToFit="1"/>
    </xf>
    <xf numFmtId="0" fontId="5" fillId="25" borderId="150" xfId="0" applyFont="1" applyFill="1" applyBorder="1" applyAlignment="1">
      <alignment horizontal="left" vertical="center" wrapText="1" shrinkToFit="1"/>
    </xf>
    <xf numFmtId="0" fontId="5" fillId="25" borderId="140" xfId="0" applyFont="1" applyFill="1" applyBorder="1" applyAlignment="1">
      <alignment horizontal="left" vertical="center" wrapText="1" shrinkToFit="1"/>
    </xf>
    <xf numFmtId="0" fontId="5" fillId="27" borderId="138" xfId="0" applyFont="1" applyFill="1" applyBorder="1" applyAlignment="1" applyProtection="1">
      <alignment horizontal="center" vertical="center"/>
      <protection locked="0"/>
    </xf>
    <xf numFmtId="0" fontId="5" fillId="27" borderId="150" xfId="0" applyFont="1" applyFill="1" applyBorder="1" applyAlignment="1" applyProtection="1">
      <alignment horizontal="center" vertical="center"/>
      <protection locked="0"/>
    </xf>
    <xf numFmtId="0" fontId="5" fillId="27" borderId="140" xfId="0" applyFont="1" applyFill="1" applyBorder="1" applyAlignment="1" applyProtection="1">
      <alignment horizontal="center" vertical="center"/>
      <protection locked="0"/>
    </xf>
    <xf numFmtId="0" fontId="5" fillId="26" borderId="241" xfId="0" applyFont="1" applyFill="1" applyBorder="1" applyAlignment="1">
      <alignment horizontal="center" vertical="top" wrapText="1" shrinkToFit="1"/>
    </xf>
    <xf numFmtId="0" fontId="5" fillId="26" borderId="242" xfId="0" applyFont="1" applyFill="1" applyBorder="1" applyAlignment="1">
      <alignment horizontal="center" vertical="top" wrapText="1" shrinkToFit="1"/>
    </xf>
    <xf numFmtId="0" fontId="5" fillId="26" borderId="243" xfId="0" applyFont="1" applyFill="1" applyBorder="1" applyAlignment="1">
      <alignment horizontal="center" vertical="top" wrapText="1" shrinkToFit="1"/>
    </xf>
    <xf numFmtId="0" fontId="5" fillId="25" borderId="15" xfId="0" applyFont="1" applyFill="1" applyBorder="1" applyAlignment="1">
      <alignment horizontal="left" vertical="center" wrapText="1" shrinkToFit="1"/>
    </xf>
    <xf numFmtId="0" fontId="5" fillId="25" borderId="0" xfId="0" applyFont="1" applyFill="1" applyAlignment="1">
      <alignment horizontal="left" vertical="center" wrapText="1" shrinkToFit="1"/>
    </xf>
    <xf numFmtId="0" fontId="5" fillId="25" borderId="16" xfId="0" applyFont="1" applyFill="1" applyBorder="1" applyAlignment="1">
      <alignment horizontal="left" vertical="center" wrapText="1" shrinkToFit="1"/>
    </xf>
    <xf numFmtId="0" fontId="5" fillId="27" borderId="0" xfId="0" applyFont="1" applyFill="1" applyAlignment="1" applyProtection="1">
      <alignment horizontal="center" vertical="center"/>
      <protection locked="0"/>
    </xf>
    <xf numFmtId="0" fontId="28" fillId="30" borderId="0" xfId="0" applyFont="1" applyFill="1" applyAlignment="1">
      <alignment horizontal="left" vertical="center"/>
    </xf>
    <xf numFmtId="0" fontId="5" fillId="0" borderId="128" xfId="0" applyFont="1" applyBorder="1" applyAlignment="1" applyProtection="1">
      <alignment vertical="top" wrapText="1"/>
      <protection locked="0"/>
    </xf>
    <xf numFmtId="0" fontId="5" fillId="0" borderId="129" xfId="0" applyFont="1" applyBorder="1" applyAlignment="1" applyProtection="1">
      <alignment vertical="top" wrapText="1"/>
      <protection locked="0"/>
    </xf>
    <xf numFmtId="0" fontId="5" fillId="0" borderId="130" xfId="0" applyFont="1" applyBorder="1" applyAlignment="1" applyProtection="1">
      <alignment vertical="top" wrapText="1"/>
      <protection locked="0"/>
    </xf>
    <xf numFmtId="0" fontId="28" fillId="0" borderId="16" xfId="0" applyFont="1" applyBorder="1">
      <alignment vertical="center"/>
    </xf>
    <xf numFmtId="0" fontId="5" fillId="0" borderId="131" xfId="0" applyFont="1" applyBorder="1" applyAlignment="1" applyProtection="1">
      <alignment vertical="top" wrapText="1"/>
      <protection locked="0"/>
    </xf>
    <xf numFmtId="0" fontId="5" fillId="30" borderId="18" xfId="0" applyFont="1" applyFill="1" applyBorder="1" applyAlignment="1">
      <alignment vertical="top" wrapText="1"/>
    </xf>
    <xf numFmtId="0" fontId="5" fillId="30" borderId="18" xfId="0" applyFont="1" applyFill="1" applyBorder="1" applyAlignment="1">
      <alignment horizontal="left" vertical="top" wrapText="1"/>
    </xf>
    <xf numFmtId="0" fontId="28" fillId="0" borderId="211" xfId="0" applyFont="1" applyBorder="1" applyAlignment="1">
      <alignment vertical="center" wrapText="1"/>
    </xf>
    <xf numFmtId="0" fontId="28" fillId="36" borderId="206" xfId="0" applyFont="1" applyFill="1" applyBorder="1" applyAlignment="1" applyProtection="1">
      <alignment horizontal="center" vertical="center"/>
      <protection locked="0"/>
    </xf>
    <xf numFmtId="0" fontId="28" fillId="36" borderId="207" xfId="0" applyFont="1" applyFill="1" applyBorder="1" applyAlignment="1" applyProtection="1">
      <alignment horizontal="center" vertical="center"/>
      <protection locked="0"/>
    </xf>
    <xf numFmtId="0" fontId="28" fillId="36" borderId="20" xfId="0" applyFont="1" applyFill="1" applyBorder="1" applyAlignment="1" applyProtection="1">
      <alignment horizontal="center" vertical="center"/>
      <protection locked="0"/>
    </xf>
    <xf numFmtId="0" fontId="28" fillId="36" borderId="21" xfId="0" applyFont="1" applyFill="1" applyBorder="1" applyAlignment="1" applyProtection="1">
      <alignment horizontal="center" vertical="center"/>
      <protection locked="0"/>
    </xf>
    <xf numFmtId="0" fontId="31" fillId="0" borderId="0" xfId="0" applyFont="1" applyAlignment="1">
      <alignment horizontal="left" wrapText="1" shrinkToFit="1"/>
    </xf>
    <xf numFmtId="0" fontId="130" fillId="0" borderId="19" xfId="0" applyFont="1" applyBorder="1" applyAlignment="1">
      <alignment horizontal="left" vertical="top" wrapText="1"/>
    </xf>
    <xf numFmtId="0" fontId="28" fillId="36" borderId="203" xfId="0" applyFont="1" applyFill="1" applyBorder="1" applyAlignment="1" applyProtection="1">
      <alignment horizontal="center" vertical="center" wrapText="1"/>
      <protection locked="0"/>
    </xf>
    <xf numFmtId="0" fontId="28" fillId="36" borderId="205" xfId="0" applyFont="1" applyFill="1" applyBorder="1" applyAlignment="1" applyProtection="1">
      <alignment horizontal="center" vertical="center" wrapText="1"/>
      <protection locked="0"/>
    </xf>
    <xf numFmtId="0" fontId="112" fillId="0" borderId="0" xfId="0" applyFont="1" applyAlignment="1" applyProtection="1">
      <alignment horizontal="left" vertical="top" wrapText="1"/>
      <protection locked="0"/>
    </xf>
    <xf numFmtId="0" fontId="112" fillId="0" borderId="16" xfId="0" applyFont="1" applyBorder="1" applyAlignment="1" applyProtection="1">
      <alignment horizontal="left" vertical="top" wrapText="1"/>
      <protection locked="0"/>
    </xf>
    <xf numFmtId="0" fontId="5" fillId="0" borderId="244" xfId="0" applyFont="1" applyBorder="1" applyAlignment="1">
      <alignment horizontal="left" vertical="top" wrapText="1"/>
    </xf>
    <xf numFmtId="0" fontId="5" fillId="0" borderId="18" xfId="0" applyFont="1" applyBorder="1" applyAlignment="1">
      <alignment vertical="center" wrapText="1"/>
    </xf>
    <xf numFmtId="0" fontId="0" fillId="0" borderId="18" xfId="0" applyBorder="1" applyAlignment="1">
      <alignment vertical="center" wrapText="1"/>
    </xf>
    <xf numFmtId="0" fontId="5" fillId="0" borderId="181" xfId="0" applyFont="1" applyBorder="1" applyAlignment="1" applyProtection="1">
      <alignment horizontal="left" vertical="top" shrinkToFit="1"/>
      <protection locked="0"/>
    </xf>
    <xf numFmtId="0" fontId="5" fillId="0" borderId="153" xfId="0" applyFont="1" applyBorder="1" applyAlignment="1" applyProtection="1">
      <alignment horizontal="left" vertical="top" shrinkToFit="1"/>
      <protection locked="0"/>
    </xf>
    <xf numFmtId="0" fontId="5" fillId="0" borderId="182" xfId="0" applyFont="1" applyBorder="1" applyAlignment="1" applyProtection="1">
      <alignment horizontal="left" vertical="top" shrinkToFit="1"/>
      <protection locked="0"/>
    </xf>
    <xf numFmtId="0" fontId="28" fillId="0" borderId="181" xfId="0" applyFont="1" applyBorder="1" applyAlignment="1" applyProtection="1">
      <alignment horizontal="right" vertical="center" shrinkToFit="1"/>
      <protection locked="0"/>
    </xf>
    <xf numFmtId="0" fontId="28" fillId="0" borderId="153" xfId="0" applyFont="1" applyBorder="1" applyAlignment="1" applyProtection="1">
      <alignment horizontal="right" vertical="center" shrinkToFit="1"/>
      <protection locked="0"/>
    </xf>
    <xf numFmtId="0" fontId="28" fillId="36" borderId="180" xfId="0" applyFont="1" applyFill="1" applyBorder="1" applyAlignment="1" applyProtection="1">
      <alignment horizontal="center" vertical="center" wrapText="1"/>
      <protection locked="0"/>
    </xf>
    <xf numFmtId="0" fontId="28" fillId="27" borderId="183" xfId="0" applyFont="1" applyFill="1" applyBorder="1" applyAlignment="1" applyProtection="1">
      <alignment horizontal="center" vertical="center" wrapText="1"/>
      <protection locked="0"/>
    </xf>
    <xf numFmtId="0" fontId="28" fillId="27" borderId="177" xfId="0" applyFont="1" applyFill="1" applyBorder="1" applyAlignment="1" applyProtection="1">
      <alignment horizontal="center" vertical="center" wrapText="1"/>
      <protection locked="0"/>
    </xf>
    <xf numFmtId="0" fontId="28" fillId="27" borderId="178" xfId="0" applyFont="1" applyFill="1" applyBorder="1" applyAlignment="1" applyProtection="1">
      <alignment horizontal="center" vertical="center" wrapText="1"/>
      <protection locked="0"/>
    </xf>
    <xf numFmtId="0" fontId="5" fillId="0" borderId="177" xfId="0" applyFont="1" applyBorder="1" applyAlignment="1">
      <alignment horizontal="left" vertical="center" wrapText="1"/>
    </xf>
    <xf numFmtId="0" fontId="5" fillId="0" borderId="178" xfId="0" applyFont="1" applyBorder="1" applyAlignment="1">
      <alignment horizontal="left" vertical="center" wrapText="1"/>
    </xf>
    <xf numFmtId="0" fontId="28" fillId="36" borderId="15" xfId="0" applyFont="1" applyFill="1" applyBorder="1" applyAlignment="1" applyProtection="1">
      <alignment horizontal="center" vertical="center" wrapText="1"/>
      <protection locked="0"/>
    </xf>
    <xf numFmtId="0" fontId="28" fillId="36" borderId="0" xfId="0" applyFont="1" applyFill="1" applyAlignment="1" applyProtection="1">
      <alignment horizontal="center" vertical="center" wrapText="1"/>
      <protection locked="0"/>
    </xf>
    <xf numFmtId="0" fontId="28" fillId="36" borderId="16" xfId="0" applyFont="1" applyFill="1" applyBorder="1" applyAlignment="1" applyProtection="1">
      <alignment horizontal="center" vertical="center" wrapText="1"/>
      <protection locked="0"/>
    </xf>
    <xf numFmtId="0" fontId="28" fillId="36" borderId="20" xfId="0" applyFont="1" applyFill="1" applyBorder="1" applyAlignment="1" applyProtection="1">
      <alignment horizontal="center" vertical="center" wrapText="1"/>
      <protection locked="0"/>
    </xf>
    <xf numFmtId="0" fontId="28" fillId="36" borderId="14" xfId="0" applyFont="1" applyFill="1" applyBorder="1" applyAlignment="1" applyProtection="1">
      <alignment horizontal="center" vertical="center" wrapText="1"/>
      <protection locked="0"/>
    </xf>
    <xf numFmtId="0" fontId="28" fillId="36" borderId="21" xfId="0" applyFont="1" applyFill="1" applyBorder="1" applyAlignment="1" applyProtection="1">
      <alignment horizontal="center" vertical="center" wrapText="1"/>
      <protection locked="0"/>
    </xf>
    <xf numFmtId="0" fontId="28" fillId="0" borderId="183" xfId="0" applyFont="1" applyBorder="1" applyAlignment="1" applyProtection="1">
      <alignment horizontal="left" vertical="top" wrapText="1"/>
      <protection locked="0"/>
    </xf>
    <xf numFmtId="0" fontId="28" fillId="0" borderId="177" xfId="0" applyFont="1" applyBorder="1" applyAlignment="1" applyProtection="1">
      <alignment horizontal="left" vertical="top" wrapText="1"/>
      <protection locked="0"/>
    </xf>
    <xf numFmtId="0" fontId="28" fillId="0" borderId="178" xfId="0" applyFont="1" applyBorder="1" applyAlignment="1" applyProtection="1">
      <alignment horizontal="left" vertical="top" wrapText="1"/>
      <protection locked="0"/>
    </xf>
    <xf numFmtId="0" fontId="84" fillId="0" borderId="18" xfId="0" applyFont="1" applyBorder="1" applyAlignment="1">
      <alignment vertical="top" wrapText="1"/>
    </xf>
    <xf numFmtId="0" fontId="43" fillId="0" borderId="18" xfId="0" applyFont="1" applyBorder="1" applyAlignment="1">
      <alignment vertical="top" wrapText="1"/>
    </xf>
    <xf numFmtId="0" fontId="102" fillId="0" borderId="0" xfId="0" applyFont="1" applyAlignment="1">
      <alignment horizontal="left" vertical="top" wrapText="1"/>
    </xf>
    <xf numFmtId="0" fontId="100" fillId="0" borderId="14" xfId="0" applyFont="1" applyBorder="1" applyAlignment="1"/>
    <xf numFmtId="0" fontId="43" fillId="0" borderId="138" xfId="0" applyFont="1" applyBorder="1" applyAlignment="1" applyProtection="1">
      <alignment vertical="top" wrapText="1"/>
      <protection locked="0"/>
    </xf>
    <xf numFmtId="0" fontId="43" fillId="0" borderId="150" xfId="0" applyFont="1" applyBorder="1" applyAlignment="1" applyProtection="1">
      <alignment vertical="top" wrapText="1"/>
      <protection locked="0"/>
    </xf>
    <xf numFmtId="0" fontId="43" fillId="0" borderId="140" xfId="0" applyFont="1" applyBorder="1" applyAlignment="1" applyProtection="1">
      <alignment vertical="top" wrapText="1"/>
      <protection locked="0"/>
    </xf>
    <xf numFmtId="0" fontId="43" fillId="0" borderId="15" xfId="0" applyFont="1" applyBorder="1" applyAlignment="1" applyProtection="1">
      <alignment vertical="top" wrapText="1"/>
      <protection locked="0"/>
    </xf>
    <xf numFmtId="0" fontId="43" fillId="0" borderId="0" xfId="0" applyFont="1" applyAlignment="1" applyProtection="1">
      <alignment vertical="top" wrapText="1"/>
      <protection locked="0"/>
    </xf>
    <xf numFmtId="0" fontId="43" fillId="0" borderId="16" xfId="0" applyFont="1" applyBorder="1" applyAlignment="1" applyProtection="1">
      <alignment vertical="top" wrapText="1"/>
      <protection locked="0"/>
    </xf>
    <xf numFmtId="0" fontId="43" fillId="0" borderId="20" xfId="0" applyFont="1" applyBorder="1" applyAlignment="1" applyProtection="1">
      <alignment vertical="top" wrapText="1"/>
      <protection locked="0"/>
    </xf>
    <xf numFmtId="0" fontId="43" fillId="0" borderId="14" xfId="0" applyFont="1" applyBorder="1" applyAlignment="1" applyProtection="1">
      <alignment vertical="top" wrapText="1"/>
      <protection locked="0"/>
    </xf>
    <xf numFmtId="0" fontId="43" fillId="0" borderId="21" xfId="0" applyFont="1" applyBorder="1" applyAlignment="1" applyProtection="1">
      <alignment vertical="top" wrapText="1"/>
      <protection locked="0"/>
    </xf>
    <xf numFmtId="0" fontId="28" fillId="0" borderId="14" xfId="0" applyFont="1" applyBorder="1" applyAlignment="1">
      <alignment horizontal="left"/>
    </xf>
    <xf numFmtId="0" fontId="28" fillId="25" borderId="203" xfId="0" applyFont="1" applyFill="1" applyBorder="1" applyAlignment="1">
      <alignment vertical="center" shrinkToFit="1"/>
    </xf>
    <xf numFmtId="0" fontId="28" fillId="25" borderId="204" xfId="0" applyFont="1" applyFill="1" applyBorder="1" applyAlignment="1">
      <alignment vertical="center" shrinkToFit="1"/>
    </xf>
    <xf numFmtId="0" fontId="28" fillId="25" borderId="205" xfId="0" applyFont="1" applyFill="1" applyBorder="1" applyAlignment="1">
      <alignment vertical="center" shrinkToFit="1"/>
    </xf>
    <xf numFmtId="0" fontId="43" fillId="0" borderId="0" xfId="0" applyFont="1" applyAlignment="1">
      <alignment vertical="top" wrapText="1"/>
    </xf>
    <xf numFmtId="0" fontId="43" fillId="0" borderId="18" xfId="0" applyFont="1" applyBorder="1" applyAlignment="1">
      <alignment horizontal="left" vertical="top" wrapText="1"/>
    </xf>
    <xf numFmtId="0" fontId="43" fillId="0" borderId="0" xfId="0" applyFont="1" applyAlignment="1">
      <alignment horizontal="center" vertical="center" wrapText="1"/>
    </xf>
    <xf numFmtId="0" fontId="43" fillId="0" borderId="16" xfId="0" applyFont="1" applyBorder="1" applyAlignment="1">
      <alignment horizontal="center" vertical="center" wrapText="1"/>
    </xf>
    <xf numFmtId="0" fontId="100" fillId="27" borderId="131" xfId="0" applyFont="1" applyFill="1" applyBorder="1" applyAlignment="1" applyProtection="1">
      <alignment horizontal="center" vertical="center" wrapText="1"/>
      <protection locked="0"/>
    </xf>
    <xf numFmtId="0" fontId="109" fillId="0" borderId="14" xfId="0" applyFont="1" applyBorder="1" applyAlignment="1">
      <alignment horizontal="left" shrinkToFit="1"/>
    </xf>
    <xf numFmtId="0" fontId="109" fillId="0" borderId="21" xfId="0" applyFont="1" applyBorder="1" applyAlignment="1">
      <alignment horizontal="left" shrinkToFit="1"/>
    </xf>
    <xf numFmtId="0" fontId="109" fillId="0" borderId="14" xfId="0" applyFont="1" applyBorder="1" applyAlignment="1"/>
    <xf numFmtId="0" fontId="28" fillId="25" borderId="206" xfId="0" applyFont="1" applyFill="1" applyBorder="1" applyAlignment="1">
      <alignment vertical="center" wrapText="1" shrinkToFit="1"/>
    </xf>
    <xf numFmtId="0" fontId="28" fillId="25" borderId="208" xfId="0" applyFont="1" applyFill="1" applyBorder="1" applyAlignment="1">
      <alignment vertical="center" wrapText="1" shrinkToFit="1"/>
    </xf>
    <xf numFmtId="0" fontId="28" fillId="25" borderId="207" xfId="0" applyFont="1" applyFill="1" applyBorder="1" applyAlignment="1">
      <alignment vertical="center" wrapText="1" shrinkToFit="1"/>
    </xf>
    <xf numFmtId="0" fontId="28" fillId="25" borderId="203" xfId="0" applyFont="1" applyFill="1" applyBorder="1" applyAlignment="1">
      <alignment vertical="center" wrapText="1" shrinkToFit="1"/>
    </xf>
    <xf numFmtId="0" fontId="28" fillId="25" borderId="204" xfId="0" applyFont="1" applyFill="1" applyBorder="1" applyAlignment="1">
      <alignment vertical="center" wrapText="1" shrinkToFit="1"/>
    </xf>
    <xf numFmtId="0" fontId="28" fillId="25" borderId="205" xfId="0" applyFont="1" applyFill="1" applyBorder="1" applyAlignment="1">
      <alignment vertical="center" wrapText="1" shrinkToFit="1"/>
    </xf>
    <xf numFmtId="0" fontId="28" fillId="36" borderId="183" xfId="0" applyFont="1" applyFill="1" applyBorder="1" applyAlignment="1" applyProtection="1">
      <alignment horizontal="center" vertical="center" wrapText="1"/>
      <protection locked="0"/>
    </xf>
    <xf numFmtId="0" fontId="28" fillId="36" borderId="177" xfId="0" applyFont="1" applyFill="1" applyBorder="1" applyAlignment="1" applyProtection="1">
      <alignment horizontal="center" vertical="center" wrapText="1"/>
      <protection locked="0"/>
    </xf>
    <xf numFmtId="0" fontId="28" fillId="36" borderId="178" xfId="0" applyFont="1" applyFill="1" applyBorder="1" applyAlignment="1" applyProtection="1">
      <alignment horizontal="center" vertical="center" wrapText="1"/>
      <protection locked="0"/>
    </xf>
    <xf numFmtId="0" fontId="100" fillId="0" borderId="0" xfId="0" applyFont="1" applyAlignment="1">
      <alignment horizontal="left" shrinkToFit="1"/>
    </xf>
    <xf numFmtId="0" fontId="100" fillId="0" borderId="16" xfId="0" applyFont="1" applyBorder="1" applyAlignment="1">
      <alignment horizontal="left" shrinkToFit="1"/>
    </xf>
    <xf numFmtId="0" fontId="100" fillId="0" borderId="138" xfId="0" applyFont="1" applyBorder="1" applyAlignment="1" applyProtection="1">
      <alignment horizontal="left" vertical="top" wrapText="1"/>
      <protection locked="0"/>
    </xf>
    <xf numFmtId="0" fontId="100" fillId="0" borderId="150" xfId="0" applyFont="1" applyBorder="1" applyAlignment="1" applyProtection="1">
      <alignment horizontal="left" vertical="top" wrapText="1"/>
      <protection locked="0"/>
    </xf>
    <xf numFmtId="0" fontId="100" fillId="0" borderId="140" xfId="0" applyFont="1" applyBorder="1" applyAlignment="1" applyProtection="1">
      <alignment horizontal="left" vertical="top" wrapText="1"/>
      <protection locked="0"/>
    </xf>
    <xf numFmtId="0" fontId="100" fillId="0" borderId="15" xfId="0" applyFont="1" applyBorder="1" applyAlignment="1" applyProtection="1">
      <alignment horizontal="left" vertical="top" wrapText="1"/>
      <protection locked="0"/>
    </xf>
    <xf numFmtId="0" fontId="100" fillId="0" borderId="0" xfId="0" applyFont="1" applyAlignment="1" applyProtection="1">
      <alignment horizontal="left" vertical="top" wrapText="1"/>
      <protection locked="0"/>
    </xf>
    <xf numFmtId="0" fontId="100" fillId="0" borderId="16" xfId="0" applyFont="1" applyBorder="1" applyAlignment="1" applyProtection="1">
      <alignment horizontal="left" vertical="top" wrapText="1"/>
      <protection locked="0"/>
    </xf>
    <xf numFmtId="0" fontId="100" fillId="0" borderId="20" xfId="0" applyFont="1" applyBorder="1" applyAlignment="1" applyProtection="1">
      <alignment horizontal="left" vertical="top" wrapText="1"/>
      <protection locked="0"/>
    </xf>
    <xf numFmtId="0" fontId="100" fillId="0" borderId="14" xfId="0" applyFont="1" applyBorder="1" applyAlignment="1" applyProtection="1">
      <alignment horizontal="left" vertical="top" wrapText="1"/>
      <protection locked="0"/>
    </xf>
    <xf numFmtId="0" fontId="100" fillId="0" borderId="21" xfId="0" applyFont="1" applyBorder="1" applyAlignment="1" applyProtection="1">
      <alignment horizontal="left" vertical="top" wrapText="1"/>
      <protection locked="0"/>
    </xf>
    <xf numFmtId="0" fontId="100" fillId="0" borderId="14" xfId="0" applyFont="1" applyBorder="1" applyAlignment="1">
      <alignment horizontal="left" shrinkToFit="1"/>
    </xf>
    <xf numFmtId="0" fontId="100" fillId="0" borderId="21" xfId="0" applyFont="1" applyBorder="1" applyAlignment="1">
      <alignment horizontal="left" shrinkToFit="1"/>
    </xf>
    <xf numFmtId="0" fontId="100" fillId="27" borderId="149" xfId="0" applyFont="1" applyFill="1" applyBorder="1" applyAlignment="1" applyProtection="1">
      <alignment horizontal="center" vertical="center"/>
      <protection locked="0"/>
    </xf>
    <xf numFmtId="0" fontId="100" fillId="27" borderId="144" xfId="0" applyFont="1" applyFill="1" applyBorder="1" applyAlignment="1" applyProtection="1">
      <alignment horizontal="center" vertical="center"/>
      <protection locked="0"/>
    </xf>
    <xf numFmtId="0" fontId="100" fillId="27" borderId="145" xfId="0" applyFont="1" applyFill="1" applyBorder="1" applyAlignment="1" applyProtection="1">
      <alignment horizontal="center" vertical="center"/>
      <protection locked="0"/>
    </xf>
    <xf numFmtId="0" fontId="104" fillId="25" borderId="149" xfId="0" applyFont="1" applyFill="1" applyBorder="1" applyAlignment="1">
      <alignment horizontal="center" vertical="center"/>
    </xf>
    <xf numFmtId="0" fontId="104" fillId="25" borderId="144" xfId="0" applyFont="1" applyFill="1" applyBorder="1" applyAlignment="1">
      <alignment horizontal="center" vertical="center"/>
    </xf>
    <xf numFmtId="0" fontId="104" fillId="25" borderId="145" xfId="0" applyFont="1" applyFill="1" applyBorder="1" applyAlignment="1">
      <alignment horizontal="center" vertical="center"/>
    </xf>
    <xf numFmtId="0" fontId="104" fillId="25" borderId="151" xfId="0" applyFont="1" applyFill="1" applyBorder="1" applyAlignment="1">
      <alignment horizontal="center" vertical="center"/>
    </xf>
    <xf numFmtId="0" fontId="104" fillId="25" borderId="99" xfId="0" applyFont="1" applyFill="1" applyBorder="1" applyAlignment="1">
      <alignment horizontal="center" vertical="center"/>
    </xf>
    <xf numFmtId="0" fontId="104" fillId="25" borderId="132" xfId="0" applyFont="1" applyFill="1" applyBorder="1" applyAlignment="1">
      <alignment horizontal="center" vertical="center"/>
    </xf>
    <xf numFmtId="0" fontId="104" fillId="25" borderId="133" xfId="0" applyFont="1" applyFill="1" applyBorder="1" applyAlignment="1">
      <alignment horizontal="center" vertical="center"/>
    </xf>
    <xf numFmtId="0" fontId="100" fillId="0" borderId="0" xfId="0" applyFont="1" applyAlignment="1">
      <alignment horizontal="left" vertical="top" shrinkToFit="1"/>
    </xf>
    <xf numFmtId="0" fontId="100" fillId="0" borderId="16" xfId="0" applyFont="1" applyBorder="1" applyAlignment="1">
      <alignment horizontal="left" vertical="top" shrinkToFit="1"/>
    </xf>
    <xf numFmtId="0" fontId="43" fillId="0" borderId="206" xfId="0" applyFont="1" applyBorder="1" applyAlignment="1" applyProtection="1">
      <alignment horizontal="left" vertical="top" wrapText="1"/>
      <protection locked="0"/>
    </xf>
    <xf numFmtId="0" fontId="43" fillId="0" borderId="208" xfId="0" applyFont="1" applyBorder="1" applyAlignment="1" applyProtection="1">
      <alignment horizontal="left" vertical="top" wrapText="1"/>
      <protection locked="0"/>
    </xf>
    <xf numFmtId="0" fontId="43" fillId="0" borderId="207" xfId="0" applyFont="1" applyBorder="1" applyAlignment="1" applyProtection="1">
      <alignment horizontal="left" vertical="top" wrapText="1"/>
      <protection locked="0"/>
    </xf>
    <xf numFmtId="0" fontId="43" fillId="0" borderId="15" xfId="0" applyFont="1" applyBorder="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43" fillId="0" borderId="16" xfId="0" applyFont="1" applyBorder="1" applyAlignment="1" applyProtection="1">
      <alignment horizontal="left" vertical="top" wrapText="1"/>
      <protection locked="0"/>
    </xf>
    <xf numFmtId="0" fontId="43" fillId="0" borderId="20" xfId="0" applyFont="1" applyBorder="1" applyAlignment="1" applyProtection="1">
      <alignment horizontal="left" vertical="top" wrapText="1"/>
      <protection locked="0"/>
    </xf>
    <xf numFmtId="0" fontId="43" fillId="0" borderId="14" xfId="0" applyFont="1" applyBorder="1" applyAlignment="1" applyProtection="1">
      <alignment horizontal="left" vertical="top" wrapText="1"/>
      <protection locked="0"/>
    </xf>
    <xf numFmtId="0" fontId="43" fillId="0" borderId="21" xfId="0" applyFont="1" applyBorder="1" applyAlignment="1" applyProtection="1">
      <alignment horizontal="left" vertical="top" wrapText="1"/>
      <protection locked="0"/>
    </xf>
    <xf numFmtId="0" fontId="100" fillId="0" borderId="208" xfId="0" applyFont="1" applyBorder="1" applyAlignment="1">
      <alignment horizontal="left" vertical="top" wrapText="1"/>
    </xf>
    <xf numFmtId="0" fontId="100" fillId="0" borderId="14" xfId="0" applyFont="1" applyBorder="1" applyAlignment="1">
      <alignment horizontal="left" vertical="top" wrapText="1"/>
    </xf>
    <xf numFmtId="0" fontId="43" fillId="0" borderId="0" xfId="0" applyFont="1" applyAlignment="1">
      <alignment horizontal="left" vertical="center" wrapText="1"/>
    </xf>
    <xf numFmtId="0" fontId="43" fillId="0" borderId="16" xfId="0" applyFont="1" applyBorder="1" applyAlignment="1">
      <alignment horizontal="left" vertical="center" wrapText="1"/>
    </xf>
    <xf numFmtId="0" fontId="104" fillId="25" borderId="134" xfId="0" applyFont="1" applyFill="1" applyBorder="1" applyAlignment="1">
      <alignment horizontal="center" vertical="center"/>
    </xf>
    <xf numFmtId="0" fontId="100" fillId="25" borderId="203" xfId="0" applyFont="1" applyFill="1" applyBorder="1" applyAlignment="1">
      <alignment horizontal="center" vertical="center"/>
    </xf>
    <xf numFmtId="0" fontId="100" fillId="25" borderId="204" xfId="0" applyFont="1" applyFill="1" applyBorder="1" applyAlignment="1">
      <alignment horizontal="center" vertical="center"/>
    </xf>
    <xf numFmtId="0" fontId="100" fillId="25" borderId="205" xfId="0" applyFont="1" applyFill="1" applyBorder="1" applyAlignment="1">
      <alignment horizontal="center" vertical="center"/>
    </xf>
    <xf numFmtId="0" fontId="100" fillId="0" borderId="203" xfId="0" applyFont="1" applyBorder="1" applyAlignment="1" applyProtection="1">
      <alignment horizontal="right" vertical="center"/>
      <protection locked="0"/>
    </xf>
    <xf numFmtId="0" fontId="100" fillId="0" borderId="204" xfId="0" applyFont="1" applyBorder="1" applyAlignment="1" applyProtection="1">
      <alignment horizontal="right" vertical="center"/>
      <protection locked="0"/>
    </xf>
    <xf numFmtId="0" fontId="100" fillId="0" borderId="211" xfId="0" applyFont="1" applyBorder="1" applyAlignment="1" applyProtection="1">
      <alignment vertical="center" wrapText="1"/>
      <protection locked="0"/>
    </xf>
    <xf numFmtId="0" fontId="100" fillId="0" borderId="203" xfId="0" applyFont="1" applyBorder="1" applyAlignment="1" applyProtection="1">
      <alignment vertical="center" wrapText="1"/>
      <protection locked="0"/>
    </xf>
    <xf numFmtId="0" fontId="100" fillId="25" borderId="206" xfId="0" applyFont="1" applyFill="1" applyBorder="1" applyAlignment="1">
      <alignment horizontal="center" vertical="center"/>
    </xf>
    <xf numFmtId="0" fontId="100" fillId="25" borderId="208" xfId="0" applyFont="1" applyFill="1" applyBorder="1" applyAlignment="1">
      <alignment horizontal="center" vertical="center"/>
    </xf>
    <xf numFmtId="0" fontId="100" fillId="25" borderId="207" xfId="0" applyFont="1" applyFill="1" applyBorder="1" applyAlignment="1">
      <alignment horizontal="center" vertical="center"/>
    </xf>
    <xf numFmtId="0" fontId="100" fillId="25" borderId="20" xfId="0" applyFont="1" applyFill="1" applyBorder="1" applyAlignment="1">
      <alignment horizontal="center" vertical="center"/>
    </xf>
    <xf numFmtId="0" fontId="100" fillId="25" borderId="14" xfId="0" applyFont="1" applyFill="1" applyBorder="1" applyAlignment="1">
      <alignment horizontal="center" vertical="center"/>
    </xf>
    <xf numFmtId="0" fontId="100" fillId="25" borderId="21" xfId="0" applyFont="1" applyFill="1" applyBorder="1" applyAlignment="1">
      <alignment horizontal="center" vertical="center"/>
    </xf>
    <xf numFmtId="0" fontId="43" fillId="25" borderId="211" xfId="0" applyFont="1" applyFill="1" applyBorder="1" applyAlignment="1">
      <alignment horizontal="center" vertical="center" wrapText="1"/>
    </xf>
    <xf numFmtId="0" fontId="100" fillId="25" borderId="203" xfId="0" applyFont="1" applyFill="1" applyBorder="1" applyAlignment="1">
      <alignment horizontal="center" vertical="center" shrinkToFit="1"/>
    </xf>
    <xf numFmtId="0" fontId="100" fillId="25" borderId="204" xfId="0" applyFont="1" applyFill="1" applyBorder="1" applyAlignment="1">
      <alignment horizontal="center" vertical="center" shrinkToFit="1"/>
    </xf>
    <xf numFmtId="0" fontId="100" fillId="25" borderId="205" xfId="0" applyFont="1" applyFill="1" applyBorder="1" applyAlignment="1">
      <alignment horizontal="center" vertical="center" shrinkToFit="1"/>
    </xf>
    <xf numFmtId="0" fontId="100" fillId="0" borderId="0" xfId="0" applyFont="1" applyAlignment="1">
      <alignment horizontal="left" vertical="center" wrapText="1"/>
    </xf>
    <xf numFmtId="0" fontId="100" fillId="0" borderId="0" xfId="0" applyFont="1" applyAlignment="1">
      <alignment horizontal="left" vertical="center" wrapText="1" shrinkToFit="1"/>
    </xf>
    <xf numFmtId="0" fontId="100" fillId="0" borderId="16" xfId="0" applyFont="1" applyBorder="1" applyAlignment="1">
      <alignment horizontal="left" vertical="center" wrapText="1" shrinkToFit="1"/>
    </xf>
    <xf numFmtId="0" fontId="100" fillId="27" borderId="211" xfId="0" applyFont="1" applyFill="1" applyBorder="1" applyAlignment="1" applyProtection="1">
      <alignment horizontal="center" vertical="center" wrapText="1"/>
      <protection locked="0"/>
    </xf>
    <xf numFmtId="0" fontId="100" fillId="25" borderId="25" xfId="0" applyFont="1" applyFill="1" applyBorder="1" applyAlignment="1">
      <alignment horizontal="center" vertical="center"/>
    </xf>
    <xf numFmtId="0" fontId="100" fillId="25" borderId="26" xfId="0" applyFont="1" applyFill="1" applyBorder="1" applyAlignment="1">
      <alignment horizontal="center" vertical="center"/>
    </xf>
    <xf numFmtId="0" fontId="100" fillId="25" borderId="27" xfId="0" applyFont="1" applyFill="1" applyBorder="1" applyAlignment="1">
      <alignment horizontal="center" vertical="center"/>
    </xf>
    <xf numFmtId="0" fontId="100" fillId="25" borderId="211" xfId="0" applyFont="1" applyFill="1" applyBorder="1" applyAlignment="1">
      <alignment horizontal="center" vertical="center" wrapText="1"/>
    </xf>
    <xf numFmtId="179" fontId="28" fillId="0" borderId="203" xfId="0" applyNumberFormat="1" applyFont="1" applyBorder="1" applyProtection="1">
      <alignment vertical="center"/>
      <protection locked="0"/>
    </xf>
    <xf numFmtId="179" fontId="28" fillId="0" borderId="204" xfId="0" applyNumberFormat="1" applyFont="1" applyBorder="1" applyProtection="1">
      <alignment vertical="center"/>
      <protection locked="0"/>
    </xf>
    <xf numFmtId="0" fontId="28" fillId="0" borderId="131" xfId="0" applyFont="1" applyBorder="1" applyAlignment="1" applyProtection="1">
      <alignment horizontal="left" vertical="top" wrapText="1"/>
      <protection locked="0"/>
    </xf>
    <xf numFmtId="0" fontId="28" fillId="0" borderId="181" xfId="0" applyFont="1" applyBorder="1" applyAlignment="1">
      <alignment horizontal="left" vertical="center" shrinkToFit="1"/>
    </xf>
    <xf numFmtId="0" fontId="28" fillId="0" borderId="153" xfId="0" applyFont="1" applyBorder="1" applyAlignment="1">
      <alignment horizontal="left" vertical="center" shrinkToFit="1"/>
    </xf>
    <xf numFmtId="0" fontId="28" fillId="0" borderId="182" xfId="0" applyFont="1" applyBorder="1" applyAlignment="1">
      <alignment horizontal="left" vertical="center" shrinkToFit="1"/>
    </xf>
    <xf numFmtId="0" fontId="28" fillId="27" borderId="183" xfId="0" applyFont="1" applyFill="1" applyBorder="1" applyAlignment="1" applyProtection="1">
      <alignment horizontal="center" vertical="center"/>
      <protection locked="0"/>
    </xf>
    <xf numFmtId="0" fontId="28" fillId="27" borderId="178" xfId="0" applyFont="1" applyFill="1" applyBorder="1" applyAlignment="1" applyProtection="1">
      <alignment horizontal="center" vertical="center"/>
      <protection locked="0"/>
    </xf>
    <xf numFmtId="0" fontId="28" fillId="0" borderId="183" xfId="0" applyFont="1" applyBorder="1" applyAlignment="1">
      <alignment horizontal="left" vertical="center" shrinkToFit="1"/>
    </xf>
    <xf numFmtId="0" fontId="28" fillId="0" borderId="177" xfId="0" applyFont="1" applyBorder="1" applyAlignment="1">
      <alignment horizontal="left" vertical="center" shrinkToFit="1"/>
    </xf>
    <xf numFmtId="0" fontId="28" fillId="0" borderId="178" xfId="0" applyFont="1" applyBorder="1" applyAlignment="1">
      <alignment horizontal="left" vertical="center" shrinkToFit="1"/>
    </xf>
    <xf numFmtId="0" fontId="32" fillId="30" borderId="177" xfId="0" applyFont="1" applyFill="1" applyBorder="1" applyAlignment="1">
      <alignment horizontal="left" vertical="center" wrapText="1"/>
    </xf>
    <xf numFmtId="0" fontId="28" fillId="25" borderId="180" xfId="0" applyFont="1" applyFill="1" applyBorder="1" applyAlignment="1">
      <alignment horizontal="left" vertical="center" shrinkToFit="1"/>
    </xf>
    <xf numFmtId="0" fontId="100" fillId="27" borderId="131" xfId="0" applyFont="1" applyFill="1" applyBorder="1" applyAlignment="1" applyProtection="1">
      <alignment horizontal="center" vertical="center" shrinkToFit="1"/>
      <protection locked="0"/>
    </xf>
    <xf numFmtId="0" fontId="92" fillId="0" borderId="0" xfId="0" applyFont="1" applyAlignment="1">
      <alignment horizontal="left" vertical="center" wrapText="1"/>
    </xf>
    <xf numFmtId="0" fontId="114" fillId="0" borderId="0" xfId="0" applyFont="1" applyAlignment="1">
      <alignment horizontal="left" vertical="center"/>
    </xf>
    <xf numFmtId="0" fontId="114" fillId="0" borderId="217" xfId="0" applyFont="1" applyBorder="1" applyAlignment="1">
      <alignment horizontal="left" vertical="center"/>
    </xf>
    <xf numFmtId="0" fontId="114" fillId="25" borderId="213" xfId="0" applyFont="1" applyFill="1" applyBorder="1" applyAlignment="1">
      <alignment horizontal="left" vertical="center" shrinkToFit="1"/>
    </xf>
    <xf numFmtId="0" fontId="114" fillId="27" borderId="213" xfId="0" applyFont="1" applyFill="1" applyBorder="1" applyAlignment="1" applyProtection="1">
      <alignment horizontal="center" vertical="center"/>
      <protection locked="0"/>
    </xf>
    <xf numFmtId="0" fontId="114" fillId="25" borderId="214" xfId="0" applyFont="1" applyFill="1" applyBorder="1" applyAlignment="1">
      <alignment horizontal="left" vertical="center" shrinkToFit="1"/>
    </xf>
    <xf numFmtId="0" fontId="114" fillId="25" borderId="215" xfId="0" applyFont="1" applyFill="1" applyBorder="1" applyAlignment="1">
      <alignment horizontal="left" vertical="center" shrinkToFit="1"/>
    </xf>
    <xf numFmtId="0" fontId="114" fillId="25" borderId="216" xfId="0" applyFont="1" applyFill="1" applyBorder="1" applyAlignment="1">
      <alignment horizontal="left" vertical="center" shrinkToFit="1"/>
    </xf>
    <xf numFmtId="0" fontId="114" fillId="27" borderId="214" xfId="0" applyFont="1" applyFill="1" applyBorder="1" applyAlignment="1" applyProtection="1">
      <alignment horizontal="center" vertical="center"/>
      <protection locked="0"/>
    </xf>
    <xf numFmtId="0" fontId="114" fillId="27" borderId="215" xfId="0" applyFont="1" applyFill="1" applyBorder="1" applyAlignment="1" applyProtection="1">
      <alignment horizontal="center" vertical="center"/>
      <protection locked="0"/>
    </xf>
    <xf numFmtId="0" fontId="114" fillId="27" borderId="216" xfId="0" applyFont="1" applyFill="1" applyBorder="1" applyAlignment="1" applyProtection="1">
      <alignment horizontal="center" vertical="center"/>
      <protection locked="0"/>
    </xf>
    <xf numFmtId="0" fontId="99" fillId="0" borderId="0" xfId="0" applyFont="1">
      <alignment vertical="center"/>
    </xf>
    <xf numFmtId="0" fontId="99" fillId="25" borderId="146" xfId="0" applyFont="1" applyFill="1" applyBorder="1" applyAlignment="1">
      <alignment horizontal="center" vertical="top"/>
    </xf>
    <xf numFmtId="0" fontId="28" fillId="30" borderId="128" xfId="0" applyFont="1" applyFill="1" applyBorder="1" applyAlignment="1" applyProtection="1">
      <alignment horizontal="left" vertical="top" wrapText="1"/>
      <protection locked="0"/>
    </xf>
    <xf numFmtId="0" fontId="28" fillId="30" borderId="129" xfId="0" applyFont="1" applyFill="1" applyBorder="1" applyAlignment="1" applyProtection="1">
      <alignment horizontal="left" vertical="top" wrapText="1"/>
      <protection locked="0"/>
    </xf>
    <xf numFmtId="0" fontId="28" fillId="30" borderId="130" xfId="0" applyFont="1" applyFill="1" applyBorder="1" applyAlignment="1" applyProtection="1">
      <alignment horizontal="left" vertical="top" wrapText="1"/>
      <protection locked="0"/>
    </xf>
    <xf numFmtId="0" fontId="92" fillId="0" borderId="18" xfId="0" applyFont="1" applyBorder="1" applyAlignment="1">
      <alignment vertical="top" wrapText="1"/>
    </xf>
    <xf numFmtId="0" fontId="92" fillId="0" borderId="16" xfId="0" applyFont="1" applyBorder="1" applyAlignment="1">
      <alignment horizontal="left" vertical="center" wrapText="1"/>
    </xf>
    <xf numFmtId="0" fontId="99" fillId="27" borderId="131" xfId="0" applyFont="1" applyFill="1" applyBorder="1" applyAlignment="1" applyProtection="1">
      <alignment horizontal="center" vertical="center" wrapText="1"/>
      <protection locked="0"/>
    </xf>
    <xf numFmtId="0" fontId="100" fillId="0" borderId="0" xfId="0" applyFont="1">
      <alignment vertical="center"/>
    </xf>
    <xf numFmtId="0" fontId="100" fillId="0" borderId="16" xfId="0" applyFont="1" applyBorder="1">
      <alignment vertical="center"/>
    </xf>
    <xf numFmtId="0" fontId="99" fillId="27" borderId="146" xfId="0" applyFont="1" applyFill="1" applyBorder="1" applyAlignment="1" applyProtection="1">
      <alignment horizontal="center" vertical="top"/>
      <protection locked="0"/>
    </xf>
    <xf numFmtId="0" fontId="43" fillId="0" borderId="15" xfId="0" applyFont="1" applyBorder="1" applyAlignment="1">
      <alignment vertical="center" wrapText="1"/>
    </xf>
    <xf numFmtId="0" fontId="101" fillId="0" borderId="15" xfId="0" applyFont="1" applyBorder="1" applyAlignment="1">
      <alignment vertical="center" wrapText="1"/>
    </xf>
    <xf numFmtId="0" fontId="43" fillId="0" borderId="15" xfId="0" applyFont="1" applyBorder="1" applyAlignment="1">
      <alignment horizontal="center" vertical="top" wrapText="1"/>
    </xf>
    <xf numFmtId="0" fontId="43" fillId="0" borderId="15" xfId="0" applyFont="1" applyBorder="1" applyAlignment="1">
      <alignment vertical="top" wrapText="1"/>
    </xf>
    <xf numFmtId="0" fontId="109" fillId="0" borderId="0" xfId="0" applyFont="1">
      <alignment vertical="center"/>
    </xf>
    <xf numFmtId="0" fontId="109" fillId="0" borderId="14" xfId="0" applyFont="1" applyBorder="1">
      <alignment vertical="center"/>
    </xf>
    <xf numFmtId="0" fontId="109" fillId="25" borderId="203" xfId="0" applyFont="1" applyFill="1" applyBorder="1" applyAlignment="1">
      <alignment horizontal="center" vertical="top"/>
    </xf>
    <xf numFmtId="0" fontId="109" fillId="25" borderId="204" xfId="0" applyFont="1" applyFill="1" applyBorder="1" applyAlignment="1">
      <alignment horizontal="center" vertical="top"/>
    </xf>
    <xf numFmtId="0" fontId="109" fillId="25" borderId="205" xfId="0" applyFont="1" applyFill="1" applyBorder="1" applyAlignment="1">
      <alignment horizontal="center" vertical="top"/>
    </xf>
    <xf numFmtId="0" fontId="109" fillId="25" borderId="211" xfId="0" applyFont="1" applyFill="1" applyBorder="1" applyAlignment="1">
      <alignment horizontal="center" vertical="top"/>
    </xf>
    <xf numFmtId="0" fontId="109" fillId="25" borderId="203" xfId="0" applyFont="1" applyFill="1" applyBorder="1" applyAlignment="1">
      <alignment horizontal="left" vertical="top"/>
    </xf>
    <xf numFmtId="0" fontId="109" fillId="25" borderId="204" xfId="0" applyFont="1" applyFill="1" applyBorder="1" applyAlignment="1">
      <alignment horizontal="left" vertical="top"/>
    </xf>
    <xf numFmtId="0" fontId="109" fillId="25" borderId="205" xfId="0" applyFont="1" applyFill="1" applyBorder="1" applyAlignment="1">
      <alignment horizontal="left" vertical="top"/>
    </xf>
    <xf numFmtId="0" fontId="109" fillId="27" borderId="211" xfId="0" applyFont="1" applyFill="1" applyBorder="1" applyAlignment="1" applyProtection="1">
      <alignment horizontal="center" vertical="top"/>
      <protection locked="0"/>
    </xf>
    <xf numFmtId="0" fontId="109" fillId="25" borderId="206" xfId="0" applyFont="1" applyFill="1" applyBorder="1" applyAlignment="1">
      <alignment horizontal="center" vertical="center" wrapText="1"/>
    </xf>
    <xf numFmtId="0" fontId="109" fillId="25" borderId="208" xfId="0" applyFont="1" applyFill="1" applyBorder="1" applyAlignment="1">
      <alignment horizontal="center" vertical="center" wrapText="1"/>
    </xf>
    <xf numFmtId="0" fontId="109" fillId="25" borderId="207" xfId="0" applyFont="1" applyFill="1" applyBorder="1" applyAlignment="1">
      <alignment horizontal="center" vertical="center" wrapText="1"/>
    </xf>
    <xf numFmtId="0" fontId="109" fillId="25" borderId="20" xfId="0" applyFont="1" applyFill="1" applyBorder="1" applyAlignment="1">
      <alignment horizontal="center" vertical="center" wrapText="1"/>
    </xf>
    <xf numFmtId="0" fontId="109" fillId="25" borderId="14" xfId="0" applyFont="1" applyFill="1" applyBorder="1" applyAlignment="1">
      <alignment horizontal="center" vertical="center" wrapText="1"/>
    </xf>
    <xf numFmtId="0" fontId="109" fillId="25" borderId="21" xfId="0" applyFont="1" applyFill="1" applyBorder="1" applyAlignment="1">
      <alignment horizontal="center" vertical="center" wrapText="1"/>
    </xf>
    <xf numFmtId="0" fontId="109" fillId="27" borderId="206" xfId="0" applyFont="1" applyFill="1" applyBorder="1" applyAlignment="1" applyProtection="1">
      <alignment horizontal="center" vertical="center"/>
      <protection locked="0"/>
    </xf>
    <xf numFmtId="0" fontId="109" fillId="27" borderId="208" xfId="0" applyFont="1" applyFill="1" applyBorder="1" applyAlignment="1" applyProtection="1">
      <alignment horizontal="center" vertical="center"/>
      <protection locked="0"/>
    </xf>
    <xf numFmtId="0" fontId="109" fillId="27" borderId="207" xfId="0" applyFont="1" applyFill="1" applyBorder="1" applyAlignment="1" applyProtection="1">
      <alignment horizontal="center" vertical="center"/>
      <protection locked="0"/>
    </xf>
    <xf numFmtId="0" fontId="109" fillId="27" borderId="20" xfId="0" applyFont="1" applyFill="1" applyBorder="1" applyAlignment="1" applyProtection="1">
      <alignment horizontal="center" vertical="center"/>
      <protection locked="0"/>
    </xf>
    <xf numFmtId="0" fontId="109" fillId="27" borderId="14" xfId="0" applyFont="1" applyFill="1" applyBorder="1" applyAlignment="1" applyProtection="1">
      <alignment horizontal="center" vertical="center"/>
      <protection locked="0"/>
    </xf>
    <xf numFmtId="0" fontId="109" fillId="27" borderId="21" xfId="0" applyFont="1" applyFill="1" applyBorder="1" applyAlignment="1" applyProtection="1">
      <alignment horizontal="center" vertical="center"/>
      <protection locked="0"/>
    </xf>
    <xf numFmtId="0" fontId="109" fillId="27" borderId="203" xfId="0" applyFont="1" applyFill="1" applyBorder="1" applyAlignment="1">
      <alignment horizontal="center" vertical="top"/>
    </xf>
    <xf numFmtId="0" fontId="109" fillId="27" borderId="204" xfId="0" applyFont="1" applyFill="1" applyBorder="1" applyAlignment="1">
      <alignment horizontal="center" vertical="top"/>
    </xf>
    <xf numFmtId="0" fontId="109" fillId="27" borderId="205" xfId="0" applyFont="1" applyFill="1" applyBorder="1" applyAlignment="1">
      <alignment horizontal="center" vertical="top"/>
    </xf>
    <xf numFmtId="0" fontId="84" fillId="0" borderId="14" xfId="0" applyFont="1" applyBorder="1" applyAlignment="1">
      <alignment horizontal="left" vertical="center" wrapText="1"/>
    </xf>
    <xf numFmtId="0" fontId="84" fillId="0" borderId="0" xfId="0" applyFont="1" applyAlignment="1" applyProtection="1">
      <alignment horizontal="left" vertical="top" wrapText="1"/>
      <protection locked="0"/>
    </xf>
    <xf numFmtId="0" fontId="109" fillId="0" borderId="211" xfId="0" applyFont="1" applyBorder="1" applyAlignment="1">
      <alignment vertical="center" wrapText="1"/>
    </xf>
    <xf numFmtId="0" fontId="109" fillId="0" borderId="206" xfId="0" applyFont="1" applyBorder="1" applyAlignment="1">
      <alignment horizontal="left" vertical="center" shrinkToFit="1"/>
    </xf>
    <xf numFmtId="0" fontId="109" fillId="0" borderId="208" xfId="0" applyFont="1" applyBorder="1" applyAlignment="1">
      <alignment horizontal="left" vertical="center" shrinkToFit="1"/>
    </xf>
    <xf numFmtId="0" fontId="109" fillId="0" borderId="207" xfId="0" applyFont="1" applyBorder="1" applyAlignment="1">
      <alignment horizontal="left" vertical="center" shrinkToFit="1"/>
    </xf>
    <xf numFmtId="0" fontId="109" fillId="0" borderId="14" xfId="0" applyFont="1" applyBorder="1" applyAlignment="1" applyProtection="1">
      <alignment horizontal="center" vertical="center" shrinkToFit="1"/>
      <protection locked="0"/>
    </xf>
    <xf numFmtId="0" fontId="28" fillId="0" borderId="114" xfId="0" applyFont="1" applyBorder="1" applyAlignment="1">
      <alignment vertical="center" shrinkToFit="1"/>
    </xf>
    <xf numFmtId="0" fontId="28" fillId="0" borderId="113" xfId="0" applyFont="1" applyBorder="1" applyAlignment="1">
      <alignment vertical="center" wrapText="1"/>
    </xf>
    <xf numFmtId="0" fontId="28" fillId="0" borderId="111" xfId="0" applyFont="1" applyBorder="1" applyAlignment="1">
      <alignment vertical="center" wrapText="1"/>
    </xf>
    <xf numFmtId="0" fontId="28" fillId="0" borderId="112" xfId="0" applyFont="1" applyBorder="1" applyAlignment="1">
      <alignment vertical="center" wrapText="1"/>
    </xf>
    <xf numFmtId="0" fontId="28" fillId="34" borderId="114" xfId="0" applyFont="1" applyFill="1" applyBorder="1" applyAlignment="1">
      <alignment horizontal="center" vertical="center" wrapText="1"/>
    </xf>
    <xf numFmtId="0" fontId="28" fillId="0" borderId="114" xfId="0" applyFont="1" applyBorder="1" applyAlignment="1">
      <alignment vertical="center" wrapText="1"/>
    </xf>
    <xf numFmtId="0" fontId="28" fillId="34" borderId="113" xfId="0" applyFont="1" applyFill="1" applyBorder="1" applyAlignment="1">
      <alignment horizontal="center" vertical="center" wrapText="1"/>
    </xf>
    <xf numFmtId="0" fontId="28" fillId="34" borderId="112" xfId="0" applyFont="1" applyFill="1" applyBorder="1" applyAlignment="1">
      <alignment horizontal="center" vertical="center" wrapText="1"/>
    </xf>
    <xf numFmtId="0" fontId="26" fillId="0" borderId="0" xfId="0" applyFont="1" applyAlignment="1">
      <alignment horizontal="left" vertical="center"/>
    </xf>
    <xf numFmtId="0" fontId="64" fillId="0" borderId="114" xfId="0" applyFont="1" applyBorder="1" applyAlignment="1">
      <alignment horizontal="center" vertical="center" wrapText="1"/>
    </xf>
    <xf numFmtId="0" fontId="26" fillId="29" borderId="113" xfId="0" applyFont="1" applyFill="1" applyBorder="1" applyAlignment="1">
      <alignment horizontal="center" vertical="center" wrapText="1"/>
    </xf>
    <xf numFmtId="0" fontId="26" fillId="29" borderId="112" xfId="0" applyFont="1" applyFill="1" applyBorder="1" applyAlignment="1">
      <alignment horizontal="center" vertical="center" wrapText="1"/>
    </xf>
    <xf numFmtId="0" fontId="28" fillId="0" borderId="0" xfId="0" applyFont="1" applyAlignment="1">
      <alignment horizontal="left" vertical="top" wrapText="1"/>
    </xf>
    <xf numFmtId="0" fontId="68" fillId="24" borderId="189" xfId="0" applyFont="1" applyFill="1" applyBorder="1" applyAlignment="1">
      <alignment horizontal="center" vertical="center" wrapText="1" shrinkToFit="1"/>
    </xf>
    <xf numFmtId="0" fontId="68" fillId="24" borderId="19" xfId="0" applyFont="1" applyFill="1" applyBorder="1" applyAlignment="1">
      <alignment horizontal="center" vertical="center" wrapText="1" shrinkToFit="1"/>
    </xf>
    <xf numFmtId="0" fontId="68" fillId="24" borderId="19" xfId="0" applyFont="1" applyFill="1" applyBorder="1" applyAlignment="1">
      <alignment horizontal="center" vertical="center" wrapText="1"/>
    </xf>
    <xf numFmtId="0" fontId="68" fillId="24" borderId="192" xfId="0" applyFont="1" applyFill="1" applyBorder="1" applyAlignment="1">
      <alignment horizontal="center" vertical="center" wrapText="1"/>
    </xf>
    <xf numFmtId="0" fontId="68" fillId="0" borderId="0" xfId="0" applyFont="1" applyAlignment="1">
      <alignment vertical="top" wrapText="1"/>
    </xf>
    <xf numFmtId="0" fontId="68" fillId="25" borderId="193" xfId="0" applyFont="1" applyFill="1" applyBorder="1" applyAlignment="1">
      <alignment horizontal="center" vertical="center" wrapText="1"/>
    </xf>
    <xf numFmtId="0" fontId="68" fillId="25" borderId="194" xfId="0" applyFont="1" applyFill="1" applyBorder="1" applyAlignment="1">
      <alignment horizontal="center" vertical="center" wrapText="1"/>
    </xf>
    <xf numFmtId="0" fontId="68" fillId="24" borderId="20" xfId="0" applyFont="1" applyFill="1" applyBorder="1" applyAlignment="1">
      <alignment horizontal="center" vertical="center" wrapText="1" shrinkToFit="1"/>
    </xf>
    <xf numFmtId="0" fontId="68" fillId="24" borderId="190" xfId="0" applyFont="1" applyFill="1" applyBorder="1" applyAlignment="1">
      <alignment horizontal="center" vertical="center" wrapText="1"/>
    </xf>
    <xf numFmtId="0" fontId="68" fillId="24" borderId="191" xfId="0" applyFont="1" applyFill="1" applyBorder="1" applyAlignment="1">
      <alignment horizontal="center" vertical="center" wrapText="1"/>
    </xf>
    <xf numFmtId="0" fontId="67" fillId="29" borderId="154" xfId="0" applyFont="1" applyFill="1" applyBorder="1" applyAlignment="1">
      <alignment horizontal="center" vertical="center"/>
    </xf>
    <xf numFmtId="0" fontId="67" fillId="29" borderId="153" xfId="0" applyFont="1" applyFill="1" applyBorder="1" applyAlignment="1">
      <alignment horizontal="center" vertical="center"/>
    </xf>
    <xf numFmtId="0" fontId="0" fillId="0" borderId="0" xfId="0" applyAlignment="1">
      <alignment vertical="top" wrapText="1"/>
    </xf>
    <xf numFmtId="0" fontId="81" fillId="25" borderId="0" xfId="0" applyFont="1" applyFill="1" applyAlignment="1">
      <alignment vertical="center" wrapText="1"/>
    </xf>
    <xf numFmtId="0" fontId="67" fillId="0" borderId="154" xfId="0" applyFont="1" applyBorder="1" applyAlignment="1">
      <alignment horizontal="center" vertical="center"/>
    </xf>
    <xf numFmtId="0" fontId="67" fillId="0" borderId="155" xfId="0" applyFont="1" applyBorder="1" applyAlignment="1">
      <alignment horizontal="center" vertical="center"/>
    </xf>
    <xf numFmtId="0" fontId="68" fillId="0" borderId="14" xfId="0" applyFont="1" applyBorder="1" applyAlignment="1">
      <alignment vertical="center" wrapText="1"/>
    </xf>
    <xf numFmtId="0" fontId="68" fillId="24" borderId="152" xfId="0" applyFont="1" applyFill="1" applyBorder="1" applyAlignment="1">
      <alignment horizontal="center" vertical="center" wrapText="1"/>
    </xf>
    <xf numFmtId="0" fontId="68" fillId="25" borderId="148" xfId="0" applyFont="1" applyFill="1" applyBorder="1" applyAlignment="1">
      <alignment horizontal="center" vertical="center" wrapText="1"/>
    </xf>
    <xf numFmtId="0" fontId="68" fillId="25" borderId="19" xfId="0" applyFont="1" applyFill="1" applyBorder="1" applyAlignment="1">
      <alignment horizontal="center" vertical="center" wrapText="1"/>
    </xf>
    <xf numFmtId="0" fontId="68" fillId="25" borderId="152" xfId="0" applyFont="1" applyFill="1" applyBorder="1" applyAlignment="1">
      <alignment horizontal="center" vertical="center" wrapText="1"/>
    </xf>
    <xf numFmtId="0" fontId="68" fillId="25" borderId="181" xfId="0" applyFont="1" applyFill="1" applyBorder="1" applyAlignment="1">
      <alignment horizontal="center" vertical="center" wrapText="1"/>
    </xf>
    <xf numFmtId="0" fontId="68" fillId="25" borderId="153" xfId="0" applyFont="1" applyFill="1" applyBorder="1" applyAlignment="1">
      <alignment horizontal="center" vertical="center" wrapText="1"/>
    </xf>
    <xf numFmtId="0" fontId="68" fillId="25" borderId="186" xfId="0" applyFont="1" applyFill="1" applyBorder="1" applyAlignment="1">
      <alignment horizontal="center" vertical="center" wrapText="1"/>
    </xf>
    <xf numFmtId="0" fontId="68" fillId="25" borderId="195" xfId="0" applyFont="1" applyFill="1" applyBorder="1" applyAlignment="1">
      <alignment horizontal="center" vertical="center" wrapText="1"/>
    </xf>
    <xf numFmtId="0" fontId="68" fillId="24" borderId="231" xfId="0" applyFont="1" applyFill="1" applyBorder="1" applyAlignment="1">
      <alignment horizontal="center" vertical="center" wrapText="1" shrinkToFit="1"/>
    </xf>
    <xf numFmtId="0" fontId="68" fillId="24" borderId="232" xfId="0" applyFont="1" applyFill="1" applyBorder="1" applyAlignment="1">
      <alignment horizontal="center" vertical="center" wrapText="1" shrinkToFit="1"/>
    </xf>
    <xf numFmtId="0" fontId="68" fillId="24" borderId="231" xfId="0" applyFont="1" applyFill="1" applyBorder="1" applyAlignment="1">
      <alignment horizontal="center" vertical="center" wrapText="1"/>
    </xf>
    <xf numFmtId="0" fontId="68" fillId="24" borderId="232" xfId="0" applyFont="1" applyFill="1" applyBorder="1" applyAlignment="1">
      <alignment horizontal="center" vertical="center" wrapText="1"/>
    </xf>
    <xf numFmtId="0" fontId="77" fillId="24" borderId="20" xfId="0" applyFont="1" applyFill="1" applyBorder="1" applyAlignment="1">
      <alignment horizontal="center" vertical="center" wrapText="1"/>
    </xf>
    <xf numFmtId="0" fontId="77" fillId="24" borderId="14" xfId="0" applyFont="1" applyFill="1" applyBorder="1" applyAlignment="1">
      <alignment horizontal="center" vertical="center" wrapText="1"/>
    </xf>
    <xf numFmtId="0" fontId="77" fillId="24" borderId="21" xfId="0" applyFont="1" applyFill="1" applyBorder="1" applyAlignment="1">
      <alignment horizontal="center" vertical="center" wrapText="1"/>
    </xf>
    <xf numFmtId="0" fontId="68" fillId="25" borderId="188" xfId="0" applyFont="1" applyFill="1" applyBorder="1" applyAlignment="1">
      <alignment horizontal="center" vertical="center" wrapText="1"/>
    </xf>
    <xf numFmtId="0" fontId="0" fillId="0" borderId="0" xfId="0" applyAlignment="1">
      <alignment horizontal="left" vertical="center"/>
    </xf>
    <xf numFmtId="0" fontId="68" fillId="24" borderId="148" xfId="0" applyFont="1" applyFill="1" applyBorder="1" applyAlignment="1">
      <alignment horizontal="center" vertical="center" wrapText="1"/>
    </xf>
    <xf numFmtId="0" fontId="68" fillId="24" borderId="187" xfId="0" applyFont="1" applyFill="1" applyBorder="1" applyAlignment="1">
      <alignment horizontal="center" vertical="center" wrapText="1"/>
    </xf>
    <xf numFmtId="0" fontId="68" fillId="25" borderId="155" xfId="0" applyFont="1" applyFill="1" applyBorder="1" applyAlignment="1">
      <alignment horizontal="center" vertical="center" wrapText="1"/>
    </xf>
    <xf numFmtId="0" fontId="68" fillId="25" borderId="18" xfId="0" applyFont="1" applyFill="1" applyBorder="1" applyAlignment="1">
      <alignment horizontal="center" vertical="center" wrapText="1"/>
    </xf>
    <xf numFmtId="0" fontId="68" fillId="24" borderId="154" xfId="0" applyFont="1" applyFill="1" applyBorder="1" applyAlignment="1">
      <alignment horizontal="center" vertical="center" wrapText="1"/>
    </xf>
    <xf numFmtId="0" fontId="68" fillId="24" borderId="153" xfId="0" applyFont="1" applyFill="1" applyBorder="1" applyAlignment="1">
      <alignment horizontal="center" vertical="center" wrapText="1"/>
    </xf>
    <xf numFmtId="0" fontId="68" fillId="24" borderId="262" xfId="0" applyFont="1" applyFill="1" applyBorder="1" applyAlignment="1">
      <alignment horizontal="center" vertical="center" wrapText="1"/>
    </xf>
    <xf numFmtId="0" fontId="68" fillId="25" borderId="182" xfId="0" applyFont="1" applyFill="1" applyBorder="1" applyAlignment="1">
      <alignment horizontal="center" vertical="center" wrapText="1"/>
    </xf>
    <xf numFmtId="0" fontId="77" fillId="0" borderId="0" xfId="0" applyFont="1" applyAlignment="1">
      <alignment vertical="center" wrapText="1"/>
    </xf>
    <xf numFmtId="0" fontId="68" fillId="24" borderId="183" xfId="0" applyFont="1" applyFill="1" applyBorder="1" applyAlignment="1">
      <alignment horizontal="center" vertical="center" wrapText="1" shrinkToFit="1"/>
    </xf>
    <xf numFmtId="0" fontId="68" fillId="24" borderId="178" xfId="0" applyFont="1" applyFill="1" applyBorder="1" applyAlignment="1">
      <alignment horizontal="center" vertical="center" wrapText="1" shrinkToFit="1"/>
    </xf>
    <xf numFmtId="0" fontId="68" fillId="25" borderId="165" xfId="0" applyFont="1" applyFill="1" applyBorder="1" applyAlignment="1">
      <alignment horizontal="center" vertical="center" wrapText="1"/>
    </xf>
    <xf numFmtId="0" fontId="68" fillId="25" borderId="167" xfId="0" applyFont="1" applyFill="1" applyBorder="1" applyAlignment="1">
      <alignment horizontal="center" vertical="center" wrapText="1"/>
    </xf>
    <xf numFmtId="0" fontId="68" fillId="24" borderId="200" xfId="0" applyFont="1" applyFill="1" applyBorder="1" applyAlignment="1">
      <alignment horizontal="center" vertical="center" shrinkToFit="1"/>
    </xf>
    <xf numFmtId="0" fontId="68" fillId="24" borderId="201" xfId="0" applyFont="1" applyFill="1" applyBorder="1" applyAlignment="1">
      <alignment horizontal="center" vertical="center" shrinkToFit="1"/>
    </xf>
    <xf numFmtId="0" fontId="68" fillId="24" borderId="202" xfId="0" applyFont="1" applyFill="1" applyBorder="1" applyAlignment="1">
      <alignment horizontal="center" vertical="center" shrinkToFit="1"/>
    </xf>
    <xf numFmtId="0" fontId="68" fillId="24" borderId="155" xfId="0" applyFont="1" applyFill="1" applyBorder="1" applyAlignment="1">
      <alignment horizontal="center" vertical="center" wrapText="1"/>
    </xf>
    <xf numFmtId="0" fontId="68" fillId="24" borderId="180" xfId="0" applyFont="1" applyFill="1" applyBorder="1" applyAlignment="1">
      <alignment horizontal="center" vertical="center" wrapText="1"/>
    </xf>
    <xf numFmtId="0" fontId="68" fillId="25" borderId="154" xfId="0" applyFont="1" applyFill="1" applyBorder="1" applyAlignment="1">
      <alignment horizontal="center" vertical="center" wrapText="1"/>
    </xf>
    <xf numFmtId="0" fontId="68" fillId="24" borderId="154" xfId="0" applyFont="1" applyFill="1" applyBorder="1" applyAlignment="1">
      <alignment horizontal="center" vertical="center" wrapText="1" shrinkToFit="1"/>
    </xf>
    <xf numFmtId="0" fontId="68" fillId="24" borderId="155" xfId="0" applyFont="1" applyFill="1" applyBorder="1" applyAlignment="1">
      <alignment horizontal="center" vertical="center" wrapText="1" shrinkToFit="1"/>
    </xf>
    <xf numFmtId="0" fontId="68" fillId="24" borderId="181" xfId="0" applyFont="1" applyFill="1" applyBorder="1" applyAlignment="1">
      <alignment horizontal="center" vertical="center" shrinkToFit="1"/>
    </xf>
    <xf numFmtId="0" fontId="68" fillId="24" borderId="188" xfId="0" applyFont="1" applyFill="1" applyBorder="1" applyAlignment="1">
      <alignment horizontal="center" vertical="center" shrinkToFit="1"/>
    </xf>
    <xf numFmtId="0" fontId="68" fillId="24" borderId="263" xfId="0" applyFont="1" applyFill="1" applyBorder="1" applyAlignment="1">
      <alignment horizontal="center" vertical="center" wrapText="1"/>
    </xf>
    <xf numFmtId="0" fontId="68" fillId="24" borderId="264" xfId="0" applyFont="1" applyFill="1" applyBorder="1" applyAlignment="1">
      <alignment horizontal="center" vertical="center" wrapText="1"/>
    </xf>
    <xf numFmtId="0" fontId="49" fillId="32" borderId="148" xfId="46" applyFill="1" applyBorder="1" applyAlignment="1">
      <alignment horizontal="left" vertical="center" shrinkToFit="1"/>
    </xf>
    <xf numFmtId="0" fontId="49" fillId="32" borderId="146" xfId="46" applyFill="1" applyBorder="1" applyAlignment="1">
      <alignment horizontal="left" vertical="center" shrinkToFit="1"/>
    </xf>
    <xf numFmtId="0" fontId="49" fillId="32" borderId="149" xfId="46" applyFill="1" applyBorder="1" applyAlignment="1">
      <alignment horizontal="left" vertical="center" shrinkToFit="1"/>
    </xf>
    <xf numFmtId="0" fontId="49" fillId="0" borderId="62" xfId="46" applyBorder="1" applyAlignment="1">
      <alignment horizontal="left" vertical="top" wrapText="1"/>
    </xf>
    <xf numFmtId="0" fontId="49" fillId="0" borderId="62" xfId="46" applyBorder="1" applyAlignment="1">
      <alignment horizontal="left" vertical="center" wrapText="1"/>
    </xf>
    <xf numFmtId="0" fontId="49" fillId="0" borderId="68" xfId="46" applyBorder="1" applyAlignment="1">
      <alignment horizontal="left" vertical="center" wrapText="1"/>
    </xf>
    <xf numFmtId="0" fontId="49" fillId="32" borderId="48" xfId="46" applyFill="1" applyBorder="1" applyAlignment="1">
      <alignment horizontal="left" vertical="center" shrinkToFit="1"/>
    </xf>
    <xf numFmtId="0" fontId="49" fillId="32" borderId="56" xfId="46" applyFill="1" applyBorder="1" applyAlignment="1">
      <alignment horizontal="left" vertical="center" shrinkToFit="1"/>
    </xf>
    <xf numFmtId="0" fontId="49" fillId="32" borderId="57" xfId="46" applyFill="1" applyBorder="1" applyAlignment="1">
      <alignment horizontal="left" vertical="center" shrinkToFit="1"/>
    </xf>
    <xf numFmtId="0" fontId="49" fillId="0" borderId="62" xfId="46" applyBorder="1" applyAlignment="1">
      <alignment horizontal="left" vertical="top" wrapText="1" shrinkToFit="1"/>
    </xf>
    <xf numFmtId="0" fontId="50" fillId="0" borderId="0" xfId="46" applyFont="1" applyAlignment="1">
      <alignment horizontal="left" vertical="center"/>
    </xf>
    <xf numFmtId="0" fontId="0" fillId="0" borderId="0" xfId="0">
      <alignment vertical="center"/>
    </xf>
  </cellXfs>
  <cellStyles count="47">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メモ 2" xfId="28" xr:uid="{00000000-0005-0000-0000-00001B000000}"/>
    <cellStyle name="リンク セル 2" xfId="29" xr:uid="{00000000-0005-0000-0000-00001C000000}"/>
    <cellStyle name="悪い 2" xfId="30" xr:uid="{00000000-0005-0000-0000-00001D000000}"/>
    <cellStyle name="計算 2" xfId="31" xr:uid="{00000000-0005-0000-0000-00001E000000}"/>
    <cellStyle name="警告文 2" xfId="32" xr:uid="{00000000-0005-0000-0000-00001F000000}"/>
    <cellStyle name="桁区切り" xfId="45" builtinId="6"/>
    <cellStyle name="桁区切り 2" xfId="33" xr:uid="{00000000-0005-0000-0000-000021000000}"/>
    <cellStyle name="見出し 1 2" xfId="34" xr:uid="{00000000-0005-0000-0000-000022000000}"/>
    <cellStyle name="見出し 2 2" xfId="35" xr:uid="{00000000-0005-0000-0000-000023000000}"/>
    <cellStyle name="見出し 3 2" xfId="36" xr:uid="{00000000-0005-0000-0000-000024000000}"/>
    <cellStyle name="見出し 4 2" xfId="37" xr:uid="{00000000-0005-0000-0000-000025000000}"/>
    <cellStyle name="集計 2" xfId="38" xr:uid="{00000000-0005-0000-0000-000026000000}"/>
    <cellStyle name="出力 2" xfId="39" xr:uid="{00000000-0005-0000-0000-000027000000}"/>
    <cellStyle name="説明文 2" xfId="40" xr:uid="{00000000-0005-0000-0000-000028000000}"/>
    <cellStyle name="入力 2" xfId="41" xr:uid="{00000000-0005-0000-0000-000029000000}"/>
    <cellStyle name="標準" xfId="0" builtinId="0"/>
    <cellStyle name="標準 2" xfId="42" xr:uid="{00000000-0005-0000-0000-00002B000000}"/>
    <cellStyle name="標準 3" xfId="43" xr:uid="{00000000-0005-0000-0000-00002C000000}"/>
    <cellStyle name="標準 4" xfId="46" xr:uid="{00000000-0005-0000-0000-00002D000000}"/>
    <cellStyle name="良い 2" xfId="44" xr:uid="{00000000-0005-0000-0000-00002E000000}"/>
  </cellStyles>
  <dxfs count="12">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99CC"/>
      <color rgb="FFFF00FF"/>
      <color rgb="FFCCFFFF"/>
      <color rgb="FFFFCCCC"/>
      <color rgb="FFFFFF99"/>
      <color rgb="FF0000FF"/>
      <color rgb="FFFFCCFF"/>
      <color rgb="FF66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58</xdr:col>
      <xdr:colOff>170815</xdr:colOff>
      <xdr:row>16</xdr:row>
      <xdr:rowOff>14605</xdr:rowOff>
    </xdr:from>
    <xdr:to>
      <xdr:col>63</xdr:col>
      <xdr:colOff>170815</xdr:colOff>
      <xdr:row>18</xdr:row>
      <xdr:rowOff>269875</xdr:rowOff>
    </xdr:to>
    <xdr:sp macro="" textlink="">
      <xdr:nvSpPr>
        <xdr:cNvPr id="2" name="テキスト ボックス 1">
          <a:extLst>
            <a:ext uri="{FF2B5EF4-FFF2-40B4-BE49-F238E27FC236}">
              <a16:creationId xmlns:a16="http://schemas.microsoft.com/office/drawing/2014/main" id="{B2932382-4D8C-48A5-B7BB-855F303C9CFE}"/>
            </a:ext>
          </a:extLst>
        </xdr:cNvPr>
        <xdr:cNvSpPr txBox="1"/>
      </xdr:nvSpPr>
      <xdr:spPr>
        <a:xfrm>
          <a:off x="10299065" y="4046855"/>
          <a:ext cx="873125" cy="1033145"/>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accent3">
                  <a:lumMod val="50000"/>
                </a:schemeClr>
              </a:solidFill>
            </a:rPr>
            <a:t>児童数報告を！（</a:t>
          </a:r>
          <a:r>
            <a:rPr kumimoji="1" lang="en-US" altLang="ja-JP" sz="1100" b="1">
              <a:solidFill>
                <a:schemeClr val="accent3">
                  <a:lumMod val="50000"/>
                </a:schemeClr>
              </a:solidFill>
            </a:rPr>
            <a:t>R7</a:t>
          </a:r>
          <a:r>
            <a:rPr kumimoji="1" lang="ja-JP" altLang="en-US" sz="1100" b="1">
              <a:solidFill>
                <a:schemeClr val="accent3">
                  <a:lumMod val="50000"/>
                </a:schemeClr>
              </a:solidFill>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876300</xdr:colOff>
      <xdr:row>0</xdr:row>
      <xdr:rowOff>0</xdr:rowOff>
    </xdr:from>
    <xdr:to>
      <xdr:col>9</xdr:col>
      <xdr:colOff>200025</xdr:colOff>
      <xdr:row>0</xdr:row>
      <xdr:rowOff>0</xdr:rowOff>
    </xdr:to>
    <xdr:sp macro="" textlink="">
      <xdr:nvSpPr>
        <xdr:cNvPr id="450314" name="Line 1">
          <a:extLst>
            <a:ext uri="{FF2B5EF4-FFF2-40B4-BE49-F238E27FC236}">
              <a16:creationId xmlns:a16="http://schemas.microsoft.com/office/drawing/2014/main" id="{00000000-0008-0000-0200-00000ADF0600}"/>
            </a:ext>
          </a:extLst>
        </xdr:cNvPr>
        <xdr:cNvSpPr>
          <a:spLocks noChangeShapeType="1"/>
        </xdr:cNvSpPr>
      </xdr:nvSpPr>
      <xdr:spPr bwMode="auto">
        <a:xfrm>
          <a:off x="688657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28575</xdr:colOff>
      <xdr:row>0</xdr:row>
      <xdr:rowOff>0</xdr:rowOff>
    </xdr:from>
    <xdr:to>
      <xdr:col>11</xdr:col>
      <xdr:colOff>28575</xdr:colOff>
      <xdr:row>0</xdr:row>
      <xdr:rowOff>0</xdr:rowOff>
    </xdr:to>
    <xdr:sp macro="" textlink="">
      <xdr:nvSpPr>
        <xdr:cNvPr id="450315" name="AutoShape 2">
          <a:extLst>
            <a:ext uri="{FF2B5EF4-FFF2-40B4-BE49-F238E27FC236}">
              <a16:creationId xmlns:a16="http://schemas.microsoft.com/office/drawing/2014/main" id="{00000000-0008-0000-0200-00000BDF0600}"/>
            </a:ext>
          </a:extLst>
        </xdr:cNvPr>
        <xdr:cNvSpPr>
          <a:spLocks noChangeArrowheads="1"/>
        </xdr:cNvSpPr>
      </xdr:nvSpPr>
      <xdr:spPr bwMode="auto">
        <a:xfrm>
          <a:off x="6915150" y="0"/>
          <a:ext cx="200025"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30480</xdr:colOff>
      <xdr:row>722</xdr:row>
      <xdr:rowOff>53340</xdr:rowOff>
    </xdr:from>
    <xdr:to>
      <xdr:col>26</xdr:col>
      <xdr:colOff>22860</xdr:colOff>
      <xdr:row>727</xdr:row>
      <xdr:rowOff>83820</xdr:rowOff>
    </xdr:to>
    <xdr:sp macro="" textlink="">
      <xdr:nvSpPr>
        <xdr:cNvPr id="2" name="テキスト ボックス 1">
          <a:extLst>
            <a:ext uri="{FF2B5EF4-FFF2-40B4-BE49-F238E27FC236}">
              <a16:creationId xmlns:a16="http://schemas.microsoft.com/office/drawing/2014/main" id="{468BD840-EE41-0C75-C33D-720B08E699AE}"/>
            </a:ext>
          </a:extLst>
        </xdr:cNvPr>
        <xdr:cNvSpPr txBox="1"/>
      </xdr:nvSpPr>
      <xdr:spPr>
        <a:xfrm>
          <a:off x="7810500" y="123360180"/>
          <a:ext cx="1455420" cy="8686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X738</a:t>
          </a:r>
          <a:r>
            <a:rPr kumimoji="1" lang="ja-JP" altLang="en-US" sz="1100"/>
            <a:t>と</a:t>
          </a:r>
          <a:r>
            <a:rPr kumimoji="1" lang="en-US" altLang="ja-JP" sz="1100"/>
            <a:t>X755</a:t>
          </a:r>
        </a:p>
        <a:p>
          <a:r>
            <a:rPr kumimoji="1" lang="ja-JP" altLang="en-US" sz="1100"/>
            <a:t>に変えること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1079500</xdr:colOff>
      <xdr:row>375</xdr:row>
      <xdr:rowOff>158750</xdr:rowOff>
    </xdr:from>
    <xdr:to>
      <xdr:col>6</xdr:col>
      <xdr:colOff>63500</xdr:colOff>
      <xdr:row>380</xdr:row>
      <xdr:rowOff>47625</xdr:rowOff>
    </xdr:to>
    <xdr:sp macro="" textlink="">
      <xdr:nvSpPr>
        <xdr:cNvPr id="2" name="テキスト ボックス 1">
          <a:extLst>
            <a:ext uri="{FF2B5EF4-FFF2-40B4-BE49-F238E27FC236}">
              <a16:creationId xmlns:a16="http://schemas.microsoft.com/office/drawing/2014/main" id="{FF7E4DBD-8856-C9C1-85E1-C4DBCE022707}"/>
            </a:ext>
          </a:extLst>
        </xdr:cNvPr>
        <xdr:cNvSpPr txBox="1"/>
      </xdr:nvSpPr>
      <xdr:spPr>
        <a:xfrm>
          <a:off x="3714750" y="70135750"/>
          <a:ext cx="2555875" cy="762000"/>
        </a:xfrm>
        <a:prstGeom prst="rect">
          <a:avLst/>
        </a:prstGeom>
        <a:solidFill>
          <a:srgbClr val="FFCC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枠組みの変更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1133475</xdr:colOff>
      <xdr:row>180</xdr:row>
      <xdr:rowOff>161925</xdr:rowOff>
    </xdr:from>
    <xdr:to>
      <xdr:col>4</xdr:col>
      <xdr:colOff>3324225</xdr:colOff>
      <xdr:row>188</xdr:row>
      <xdr:rowOff>0</xdr:rowOff>
    </xdr:to>
    <xdr:sp macro="" textlink="">
      <xdr:nvSpPr>
        <xdr:cNvPr id="6" name="テキスト ボックス 5">
          <a:extLst>
            <a:ext uri="{FF2B5EF4-FFF2-40B4-BE49-F238E27FC236}">
              <a16:creationId xmlns:a16="http://schemas.microsoft.com/office/drawing/2014/main" id="{FFB9EC04-3FE1-434B-87F8-9A1AA900AB43}"/>
            </a:ext>
          </a:extLst>
        </xdr:cNvPr>
        <xdr:cNvSpPr txBox="1"/>
      </xdr:nvSpPr>
      <xdr:spPr>
        <a:xfrm>
          <a:off x="3771900" y="36690300"/>
          <a:ext cx="2190750" cy="1209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この内容は５へ</a:t>
          </a:r>
        </a:p>
      </xdr:txBody>
    </xdr:sp>
    <xdr:clientData/>
  </xdr:twoCellAnchor>
  <xdr:twoCellAnchor>
    <xdr:from>
      <xdr:col>1</xdr:col>
      <xdr:colOff>57150</xdr:colOff>
      <xdr:row>275</xdr:row>
      <xdr:rowOff>0</xdr:rowOff>
    </xdr:from>
    <xdr:to>
      <xdr:col>3</xdr:col>
      <xdr:colOff>238125</xdr:colOff>
      <xdr:row>279</xdr:row>
      <xdr:rowOff>66675</xdr:rowOff>
    </xdr:to>
    <xdr:sp macro="" textlink="">
      <xdr:nvSpPr>
        <xdr:cNvPr id="7" name="テキスト ボックス 6">
          <a:extLst>
            <a:ext uri="{FF2B5EF4-FFF2-40B4-BE49-F238E27FC236}">
              <a16:creationId xmlns:a16="http://schemas.microsoft.com/office/drawing/2014/main" id="{8BEE499D-77EF-4A40-96F7-33EC43551302}"/>
            </a:ext>
          </a:extLst>
        </xdr:cNvPr>
        <xdr:cNvSpPr txBox="1"/>
      </xdr:nvSpPr>
      <xdr:spPr>
        <a:xfrm>
          <a:off x="819150" y="51615975"/>
          <a:ext cx="1781175" cy="7524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２８へ</a:t>
          </a:r>
        </a:p>
      </xdr:txBody>
    </xdr:sp>
    <xdr:clientData/>
  </xdr:twoCellAnchor>
  <xdr:twoCellAnchor>
    <xdr:from>
      <xdr:col>1</xdr:col>
      <xdr:colOff>28575</xdr:colOff>
      <xdr:row>719</xdr:row>
      <xdr:rowOff>9526</xdr:rowOff>
    </xdr:from>
    <xdr:to>
      <xdr:col>3</xdr:col>
      <xdr:colOff>228600</xdr:colOff>
      <xdr:row>722</xdr:row>
      <xdr:rowOff>28576</xdr:rowOff>
    </xdr:to>
    <xdr:sp macro="" textlink="">
      <xdr:nvSpPr>
        <xdr:cNvPr id="8" name="テキスト ボックス 7">
          <a:extLst>
            <a:ext uri="{FF2B5EF4-FFF2-40B4-BE49-F238E27FC236}">
              <a16:creationId xmlns:a16="http://schemas.microsoft.com/office/drawing/2014/main" id="{4B0F4D18-1108-483F-8D11-6F9097859F9D}"/>
            </a:ext>
          </a:extLst>
        </xdr:cNvPr>
        <xdr:cNvSpPr txBox="1"/>
      </xdr:nvSpPr>
      <xdr:spPr>
        <a:xfrm>
          <a:off x="790575" y="109823251"/>
          <a:ext cx="1800225" cy="5334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New</a:t>
          </a:r>
          <a:r>
            <a:rPr kumimoji="1" lang="ja-JP" altLang="en-US" sz="1100"/>
            <a:t>１２へ</a:t>
          </a:r>
          <a:endParaRPr kumimoji="1" lang="en-US" altLang="ja-JP" sz="1100"/>
        </a:p>
        <a:p>
          <a:endParaRPr kumimoji="1" lang="ja-JP" altLang="en-US" sz="1100"/>
        </a:p>
      </xdr:txBody>
    </xdr:sp>
    <xdr:clientData/>
  </xdr:twoCellAnchor>
  <xdr:twoCellAnchor>
    <xdr:from>
      <xdr:col>1</xdr:col>
      <xdr:colOff>38100</xdr:colOff>
      <xdr:row>725</xdr:row>
      <xdr:rowOff>142875</xdr:rowOff>
    </xdr:from>
    <xdr:to>
      <xdr:col>3</xdr:col>
      <xdr:colOff>238125</xdr:colOff>
      <xdr:row>730</xdr:row>
      <xdr:rowOff>85725</xdr:rowOff>
    </xdr:to>
    <xdr:sp macro="" textlink="">
      <xdr:nvSpPr>
        <xdr:cNvPr id="10" name="テキスト ボックス 9">
          <a:extLst>
            <a:ext uri="{FF2B5EF4-FFF2-40B4-BE49-F238E27FC236}">
              <a16:creationId xmlns:a16="http://schemas.microsoft.com/office/drawing/2014/main" id="{8FF4097C-D732-4288-ABAF-65EE61C680C5}"/>
            </a:ext>
          </a:extLst>
        </xdr:cNvPr>
        <xdr:cNvSpPr txBox="1"/>
      </xdr:nvSpPr>
      <xdr:spPr>
        <a:xfrm>
          <a:off x="800100" y="110747175"/>
          <a:ext cx="1800225" cy="7524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New </a:t>
          </a:r>
          <a:r>
            <a:rPr kumimoji="1" lang="ja-JP" altLang="en-US" sz="1100"/>
            <a:t>１３へ</a:t>
          </a:r>
        </a:p>
      </xdr:txBody>
    </xdr:sp>
    <xdr:clientData/>
  </xdr:twoCellAnchor>
  <xdr:twoCellAnchor>
    <xdr:from>
      <xdr:col>1</xdr:col>
      <xdr:colOff>66675</xdr:colOff>
      <xdr:row>809</xdr:row>
      <xdr:rowOff>95250</xdr:rowOff>
    </xdr:from>
    <xdr:to>
      <xdr:col>3</xdr:col>
      <xdr:colOff>200025</xdr:colOff>
      <xdr:row>813</xdr:row>
      <xdr:rowOff>161925</xdr:rowOff>
    </xdr:to>
    <xdr:sp macro="" textlink="">
      <xdr:nvSpPr>
        <xdr:cNvPr id="11" name="テキスト ボックス 10">
          <a:extLst>
            <a:ext uri="{FF2B5EF4-FFF2-40B4-BE49-F238E27FC236}">
              <a16:creationId xmlns:a16="http://schemas.microsoft.com/office/drawing/2014/main" id="{FC00E8E1-E1DB-46ED-938F-A55D67C066C3}"/>
            </a:ext>
          </a:extLst>
        </xdr:cNvPr>
        <xdr:cNvSpPr txBox="1"/>
      </xdr:nvSpPr>
      <xdr:spPr>
        <a:xfrm>
          <a:off x="828675" y="124587000"/>
          <a:ext cx="1733550" cy="7524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NEW</a:t>
          </a:r>
          <a:r>
            <a:rPr kumimoji="1" lang="ja-JP" altLang="en-US" sz="1100"/>
            <a:t>１９へ</a:t>
          </a:r>
        </a:p>
      </xdr:txBody>
    </xdr:sp>
    <xdr:clientData/>
  </xdr:twoCellAnchor>
  <xdr:twoCellAnchor>
    <xdr:from>
      <xdr:col>1</xdr:col>
      <xdr:colOff>38100</xdr:colOff>
      <xdr:row>846</xdr:row>
      <xdr:rowOff>38100</xdr:rowOff>
    </xdr:from>
    <xdr:to>
      <xdr:col>3</xdr:col>
      <xdr:colOff>247650</xdr:colOff>
      <xdr:row>850</xdr:row>
      <xdr:rowOff>104775</xdr:rowOff>
    </xdr:to>
    <xdr:sp macro="" textlink="">
      <xdr:nvSpPr>
        <xdr:cNvPr id="12" name="テキスト ボックス 11">
          <a:extLst>
            <a:ext uri="{FF2B5EF4-FFF2-40B4-BE49-F238E27FC236}">
              <a16:creationId xmlns:a16="http://schemas.microsoft.com/office/drawing/2014/main" id="{0FA9C1D4-3F5A-41A9-A377-41CF3B04519D}"/>
            </a:ext>
          </a:extLst>
        </xdr:cNvPr>
        <xdr:cNvSpPr txBox="1"/>
      </xdr:nvSpPr>
      <xdr:spPr>
        <a:xfrm>
          <a:off x="800100" y="132311775"/>
          <a:ext cx="1809750" cy="7524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New </a:t>
          </a:r>
          <a:r>
            <a:rPr kumimoji="1" lang="ja-JP" altLang="en-US" sz="1100"/>
            <a:t>２０へ</a:t>
          </a:r>
        </a:p>
      </xdr:txBody>
    </xdr:sp>
    <xdr:clientData/>
  </xdr:twoCellAnchor>
  <xdr:twoCellAnchor>
    <xdr:from>
      <xdr:col>0</xdr:col>
      <xdr:colOff>581025</xdr:colOff>
      <xdr:row>321</xdr:row>
      <xdr:rowOff>123826</xdr:rowOff>
    </xdr:from>
    <xdr:to>
      <xdr:col>3</xdr:col>
      <xdr:colOff>152400</xdr:colOff>
      <xdr:row>327</xdr:row>
      <xdr:rowOff>0</xdr:rowOff>
    </xdr:to>
    <xdr:sp macro="" textlink="">
      <xdr:nvSpPr>
        <xdr:cNvPr id="14" name="テキスト ボックス 13">
          <a:extLst>
            <a:ext uri="{FF2B5EF4-FFF2-40B4-BE49-F238E27FC236}">
              <a16:creationId xmlns:a16="http://schemas.microsoft.com/office/drawing/2014/main" id="{DD6E4A84-870D-BE9F-BF33-A5F5EBF6FE24}"/>
            </a:ext>
          </a:extLst>
        </xdr:cNvPr>
        <xdr:cNvSpPr txBox="1"/>
      </xdr:nvSpPr>
      <xdr:spPr>
        <a:xfrm>
          <a:off x="581025" y="59274076"/>
          <a:ext cx="1933575" cy="847724"/>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13</a:t>
          </a:r>
          <a:r>
            <a:rPr kumimoji="1" lang="ja-JP" altLang="en-US" sz="1600"/>
            <a:t>・</a:t>
          </a:r>
          <a:r>
            <a:rPr kumimoji="1" lang="en-US" altLang="ja-JP" sz="1600"/>
            <a:t>14</a:t>
          </a:r>
          <a:r>
            <a:rPr kumimoji="1" lang="ja-JP" altLang="en-US" sz="1600"/>
            <a:t>　＜　旧</a:t>
          </a:r>
          <a:r>
            <a:rPr kumimoji="1" lang="en-US" altLang="ja-JP" sz="1600"/>
            <a:t>21</a:t>
          </a:r>
          <a:r>
            <a:rPr kumimoji="1" lang="ja-JP" altLang="en-US" sz="1600"/>
            <a:t>・</a:t>
          </a:r>
          <a:r>
            <a:rPr kumimoji="1" lang="en-US" altLang="ja-JP" sz="1600"/>
            <a:t>22</a:t>
          </a:r>
          <a:r>
            <a:rPr kumimoji="1" lang="ja-JP" altLang="en-US" sz="1600"/>
            <a:t>　</a:t>
          </a:r>
        </a:p>
      </xdr:txBody>
    </xdr:sp>
    <xdr:clientData/>
  </xdr:twoCellAnchor>
  <xdr:oneCellAnchor>
    <xdr:from>
      <xdr:col>1</xdr:col>
      <xdr:colOff>38100</xdr:colOff>
      <xdr:row>856</xdr:row>
      <xdr:rowOff>57150</xdr:rowOff>
    </xdr:from>
    <xdr:ext cx="1552575" cy="466725"/>
    <xdr:sp macro="" textlink="">
      <xdr:nvSpPr>
        <xdr:cNvPr id="16" name="テキスト ボックス 15">
          <a:extLst>
            <a:ext uri="{FF2B5EF4-FFF2-40B4-BE49-F238E27FC236}">
              <a16:creationId xmlns:a16="http://schemas.microsoft.com/office/drawing/2014/main" id="{75A49A47-F591-B7BF-583C-C988DE2BBC7F}"/>
            </a:ext>
          </a:extLst>
        </xdr:cNvPr>
        <xdr:cNvSpPr txBox="1"/>
      </xdr:nvSpPr>
      <xdr:spPr>
        <a:xfrm>
          <a:off x="800100" y="147551775"/>
          <a:ext cx="1552575" cy="46672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２８　＜　旧１０　</a:t>
          </a:r>
        </a:p>
      </xdr:txBody>
    </xdr:sp>
    <xdr:clientData/>
  </xdr:oneCellAnchor>
  <xdr:twoCellAnchor>
    <xdr:from>
      <xdr:col>4</xdr:col>
      <xdr:colOff>3257550</xdr:colOff>
      <xdr:row>105</xdr:row>
      <xdr:rowOff>161925</xdr:rowOff>
    </xdr:from>
    <xdr:to>
      <xdr:col>10</xdr:col>
      <xdr:colOff>28575</xdr:colOff>
      <xdr:row>112</xdr:row>
      <xdr:rowOff>133350</xdr:rowOff>
    </xdr:to>
    <xdr:sp macro="" textlink="">
      <xdr:nvSpPr>
        <xdr:cNvPr id="19" name="テキスト ボックス 18">
          <a:extLst>
            <a:ext uri="{FF2B5EF4-FFF2-40B4-BE49-F238E27FC236}">
              <a16:creationId xmlns:a16="http://schemas.microsoft.com/office/drawing/2014/main" id="{8D91C9D1-9B1D-4D63-9079-B273142D6E42}"/>
            </a:ext>
          </a:extLst>
        </xdr:cNvPr>
        <xdr:cNvSpPr txBox="1"/>
      </xdr:nvSpPr>
      <xdr:spPr>
        <a:xfrm>
          <a:off x="5895975" y="22793325"/>
          <a:ext cx="1133475" cy="11715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a:t>このあたり</a:t>
          </a:r>
          <a:endParaRPr kumimoji="1" lang="en-US" altLang="ja-JP" sz="1600"/>
        </a:p>
        <a:p>
          <a:r>
            <a:rPr kumimoji="1" lang="ja-JP" altLang="en-US" sz="1600"/>
            <a:t>　旧６</a:t>
          </a:r>
        </a:p>
      </xdr:txBody>
    </xdr:sp>
    <xdr:clientData/>
  </xdr:twoCellAnchor>
  <xdr:twoCellAnchor>
    <xdr:from>
      <xdr:col>3</xdr:col>
      <xdr:colOff>114300</xdr:colOff>
      <xdr:row>409</xdr:row>
      <xdr:rowOff>28575</xdr:rowOff>
    </xdr:from>
    <xdr:to>
      <xdr:col>4</xdr:col>
      <xdr:colOff>3219450</xdr:colOff>
      <xdr:row>411</xdr:row>
      <xdr:rowOff>142875</xdr:rowOff>
    </xdr:to>
    <xdr:sp macro="" textlink="">
      <xdr:nvSpPr>
        <xdr:cNvPr id="24" name="テキスト ボックス 23">
          <a:extLst>
            <a:ext uri="{FF2B5EF4-FFF2-40B4-BE49-F238E27FC236}">
              <a16:creationId xmlns:a16="http://schemas.microsoft.com/office/drawing/2014/main" id="{AC2CA900-4FE6-799E-C5B3-9EF5ED3CF942}"/>
            </a:ext>
          </a:extLst>
        </xdr:cNvPr>
        <xdr:cNvSpPr txBox="1"/>
      </xdr:nvSpPr>
      <xdr:spPr>
        <a:xfrm>
          <a:off x="2476500" y="73866375"/>
          <a:ext cx="3381375" cy="4572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16</a:t>
          </a:r>
          <a:r>
            <a:rPr kumimoji="1" lang="ja-JP" altLang="en-US" sz="1600"/>
            <a:t>下部から</a:t>
          </a:r>
        </a:p>
      </xdr:txBody>
    </xdr:sp>
    <xdr:clientData/>
  </xdr:twoCellAnchor>
  <xdr:twoCellAnchor>
    <xdr:from>
      <xdr:col>3</xdr:col>
      <xdr:colOff>0</xdr:colOff>
      <xdr:row>448</xdr:row>
      <xdr:rowOff>0</xdr:rowOff>
    </xdr:from>
    <xdr:to>
      <xdr:col>4</xdr:col>
      <xdr:colOff>3105150</xdr:colOff>
      <xdr:row>450</xdr:row>
      <xdr:rowOff>95250</xdr:rowOff>
    </xdr:to>
    <xdr:sp macro="" textlink="">
      <xdr:nvSpPr>
        <xdr:cNvPr id="26" name="テキスト ボックス 25">
          <a:extLst>
            <a:ext uri="{FF2B5EF4-FFF2-40B4-BE49-F238E27FC236}">
              <a16:creationId xmlns:a16="http://schemas.microsoft.com/office/drawing/2014/main" id="{20D8A729-D4D3-4F60-A594-C086475250FA}"/>
            </a:ext>
          </a:extLst>
        </xdr:cNvPr>
        <xdr:cNvSpPr txBox="1"/>
      </xdr:nvSpPr>
      <xdr:spPr>
        <a:xfrm>
          <a:off x="2362200" y="82381725"/>
          <a:ext cx="3381375" cy="428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15</a:t>
          </a:r>
          <a:r>
            <a:rPr kumimoji="1" lang="ja-JP" altLang="en-US" sz="1600"/>
            <a:t>下部へ</a:t>
          </a:r>
        </a:p>
      </xdr:txBody>
    </xdr:sp>
    <xdr:clientData/>
  </xdr:twoCellAnchor>
  <xdr:twoCellAnchor>
    <xdr:from>
      <xdr:col>2</xdr:col>
      <xdr:colOff>981076</xdr:colOff>
      <xdr:row>454</xdr:row>
      <xdr:rowOff>161925</xdr:rowOff>
    </xdr:from>
    <xdr:to>
      <xdr:col>3</xdr:col>
      <xdr:colOff>28575</xdr:colOff>
      <xdr:row>466</xdr:row>
      <xdr:rowOff>133350</xdr:rowOff>
    </xdr:to>
    <xdr:sp macro="" textlink="">
      <xdr:nvSpPr>
        <xdr:cNvPr id="27" name="テキスト ボックス 26">
          <a:extLst>
            <a:ext uri="{FF2B5EF4-FFF2-40B4-BE49-F238E27FC236}">
              <a16:creationId xmlns:a16="http://schemas.microsoft.com/office/drawing/2014/main" id="{0F1E2E3C-DDF7-44B2-BC47-B092A1DA4C97}"/>
            </a:ext>
          </a:extLst>
        </xdr:cNvPr>
        <xdr:cNvSpPr txBox="1"/>
      </xdr:nvSpPr>
      <xdr:spPr>
        <a:xfrm>
          <a:off x="1962151" y="80819625"/>
          <a:ext cx="428624" cy="13430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新たに</a:t>
          </a:r>
        </a:p>
      </xdr:txBody>
    </xdr:sp>
    <xdr:clientData/>
  </xdr:twoCellAnchor>
  <xdr:twoCellAnchor>
    <xdr:from>
      <xdr:col>1</xdr:col>
      <xdr:colOff>28574</xdr:colOff>
      <xdr:row>568</xdr:row>
      <xdr:rowOff>66675</xdr:rowOff>
    </xdr:from>
    <xdr:to>
      <xdr:col>3</xdr:col>
      <xdr:colOff>209549</xdr:colOff>
      <xdr:row>572</xdr:row>
      <xdr:rowOff>133350</xdr:rowOff>
    </xdr:to>
    <xdr:sp macro="" textlink="">
      <xdr:nvSpPr>
        <xdr:cNvPr id="28" name="テキスト ボックス 27">
          <a:extLst>
            <a:ext uri="{FF2B5EF4-FFF2-40B4-BE49-F238E27FC236}">
              <a16:creationId xmlns:a16="http://schemas.microsoft.com/office/drawing/2014/main" id="{587D5C95-8749-4CDE-A202-21D9040955F7}"/>
            </a:ext>
          </a:extLst>
        </xdr:cNvPr>
        <xdr:cNvSpPr txBox="1"/>
      </xdr:nvSpPr>
      <xdr:spPr>
        <a:xfrm>
          <a:off x="790574" y="99612450"/>
          <a:ext cx="1781175" cy="7524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１９　＜　旧２３から</a:t>
          </a:r>
        </a:p>
      </xdr:txBody>
    </xdr:sp>
    <xdr:clientData/>
  </xdr:twoCellAnchor>
  <xdr:twoCellAnchor>
    <xdr:from>
      <xdr:col>0</xdr:col>
      <xdr:colOff>736600</xdr:colOff>
      <xdr:row>610</xdr:row>
      <xdr:rowOff>25400</xdr:rowOff>
    </xdr:from>
    <xdr:to>
      <xdr:col>3</xdr:col>
      <xdr:colOff>203200</xdr:colOff>
      <xdr:row>614</xdr:row>
      <xdr:rowOff>92075</xdr:rowOff>
    </xdr:to>
    <xdr:sp macro="" textlink="">
      <xdr:nvSpPr>
        <xdr:cNvPr id="29" name="テキスト ボックス 28">
          <a:extLst>
            <a:ext uri="{FF2B5EF4-FFF2-40B4-BE49-F238E27FC236}">
              <a16:creationId xmlns:a16="http://schemas.microsoft.com/office/drawing/2014/main" id="{067ABE99-47BC-4C6D-A90E-3F6E571925FA}"/>
            </a:ext>
          </a:extLst>
        </xdr:cNvPr>
        <xdr:cNvSpPr txBox="1"/>
      </xdr:nvSpPr>
      <xdr:spPr>
        <a:xfrm>
          <a:off x="736600" y="108769150"/>
          <a:ext cx="1831975" cy="7651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２０　＜　旧</a:t>
          </a:r>
          <a:r>
            <a:rPr kumimoji="1" lang="en-US" altLang="ja-JP" sz="1100"/>
            <a:t> </a:t>
          </a:r>
          <a:r>
            <a:rPr kumimoji="1" lang="ja-JP" altLang="en-US" sz="1100"/>
            <a:t>２６から</a:t>
          </a:r>
        </a:p>
      </xdr:txBody>
    </xdr:sp>
    <xdr:clientData/>
  </xdr:twoCellAnchor>
  <xdr:twoCellAnchor>
    <xdr:from>
      <xdr:col>1</xdr:col>
      <xdr:colOff>114304</xdr:colOff>
      <xdr:row>49</xdr:row>
      <xdr:rowOff>28578</xdr:rowOff>
    </xdr:from>
    <xdr:to>
      <xdr:col>1</xdr:col>
      <xdr:colOff>123825</xdr:colOff>
      <xdr:row>53</xdr:row>
      <xdr:rowOff>161927</xdr:rowOff>
    </xdr:to>
    <xdr:cxnSp macro="">
      <xdr:nvCxnSpPr>
        <xdr:cNvPr id="31" name="コネクタ: 曲線 30">
          <a:extLst>
            <a:ext uri="{FF2B5EF4-FFF2-40B4-BE49-F238E27FC236}">
              <a16:creationId xmlns:a16="http://schemas.microsoft.com/office/drawing/2014/main" id="{0C29C141-9F98-196A-04AA-FBB773A5654E}"/>
            </a:ext>
          </a:extLst>
        </xdr:cNvPr>
        <xdr:cNvCxnSpPr/>
      </xdr:nvCxnSpPr>
      <xdr:spPr>
        <a:xfrm rot="16200000" flipH="1">
          <a:off x="471490" y="12749217"/>
          <a:ext cx="819149" cy="9521"/>
        </a:xfrm>
        <a:prstGeom prst="curvedConnector3">
          <a:avLst>
            <a:gd name="adj1" fmla="val 50000"/>
          </a:avLst>
        </a:prstGeom>
        <a:ln w="76200">
          <a:solidFill>
            <a:srgbClr val="FFC000">
              <a:alpha val="96000"/>
            </a:srgb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xdr:colOff>
      <xdr:row>433</xdr:row>
      <xdr:rowOff>85724</xdr:rowOff>
    </xdr:from>
    <xdr:to>
      <xdr:col>24</xdr:col>
      <xdr:colOff>76200</xdr:colOff>
      <xdr:row>435</xdr:row>
      <xdr:rowOff>57149</xdr:rowOff>
    </xdr:to>
    <xdr:sp macro="" textlink="">
      <xdr:nvSpPr>
        <xdr:cNvPr id="2" name="テキスト ボックス 1">
          <a:extLst>
            <a:ext uri="{FF2B5EF4-FFF2-40B4-BE49-F238E27FC236}">
              <a16:creationId xmlns:a16="http://schemas.microsoft.com/office/drawing/2014/main" id="{837ECDDC-20E3-7E13-2334-F209C7EEBF82}"/>
            </a:ext>
          </a:extLst>
        </xdr:cNvPr>
        <xdr:cNvSpPr txBox="1"/>
      </xdr:nvSpPr>
      <xdr:spPr>
        <a:xfrm>
          <a:off x="7610475" y="79895699"/>
          <a:ext cx="2266950" cy="314325"/>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（４）　　　へ</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63501</xdr:colOff>
      <xdr:row>5</xdr:row>
      <xdr:rowOff>189440</xdr:rowOff>
    </xdr:from>
    <xdr:to>
      <xdr:col>21</xdr:col>
      <xdr:colOff>577850</xdr:colOff>
      <xdr:row>17</xdr:row>
      <xdr:rowOff>148166</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0968568" y="2263773"/>
          <a:ext cx="2673349" cy="453072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か月の勤務日数</a:t>
          </a:r>
          <a:r>
            <a:rPr kumimoji="1" lang="en-US" altLang="ja-JP" sz="1100" b="0" i="0" baseline="0">
              <a:solidFill>
                <a:srgbClr val="0070C0"/>
              </a:solidFill>
              <a:effectLst/>
              <a:latin typeface="+mn-lt"/>
              <a:ea typeface="+mn-ea"/>
              <a:cs typeface="+mn-cs"/>
            </a:rPr>
            <a:t>【</a:t>
          </a:r>
          <a:r>
            <a:rPr kumimoji="1" lang="ja-JP" altLang="ja-JP" sz="1100" b="0" i="0" baseline="0">
              <a:solidFill>
                <a:srgbClr val="0070C0"/>
              </a:solidFill>
              <a:effectLst/>
              <a:latin typeface="+mn-lt"/>
              <a:ea typeface="+mn-ea"/>
              <a:cs typeface="+mn-cs"/>
            </a:rPr>
            <a:t>予定</a:t>
          </a:r>
          <a:r>
            <a:rPr kumimoji="1" lang="en-US" altLang="ja-JP" sz="1100" b="0" i="0" baseline="0">
              <a:solidFill>
                <a:srgbClr val="0070C0"/>
              </a:solidFill>
              <a:effectLst/>
              <a:latin typeface="+mn-lt"/>
              <a:ea typeface="+mn-ea"/>
              <a:cs typeface="+mn-cs"/>
            </a:rPr>
            <a:t>】</a:t>
          </a:r>
          <a:r>
            <a:rPr kumimoji="1" lang="ja-JP" altLang="ja-JP" sz="1100" b="0" i="0" baseline="0">
              <a:solidFill>
                <a:schemeClr val="dk1"/>
              </a:solidFill>
              <a:effectLst/>
              <a:latin typeface="+mn-lt"/>
              <a:ea typeface="+mn-ea"/>
              <a:cs typeface="+mn-cs"/>
            </a:rPr>
            <a:t>」と「有給休暇取得日数</a:t>
          </a:r>
          <a:r>
            <a:rPr kumimoji="1" lang="en-US" altLang="ja-JP" sz="1100" b="0" i="0" baseline="0">
              <a:solidFill>
                <a:srgbClr val="0070C0"/>
              </a:solidFill>
              <a:effectLst/>
              <a:latin typeface="+mn-lt"/>
              <a:ea typeface="+mn-ea"/>
              <a:cs typeface="+mn-cs"/>
            </a:rPr>
            <a:t>【</a:t>
          </a:r>
          <a:r>
            <a:rPr kumimoji="1" lang="ja-JP" altLang="ja-JP" sz="1100" b="0" i="0" baseline="0">
              <a:solidFill>
                <a:srgbClr val="0070C0"/>
              </a:solidFill>
              <a:effectLst/>
              <a:latin typeface="+mn-lt"/>
              <a:ea typeface="+mn-ea"/>
              <a:cs typeface="+mn-cs"/>
            </a:rPr>
            <a:t>予定</a:t>
          </a:r>
          <a:r>
            <a:rPr kumimoji="1" lang="en-US" altLang="ja-JP" sz="1100" b="0" i="0" baseline="0">
              <a:solidFill>
                <a:srgbClr val="0070C0"/>
              </a:solidFill>
              <a:effectLst/>
              <a:latin typeface="+mn-lt"/>
              <a:ea typeface="+mn-ea"/>
              <a:cs typeface="+mn-cs"/>
            </a:rPr>
            <a:t>】</a:t>
          </a:r>
          <a:r>
            <a:rPr kumimoji="1" lang="ja-JP" altLang="ja-JP" sz="1100" b="0" i="0" baseline="0">
              <a:solidFill>
                <a:schemeClr val="dk1"/>
              </a:solidFill>
              <a:effectLst/>
              <a:latin typeface="+mn-lt"/>
              <a:ea typeface="+mn-ea"/>
              <a:cs typeface="+mn-cs"/>
            </a:rPr>
            <a:t>」には対象月の</a:t>
          </a:r>
          <a:r>
            <a:rPr kumimoji="1" lang="ja-JP" altLang="ja-JP" sz="1100" b="0" i="0" baseline="0">
              <a:solidFill>
                <a:srgbClr val="0070C0"/>
              </a:solidFill>
              <a:effectLst/>
              <a:latin typeface="+mn-lt"/>
              <a:ea typeface="+mn-ea"/>
              <a:cs typeface="+mn-cs"/>
            </a:rPr>
            <a:t>シフト作成時の予定</a:t>
          </a:r>
          <a:r>
            <a:rPr kumimoji="1" lang="ja-JP" altLang="ja-JP" sz="1100" b="0" i="0" baseline="0">
              <a:solidFill>
                <a:schemeClr val="dk1"/>
              </a:solidFill>
              <a:effectLst/>
              <a:latin typeface="+mn-lt"/>
              <a:ea typeface="+mn-ea"/>
              <a:cs typeface="+mn-cs"/>
            </a:rPr>
            <a:t>を記入してください。</a:t>
          </a:r>
          <a:endParaRPr kumimoji="1" lang="en-US" altLang="ja-JP" sz="1100" b="0" i="0" baseline="0">
            <a:solidFill>
              <a:schemeClr val="dk1"/>
            </a:solidFill>
            <a:effectLst/>
            <a:latin typeface="+mn-lt"/>
            <a:ea typeface="+mn-ea"/>
            <a:cs typeface="+mn-cs"/>
          </a:endParaRPr>
        </a:p>
        <a:p>
          <a:endParaRPr lang="ja-JP" altLang="ja-JP">
            <a:effectLst/>
          </a:endParaRPr>
        </a:p>
        <a:p>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1</a:t>
          </a:r>
          <a:r>
            <a:rPr kumimoji="1" lang="ja-JP" altLang="ja-JP" sz="1100" b="0">
              <a:solidFill>
                <a:schemeClr val="dk1"/>
              </a:solidFill>
              <a:effectLst/>
              <a:latin typeface="+mn-lt"/>
              <a:ea typeface="+mn-ea"/>
              <a:cs typeface="+mn-cs"/>
            </a:rPr>
            <a:t>か月の勤務日数</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実績</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」と「有給休暇取得日数</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実績</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」には対象月の実績を記入してください。</a:t>
          </a:r>
          <a:endParaRPr kumimoji="1" lang="en-US" altLang="ja-JP" sz="1100" b="0">
            <a:solidFill>
              <a:schemeClr val="dk1"/>
            </a:solidFill>
            <a:effectLst/>
            <a:latin typeface="+mn-lt"/>
            <a:ea typeface="+mn-ea"/>
            <a:cs typeface="+mn-cs"/>
          </a:endParaRPr>
        </a:p>
        <a:p>
          <a:endParaRPr lang="ja-JP" altLang="ja-JP">
            <a:effectLst/>
          </a:endParaRPr>
        </a:p>
        <a:p>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1</a:t>
          </a:r>
          <a:r>
            <a:rPr kumimoji="1" lang="ja-JP" altLang="ja-JP" sz="1100" b="0">
              <a:solidFill>
                <a:schemeClr val="dk1"/>
              </a:solidFill>
              <a:effectLst/>
              <a:latin typeface="+mn-lt"/>
              <a:ea typeface="+mn-ea"/>
              <a:cs typeface="+mn-cs"/>
            </a:rPr>
            <a:t>か月の勤務日数」に</a:t>
          </a:r>
          <a:r>
            <a:rPr kumimoji="1" lang="ja-JP" altLang="ja-JP" sz="1100" b="0">
              <a:solidFill>
                <a:srgbClr val="FF0000"/>
              </a:solidFill>
              <a:effectLst/>
              <a:latin typeface="+mn-lt"/>
              <a:ea typeface="+mn-ea"/>
              <a:cs typeface="+mn-cs"/>
            </a:rPr>
            <a:t>「有給休暇取得日数」は含まれません。</a:t>
          </a:r>
          <a:endParaRPr lang="ja-JP" altLang="ja-JP">
            <a:solidFill>
              <a:srgbClr val="FF0000"/>
            </a:solidFill>
            <a:effectLst/>
          </a:endParaRPr>
        </a:p>
        <a:p>
          <a:r>
            <a:rPr kumimoji="1" lang="ja-JP" altLang="ja-JP" sz="1100" b="0">
              <a:solidFill>
                <a:schemeClr val="dk1"/>
              </a:solidFill>
              <a:effectLst/>
              <a:latin typeface="+mn-lt"/>
              <a:ea typeface="+mn-ea"/>
              <a:cs typeface="+mn-cs"/>
            </a:rPr>
            <a:t>無給休暇は対象となりませんので、日数に含めないでください。</a:t>
          </a:r>
          <a:endParaRPr lang="ja-JP" altLang="ja-JP">
            <a:effectLst/>
          </a:endParaRPr>
        </a:p>
        <a:p>
          <a:pPr algn="l"/>
          <a:endParaRPr kumimoji="1" lang="en-US" altLang="ja-JP" sz="1100" b="0">
            <a:solidFill>
              <a:sysClr val="windowText" lastClr="000000"/>
            </a:solidFill>
            <a:latin typeface="ＭＳ Ｐ明朝" panose="02020600040205080304" pitchFamily="18" charset="-128"/>
            <a:ea typeface="ＭＳ Ｐ明朝" panose="02020600040205080304" pitchFamily="18"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有給の時間休をとった場合</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その日の勤務時間と休暇時間のうち、長い方のもので計算します。</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例：</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時間勤務のうち</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時間の時間休をとった場合は、勤務時間の方が長いため、その日は「</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か月の勤務日数」の</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日分としてカウントします。</a:t>
          </a:r>
          <a:endParaRPr lang="ja-JP" altLang="ja-JP" sz="1100">
            <a:effectLst/>
            <a:latin typeface="ＭＳ Ｐゴシック" panose="020B0600070205080204" pitchFamily="50" charset="-128"/>
            <a:ea typeface="ＭＳ Ｐゴシック" panose="020B0600070205080204" pitchFamily="50" charset="-128"/>
          </a:endParaRPr>
        </a:p>
        <a:p>
          <a:pPr algn="l"/>
          <a:endParaRPr kumimoji="1" lang="en-US" altLang="ja-JP" sz="1200" b="0">
            <a:solidFill>
              <a:sysClr val="windowText" lastClr="000000"/>
            </a:solidFill>
          </a:endParaRPr>
        </a:p>
      </xdr:txBody>
    </xdr:sp>
    <xdr:clientData/>
  </xdr:twoCellAnchor>
  <xdr:twoCellAnchor>
    <xdr:from>
      <xdr:col>1</xdr:col>
      <xdr:colOff>126999</xdr:colOff>
      <xdr:row>10</xdr:row>
      <xdr:rowOff>275166</xdr:rowOff>
    </xdr:from>
    <xdr:to>
      <xdr:col>15</xdr:col>
      <xdr:colOff>281392</xdr:colOff>
      <xdr:row>13</xdr:row>
      <xdr:rowOff>207931</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370416" y="4265083"/>
          <a:ext cx="8113059" cy="107576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指導監査実施月の前々月に在籍している職員すべてについて前々月の実績をご記入ください。</a:t>
          </a:r>
          <a:endParaRPr kumimoji="1" lang="en-US" altLang="ja-JP" sz="1400" b="1">
            <a:solidFill>
              <a:srgbClr val="FF0000"/>
            </a:solidFill>
          </a:endParaRPr>
        </a:p>
        <a:p>
          <a:pPr algn="ctr"/>
          <a:r>
            <a:rPr kumimoji="1" lang="ja-JP" altLang="en-US" sz="1400" b="1">
              <a:solidFill>
                <a:srgbClr val="FF0000"/>
              </a:solidFill>
            </a:rPr>
            <a:t>例）指導監査実施月が</a:t>
          </a:r>
          <a:r>
            <a:rPr kumimoji="1" lang="en-US" altLang="ja-JP" sz="1400" b="1">
              <a:solidFill>
                <a:srgbClr val="FF0000"/>
              </a:solidFill>
            </a:rPr>
            <a:t>1</a:t>
          </a:r>
          <a:r>
            <a:rPr kumimoji="1" lang="ja-JP" altLang="en-US" sz="1400" b="1">
              <a:solidFill>
                <a:srgbClr val="FF0000"/>
              </a:solidFill>
            </a:rPr>
            <a:t>月　⇒　</a:t>
          </a:r>
          <a:r>
            <a:rPr kumimoji="1" lang="en-US" altLang="ja-JP" sz="1400" b="1">
              <a:solidFill>
                <a:srgbClr val="FF0000"/>
              </a:solidFill>
            </a:rPr>
            <a:t>11</a:t>
          </a:r>
          <a:r>
            <a:rPr kumimoji="1" lang="ja-JP" altLang="en-US" sz="1400" b="1">
              <a:solidFill>
                <a:srgbClr val="FF0000"/>
              </a:solidFill>
            </a:rPr>
            <a:t>月中に在籍している職員</a:t>
          </a:r>
          <a:endParaRPr kumimoji="1" lang="en-US" altLang="ja-JP" sz="1400" b="1">
            <a:solidFill>
              <a:srgbClr val="FF0000"/>
            </a:solidFill>
          </a:endParaRPr>
        </a:p>
        <a:p>
          <a:pPr algn="ctr"/>
          <a:r>
            <a:rPr kumimoji="1" lang="en-US" altLang="ja-JP" sz="1400" b="1">
              <a:solidFill>
                <a:srgbClr val="FF0000"/>
              </a:solidFill>
            </a:rPr>
            <a:t>11</a:t>
          </a:r>
          <a:r>
            <a:rPr kumimoji="1" lang="ja-JP" altLang="en-US" sz="1400" b="1">
              <a:solidFill>
                <a:srgbClr val="FF0000"/>
              </a:solidFill>
            </a:rPr>
            <a:t>月の勤務日数、月間勤務時間</a:t>
          </a:r>
          <a:endParaRPr kumimoji="1" lang="en-US" altLang="ja-JP" sz="1400" b="1">
            <a:solidFill>
              <a:srgbClr val="FF0000"/>
            </a:solidFill>
          </a:endParaRPr>
        </a:p>
      </xdr:txBody>
    </xdr:sp>
    <xdr:clientData/>
  </xdr:twoCellAnchor>
  <xdr:twoCellAnchor>
    <xdr:from>
      <xdr:col>0</xdr:col>
      <xdr:colOff>146050</xdr:colOff>
      <xdr:row>2</xdr:row>
      <xdr:rowOff>10584</xdr:rowOff>
    </xdr:from>
    <xdr:to>
      <xdr:col>1</xdr:col>
      <xdr:colOff>946213</xdr:colOff>
      <xdr:row>3</xdr:row>
      <xdr:rowOff>14007</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46050" y="738717"/>
          <a:ext cx="1020296" cy="35055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twoCellAnchor>
    <xdr:from>
      <xdr:col>8</xdr:col>
      <xdr:colOff>518585</xdr:colOff>
      <xdr:row>5</xdr:row>
      <xdr:rowOff>296333</xdr:rowOff>
    </xdr:from>
    <xdr:to>
      <xdr:col>15</xdr:col>
      <xdr:colOff>234703</xdr:colOff>
      <xdr:row>7</xdr:row>
      <xdr:rowOff>38598</xdr:rowOff>
    </xdr:to>
    <xdr:sp macro="" textlink="">
      <xdr:nvSpPr>
        <xdr:cNvPr id="5" name="線吹き出し 1 (枠付き) 4">
          <a:extLst>
            <a:ext uri="{FF2B5EF4-FFF2-40B4-BE49-F238E27FC236}">
              <a16:creationId xmlns:a16="http://schemas.microsoft.com/office/drawing/2014/main" id="{00000000-0008-0000-0700-000005000000}"/>
            </a:ext>
          </a:extLst>
        </xdr:cNvPr>
        <xdr:cNvSpPr/>
      </xdr:nvSpPr>
      <xdr:spPr>
        <a:xfrm>
          <a:off x="6688668" y="2381250"/>
          <a:ext cx="1748118" cy="504265"/>
        </a:xfrm>
        <a:prstGeom prst="borderCallout1">
          <a:avLst>
            <a:gd name="adj1" fmla="val 475"/>
            <a:gd name="adj2" fmla="val 9043"/>
            <a:gd name="adj3" fmla="val -18611"/>
            <a:gd name="adj4" fmla="val -28622"/>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1">
              <a:solidFill>
                <a:sysClr val="windowText" lastClr="000000"/>
              </a:solidFill>
              <a:effectLst/>
              <a:latin typeface="+mn-lt"/>
              <a:ea typeface="+mn-ea"/>
              <a:cs typeface="+mn-cs"/>
            </a:rPr>
            <a:t>法人内で異動がある場合</a:t>
          </a: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63501</xdr:colOff>
      <xdr:row>5</xdr:row>
      <xdr:rowOff>189440</xdr:rowOff>
    </xdr:from>
    <xdr:to>
      <xdr:col>21</xdr:col>
      <xdr:colOff>577850</xdr:colOff>
      <xdr:row>17</xdr:row>
      <xdr:rowOff>148166</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9726084" y="2274357"/>
          <a:ext cx="2927349" cy="453072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solidFill>
                <a:sysClr val="windowText" lastClr="000000"/>
              </a:solidFill>
              <a:latin typeface="ＭＳ Ｐ明朝" panose="02020600040205080304" pitchFamily="18" charset="-128"/>
              <a:ea typeface="ＭＳ Ｐ明朝" panose="02020600040205080304" pitchFamily="18" charset="-128"/>
            </a:rPr>
            <a:t>指導監査実施月の前々月の勤務実績の記入について</a:t>
          </a:r>
          <a:endParaRPr kumimoji="1" lang="en-US" altLang="ja-JP" sz="1100" b="0">
            <a:solidFill>
              <a:sysClr val="windowText" lastClr="000000"/>
            </a:solidFill>
            <a:latin typeface="ＭＳ Ｐ明朝" panose="02020600040205080304" pitchFamily="18" charset="-128"/>
            <a:ea typeface="ＭＳ Ｐ明朝" panose="02020600040205080304" pitchFamily="18" charset="-128"/>
          </a:endParaRPr>
        </a:p>
        <a:p>
          <a:pPr algn="l"/>
          <a:endParaRPr kumimoji="1" lang="en-US" altLang="ja-JP" sz="1100" b="0">
            <a:solidFill>
              <a:sysClr val="windowText" lastClr="000000"/>
            </a:solidFill>
            <a:latin typeface="ＭＳ Ｐ明朝" panose="02020600040205080304" pitchFamily="18" charset="-128"/>
            <a:ea typeface="ＭＳ Ｐ明朝" panose="02020600040205080304" pitchFamily="18" charset="-128"/>
          </a:endParaRPr>
        </a:p>
        <a:p>
          <a:r>
            <a:rPr kumimoji="1" lang="ja-JP" altLang="ja-JP" sz="1100" b="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か月の勤務日数</a:t>
          </a:r>
          <a:r>
            <a:rPr kumimoji="1" lang="en-US" altLang="ja-JP" sz="1100" b="0" i="0" baseline="0">
              <a:solidFill>
                <a:srgbClr val="0070C0"/>
              </a:solidFill>
              <a:effectLst/>
              <a:latin typeface="+mn-lt"/>
              <a:ea typeface="+mn-ea"/>
              <a:cs typeface="+mn-cs"/>
            </a:rPr>
            <a:t>【</a:t>
          </a:r>
          <a:r>
            <a:rPr kumimoji="1" lang="ja-JP" altLang="ja-JP" sz="1100" b="0" i="0" baseline="0">
              <a:solidFill>
                <a:srgbClr val="0070C0"/>
              </a:solidFill>
              <a:effectLst/>
              <a:latin typeface="+mn-lt"/>
              <a:ea typeface="+mn-ea"/>
              <a:cs typeface="+mn-cs"/>
            </a:rPr>
            <a:t>予定</a:t>
          </a:r>
          <a:r>
            <a:rPr kumimoji="1" lang="en-US" altLang="ja-JP" sz="1100" b="0" i="0" baseline="0">
              <a:solidFill>
                <a:srgbClr val="0070C0"/>
              </a:solidFill>
              <a:effectLst/>
              <a:latin typeface="+mn-lt"/>
              <a:ea typeface="+mn-ea"/>
              <a:cs typeface="+mn-cs"/>
            </a:rPr>
            <a:t>】</a:t>
          </a:r>
          <a:r>
            <a:rPr kumimoji="1" lang="ja-JP" altLang="ja-JP" sz="1100" b="0" i="0" baseline="0">
              <a:solidFill>
                <a:schemeClr val="dk1"/>
              </a:solidFill>
              <a:effectLst/>
              <a:latin typeface="+mn-lt"/>
              <a:ea typeface="+mn-ea"/>
              <a:cs typeface="+mn-cs"/>
            </a:rPr>
            <a:t>」と「有給休暇取得日数</a:t>
          </a:r>
          <a:r>
            <a:rPr kumimoji="1" lang="en-US" altLang="ja-JP" sz="1100" b="0" i="0" baseline="0">
              <a:solidFill>
                <a:srgbClr val="0070C0"/>
              </a:solidFill>
              <a:effectLst/>
              <a:latin typeface="+mn-lt"/>
              <a:ea typeface="+mn-ea"/>
              <a:cs typeface="+mn-cs"/>
            </a:rPr>
            <a:t>【</a:t>
          </a:r>
          <a:r>
            <a:rPr kumimoji="1" lang="ja-JP" altLang="ja-JP" sz="1100" b="0" i="0" baseline="0">
              <a:solidFill>
                <a:srgbClr val="0070C0"/>
              </a:solidFill>
              <a:effectLst/>
              <a:latin typeface="+mn-lt"/>
              <a:ea typeface="+mn-ea"/>
              <a:cs typeface="+mn-cs"/>
            </a:rPr>
            <a:t>予定</a:t>
          </a:r>
          <a:r>
            <a:rPr kumimoji="1" lang="en-US" altLang="ja-JP" sz="1100" b="0" i="0" baseline="0">
              <a:solidFill>
                <a:srgbClr val="0070C0"/>
              </a:solidFill>
              <a:effectLst/>
              <a:latin typeface="+mn-lt"/>
              <a:ea typeface="+mn-ea"/>
              <a:cs typeface="+mn-cs"/>
            </a:rPr>
            <a:t>】</a:t>
          </a:r>
          <a:r>
            <a:rPr kumimoji="1" lang="ja-JP" altLang="ja-JP" sz="1100" b="0" i="0" baseline="0">
              <a:solidFill>
                <a:schemeClr val="dk1"/>
              </a:solidFill>
              <a:effectLst/>
              <a:latin typeface="+mn-lt"/>
              <a:ea typeface="+mn-ea"/>
              <a:cs typeface="+mn-cs"/>
            </a:rPr>
            <a:t>」には対象月の</a:t>
          </a:r>
          <a:r>
            <a:rPr kumimoji="1" lang="ja-JP" altLang="ja-JP" sz="1100" b="0" i="0" baseline="0">
              <a:solidFill>
                <a:srgbClr val="0070C0"/>
              </a:solidFill>
              <a:effectLst/>
              <a:latin typeface="+mn-lt"/>
              <a:ea typeface="+mn-ea"/>
              <a:cs typeface="+mn-cs"/>
            </a:rPr>
            <a:t>シフト作成時の予定</a:t>
          </a:r>
          <a:r>
            <a:rPr kumimoji="1" lang="ja-JP" altLang="ja-JP" sz="1100" b="0" i="0" baseline="0">
              <a:solidFill>
                <a:schemeClr val="dk1"/>
              </a:solidFill>
              <a:effectLst/>
              <a:latin typeface="+mn-lt"/>
              <a:ea typeface="+mn-ea"/>
              <a:cs typeface="+mn-cs"/>
            </a:rPr>
            <a:t>を記入してください。</a:t>
          </a:r>
          <a:r>
            <a:rPr kumimoji="1" lang="en-US" altLang="ja-JP" sz="1100" b="0" i="0" baseline="0">
              <a:solidFill>
                <a:schemeClr val="dk1"/>
              </a:solidFill>
              <a:effectLst/>
              <a:latin typeface="+mn-lt"/>
              <a:ea typeface="+mn-ea"/>
              <a:cs typeface="+mn-cs"/>
            </a:rPr>
            <a:t> </a:t>
          </a:r>
        </a:p>
        <a:p>
          <a:endParaRPr lang="ja-JP" altLang="ja-JP">
            <a:effectLst/>
          </a:endParaRPr>
        </a:p>
        <a:p>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1</a:t>
          </a:r>
          <a:r>
            <a:rPr kumimoji="1" lang="ja-JP" altLang="ja-JP" sz="1100" b="0">
              <a:solidFill>
                <a:schemeClr val="dk1"/>
              </a:solidFill>
              <a:effectLst/>
              <a:latin typeface="+mn-lt"/>
              <a:ea typeface="+mn-ea"/>
              <a:cs typeface="+mn-cs"/>
            </a:rPr>
            <a:t>か月の勤務日数</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実績</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」と「有給休暇取得日数</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実績</a:t>
          </a:r>
          <a:r>
            <a:rPr kumimoji="1" lang="en-US" altLang="ja-JP"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」には対象月の実績を記入してください。</a:t>
          </a:r>
          <a:r>
            <a:rPr kumimoji="1" lang="en-US" altLang="ja-JP" sz="1100" b="0">
              <a:solidFill>
                <a:schemeClr val="dk1"/>
              </a:solidFill>
              <a:effectLst/>
              <a:latin typeface="+mn-lt"/>
              <a:ea typeface="+mn-ea"/>
              <a:cs typeface="+mn-cs"/>
            </a:rPr>
            <a:t> </a:t>
          </a:r>
        </a:p>
        <a:p>
          <a:endParaRPr lang="ja-JP" altLang="ja-JP">
            <a:effectLst/>
          </a:endParaRPr>
        </a:p>
        <a:p>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1</a:t>
          </a:r>
          <a:r>
            <a:rPr kumimoji="1" lang="ja-JP" altLang="ja-JP" sz="1100" b="0">
              <a:solidFill>
                <a:schemeClr val="dk1"/>
              </a:solidFill>
              <a:effectLst/>
              <a:latin typeface="+mn-lt"/>
              <a:ea typeface="+mn-ea"/>
              <a:cs typeface="+mn-cs"/>
            </a:rPr>
            <a:t>か月の勤務日数」に「有給休暇取得日数」は含まれません。</a:t>
          </a:r>
          <a:endParaRPr lang="ja-JP" altLang="ja-JP">
            <a:effectLst/>
          </a:endParaRPr>
        </a:p>
        <a:p>
          <a:r>
            <a:rPr kumimoji="1" lang="ja-JP" altLang="ja-JP" sz="1100" b="0">
              <a:solidFill>
                <a:schemeClr val="dk1"/>
              </a:solidFill>
              <a:effectLst/>
              <a:latin typeface="+mn-lt"/>
              <a:ea typeface="+mn-ea"/>
              <a:cs typeface="+mn-cs"/>
            </a:rPr>
            <a:t>無給休暇は対象となりませんので、日数に含めないでください。</a:t>
          </a:r>
          <a:endParaRPr lang="ja-JP" altLang="ja-JP">
            <a:effectLst/>
          </a:endParaRPr>
        </a:p>
        <a:p>
          <a:pPr algn="l"/>
          <a:endParaRPr kumimoji="1" lang="en-US" altLang="ja-JP" sz="1100" b="0">
            <a:solidFill>
              <a:sysClr val="windowText" lastClr="000000"/>
            </a:solidFill>
            <a:latin typeface="ＭＳ Ｐ明朝" panose="02020600040205080304" pitchFamily="18" charset="-128"/>
            <a:ea typeface="ＭＳ Ｐ明朝" panose="02020600040205080304" pitchFamily="18"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有給の時間休をとった場合</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その日の勤務時間と休暇時間のうち、長い方のもので計算します。</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例：</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時間勤務のうち</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時間の時間休をとった場合は、勤務時間の方が長いため、その日は「</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か月の勤務日数」の</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日分としてカウントします。</a:t>
          </a:r>
          <a:endParaRPr lang="ja-JP" altLang="ja-JP" sz="1100">
            <a:effectLst/>
            <a:latin typeface="ＭＳ Ｐゴシック" panose="020B0600070205080204" pitchFamily="50" charset="-128"/>
            <a:ea typeface="ＭＳ Ｐゴシック" panose="020B0600070205080204" pitchFamily="50" charset="-128"/>
          </a:endParaRPr>
        </a:p>
        <a:p>
          <a:pPr algn="l"/>
          <a:endParaRPr kumimoji="1" lang="en-US" altLang="ja-JP" sz="1200" b="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25</xdr:col>
      <xdr:colOff>212913</xdr:colOff>
      <xdr:row>5</xdr:row>
      <xdr:rowOff>104774</xdr:rowOff>
    </xdr:from>
    <xdr:to>
      <xdr:col>29</xdr:col>
      <xdr:colOff>608479</xdr:colOff>
      <xdr:row>15</xdr:row>
      <xdr:rowOff>168088</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11700063" y="1952624"/>
          <a:ext cx="2872066" cy="358756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か月の勤務時間</a:t>
          </a:r>
          <a:r>
            <a:rPr kumimoji="1" lang="en-US" altLang="ja-JP" sz="1100" b="0" i="0" baseline="0">
              <a:solidFill>
                <a:srgbClr val="0070C0"/>
              </a:solidFill>
              <a:effectLst/>
              <a:latin typeface="+mn-lt"/>
              <a:ea typeface="+mn-ea"/>
              <a:cs typeface="+mn-cs"/>
            </a:rPr>
            <a:t>【</a:t>
          </a:r>
          <a:r>
            <a:rPr kumimoji="1" lang="ja-JP" altLang="ja-JP" sz="1100" b="0" i="0" baseline="0">
              <a:solidFill>
                <a:srgbClr val="0070C0"/>
              </a:solidFill>
              <a:effectLst/>
              <a:latin typeface="+mn-lt"/>
              <a:ea typeface="+mn-ea"/>
              <a:cs typeface="+mn-cs"/>
            </a:rPr>
            <a:t>予定</a:t>
          </a:r>
          <a:r>
            <a:rPr kumimoji="1" lang="en-US" altLang="ja-JP" sz="1100" b="0" i="0" baseline="0">
              <a:solidFill>
                <a:srgbClr val="0070C0"/>
              </a:solidFill>
              <a:effectLst/>
              <a:latin typeface="+mn-lt"/>
              <a:ea typeface="+mn-ea"/>
              <a:cs typeface="+mn-cs"/>
            </a:rPr>
            <a:t>】</a:t>
          </a:r>
          <a:r>
            <a:rPr kumimoji="1" lang="ja-JP" altLang="ja-JP" sz="1100" b="0" i="0" baseline="0">
              <a:solidFill>
                <a:schemeClr val="dk1"/>
              </a:solidFill>
              <a:effectLst/>
              <a:latin typeface="+mn-lt"/>
              <a:ea typeface="+mn-ea"/>
              <a:cs typeface="+mn-cs"/>
            </a:rPr>
            <a:t>」と「有給休暇取得時間</a:t>
          </a:r>
          <a:r>
            <a:rPr kumimoji="1" lang="en-US" altLang="ja-JP" sz="1100" b="0" i="0" baseline="0">
              <a:solidFill>
                <a:srgbClr val="0070C0"/>
              </a:solidFill>
              <a:effectLst/>
              <a:latin typeface="+mn-lt"/>
              <a:ea typeface="+mn-ea"/>
              <a:cs typeface="+mn-cs"/>
            </a:rPr>
            <a:t>【</a:t>
          </a:r>
          <a:r>
            <a:rPr kumimoji="1" lang="ja-JP" altLang="ja-JP" sz="1100" b="0" i="0" baseline="0">
              <a:solidFill>
                <a:srgbClr val="0070C0"/>
              </a:solidFill>
              <a:effectLst/>
              <a:latin typeface="+mn-lt"/>
              <a:ea typeface="+mn-ea"/>
              <a:cs typeface="+mn-cs"/>
            </a:rPr>
            <a:t>予定</a:t>
          </a:r>
          <a:r>
            <a:rPr kumimoji="1" lang="en-US" altLang="ja-JP" sz="1100" b="0" i="0" baseline="0">
              <a:solidFill>
                <a:srgbClr val="0070C0"/>
              </a:solidFill>
              <a:effectLst/>
              <a:latin typeface="+mn-lt"/>
              <a:ea typeface="+mn-ea"/>
              <a:cs typeface="+mn-cs"/>
            </a:rPr>
            <a:t>】</a:t>
          </a:r>
          <a:r>
            <a:rPr kumimoji="1" lang="ja-JP" altLang="ja-JP" sz="1100" b="0" i="0" baseline="0">
              <a:solidFill>
                <a:schemeClr val="dk1"/>
              </a:solidFill>
              <a:effectLst/>
              <a:latin typeface="+mn-lt"/>
              <a:ea typeface="+mn-ea"/>
              <a:cs typeface="+mn-cs"/>
            </a:rPr>
            <a:t>」には対象月の</a:t>
          </a:r>
          <a:r>
            <a:rPr kumimoji="1" lang="ja-JP" altLang="ja-JP" sz="1100" b="0" i="0" baseline="0">
              <a:solidFill>
                <a:srgbClr val="0070C0"/>
              </a:solidFill>
              <a:effectLst/>
              <a:latin typeface="+mn-lt"/>
              <a:ea typeface="+mn-ea"/>
              <a:cs typeface="+mn-cs"/>
            </a:rPr>
            <a:t>シフト作成時の予定</a:t>
          </a:r>
          <a:r>
            <a:rPr kumimoji="1" lang="ja-JP" altLang="ja-JP" sz="1100" b="0" i="0" baseline="0">
              <a:solidFill>
                <a:schemeClr val="dk1"/>
              </a:solidFill>
              <a:effectLst/>
              <a:latin typeface="+mn-lt"/>
              <a:ea typeface="+mn-ea"/>
              <a:cs typeface="+mn-cs"/>
            </a:rPr>
            <a:t>を記入してください。</a:t>
          </a:r>
          <a:endParaRPr kumimoji="1" lang="en-US" altLang="ja-JP" sz="1100" b="0" i="0" baseline="0">
            <a:solidFill>
              <a:schemeClr val="dk1"/>
            </a:solidFill>
            <a:effectLst/>
            <a:latin typeface="+mn-lt"/>
            <a:ea typeface="+mn-ea"/>
            <a:cs typeface="+mn-cs"/>
          </a:endParaRPr>
        </a:p>
        <a:p>
          <a:endParaRPr lang="ja-JP" altLang="ja-JP">
            <a:effectLst/>
          </a:endParaRPr>
        </a:p>
        <a:p>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1</a:t>
          </a:r>
          <a:r>
            <a:rPr kumimoji="1" lang="ja-JP" altLang="ja-JP" sz="1100" b="0">
              <a:solidFill>
                <a:schemeClr val="dk1"/>
              </a:solidFill>
              <a:effectLst/>
              <a:latin typeface="+mn-lt"/>
              <a:ea typeface="+mn-ea"/>
              <a:cs typeface="+mn-cs"/>
            </a:rPr>
            <a:t>か月の勤務時間</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実績</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」と「有給休暇取得時間</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実績</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」には対象月の実績を記入してください。</a:t>
          </a:r>
          <a:endParaRPr kumimoji="1" lang="en-US" altLang="ja-JP" sz="1100" b="0">
            <a:solidFill>
              <a:schemeClr val="dk1"/>
            </a:solidFill>
            <a:effectLst/>
            <a:latin typeface="+mn-lt"/>
            <a:ea typeface="+mn-ea"/>
            <a:cs typeface="+mn-cs"/>
          </a:endParaRPr>
        </a:p>
        <a:p>
          <a:endParaRPr lang="ja-JP" altLang="ja-JP">
            <a:effectLst/>
          </a:endParaRPr>
        </a:p>
        <a:p>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1</a:t>
          </a:r>
          <a:r>
            <a:rPr kumimoji="1" lang="ja-JP" altLang="ja-JP" sz="1100" b="0">
              <a:solidFill>
                <a:schemeClr val="dk1"/>
              </a:solidFill>
              <a:effectLst/>
              <a:latin typeface="+mn-lt"/>
              <a:ea typeface="+mn-ea"/>
              <a:cs typeface="+mn-cs"/>
            </a:rPr>
            <a:t>か月の勤務時間」に</a:t>
          </a:r>
          <a:r>
            <a:rPr kumimoji="1" lang="ja-JP" altLang="ja-JP" sz="1100" b="0">
              <a:solidFill>
                <a:srgbClr val="FF0000"/>
              </a:solidFill>
              <a:effectLst/>
              <a:latin typeface="+mn-lt"/>
              <a:ea typeface="+mn-ea"/>
              <a:cs typeface="+mn-cs"/>
            </a:rPr>
            <a:t>「有給休暇取得時間」は含まれません</a:t>
          </a:r>
          <a:r>
            <a:rPr kumimoji="1" lang="ja-JP" altLang="en-US" sz="1100" b="0">
              <a:solidFill>
                <a:srgbClr val="FF0000"/>
              </a:solidFill>
              <a:effectLst/>
              <a:latin typeface="ＭＳ Ｐ明朝" panose="02020600040205080304" pitchFamily="18" charset="-128"/>
              <a:ea typeface="ＭＳ Ｐ明朝" panose="02020600040205080304" pitchFamily="18" charset="-128"/>
              <a:cs typeface="+mn-cs"/>
            </a:rPr>
            <a:t>。</a:t>
          </a:r>
          <a:endParaRPr kumimoji="1" lang="en-US" altLang="ja-JP" sz="1100" b="0">
            <a:solidFill>
              <a:srgbClr val="FF0000"/>
            </a:solidFill>
            <a:effectLst/>
            <a:latin typeface="ＭＳ Ｐ明朝" panose="02020600040205080304" pitchFamily="18" charset="-128"/>
            <a:ea typeface="ＭＳ Ｐ明朝" panose="02020600040205080304" pitchFamily="18" charset="-128"/>
            <a:cs typeface="+mn-cs"/>
          </a:endParaRPr>
        </a:p>
        <a:p>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無給休暇は対象となりませんので、時間に含めないでください。</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分は時間に換算してください。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例：　</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分　</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時間</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分　</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0.25</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時間　</a:t>
          </a: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200">
            <a:effectLst/>
          </a:endParaRPr>
        </a:p>
      </xdr:txBody>
    </xdr:sp>
    <xdr:clientData/>
  </xdr:twoCellAnchor>
  <xdr:twoCellAnchor>
    <xdr:from>
      <xdr:col>0</xdr:col>
      <xdr:colOff>118782</xdr:colOff>
      <xdr:row>2</xdr:row>
      <xdr:rowOff>17929</xdr:rowOff>
    </xdr:from>
    <xdr:to>
      <xdr:col>2</xdr:col>
      <xdr:colOff>15577</xdr:colOff>
      <xdr:row>3</xdr:row>
      <xdr:rowOff>94688</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18782" y="484094"/>
          <a:ext cx="1115995" cy="35466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twoCellAnchor>
    <xdr:from>
      <xdr:col>1</xdr:col>
      <xdr:colOff>44824</xdr:colOff>
      <xdr:row>11</xdr:row>
      <xdr:rowOff>302560</xdr:rowOff>
    </xdr:from>
    <xdr:to>
      <xdr:col>15</xdr:col>
      <xdr:colOff>638735</xdr:colOff>
      <xdr:row>15</xdr:row>
      <xdr:rowOff>78442</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291353" y="4224619"/>
          <a:ext cx="8202706" cy="1165411"/>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指導監査実施月の前々月に在籍している職員すべてについて前々月の実績をご記入ください。</a:t>
          </a:r>
        </a:p>
        <a:p>
          <a:pPr algn="ctr"/>
          <a:r>
            <a:rPr kumimoji="1" lang="ja-JP" altLang="en-US" sz="1400" b="1">
              <a:solidFill>
                <a:srgbClr val="FF0000"/>
              </a:solidFill>
            </a:rPr>
            <a:t>例）指導監査実施月が</a:t>
          </a:r>
          <a:r>
            <a:rPr kumimoji="1" lang="en-US" altLang="ja-JP" sz="1400" b="1">
              <a:solidFill>
                <a:srgbClr val="FF0000"/>
              </a:solidFill>
            </a:rPr>
            <a:t>1</a:t>
          </a:r>
          <a:r>
            <a:rPr kumimoji="1" lang="ja-JP" altLang="en-US" sz="1400" b="1">
              <a:solidFill>
                <a:srgbClr val="FF0000"/>
              </a:solidFill>
            </a:rPr>
            <a:t>月　⇒　</a:t>
          </a:r>
          <a:r>
            <a:rPr kumimoji="1" lang="en-US" altLang="ja-JP" sz="1400" b="1">
              <a:solidFill>
                <a:srgbClr val="FF0000"/>
              </a:solidFill>
            </a:rPr>
            <a:t>11</a:t>
          </a:r>
          <a:r>
            <a:rPr kumimoji="1" lang="ja-JP" altLang="en-US" sz="1400" b="1">
              <a:solidFill>
                <a:srgbClr val="FF0000"/>
              </a:solidFill>
            </a:rPr>
            <a:t>月中に在籍している職員</a:t>
          </a:r>
          <a:endParaRPr kumimoji="1" lang="en-US" altLang="ja-JP" sz="1400" b="1">
            <a:solidFill>
              <a:srgbClr val="FF0000"/>
            </a:solidFill>
          </a:endParaRPr>
        </a:p>
        <a:p>
          <a:pPr algn="ctr"/>
          <a:r>
            <a:rPr kumimoji="1" lang="en-US" altLang="ja-JP" sz="1400" b="1">
              <a:solidFill>
                <a:srgbClr val="FF0000"/>
              </a:solidFill>
            </a:rPr>
            <a:t>11</a:t>
          </a:r>
          <a:r>
            <a:rPr kumimoji="1" lang="ja-JP" altLang="en-US" sz="1400" b="1">
              <a:solidFill>
                <a:srgbClr val="FF0000"/>
              </a:solidFill>
            </a:rPr>
            <a:t>月の勤務日数、月間勤務時間</a:t>
          </a:r>
        </a:p>
      </xdr:txBody>
    </xdr:sp>
    <xdr:clientData/>
  </xdr:twoCellAnchor>
  <xdr:twoCellAnchor>
    <xdr:from>
      <xdr:col>13</xdr:col>
      <xdr:colOff>179294</xdr:colOff>
      <xdr:row>9</xdr:row>
      <xdr:rowOff>0</xdr:rowOff>
    </xdr:from>
    <xdr:to>
      <xdr:col>15</xdr:col>
      <xdr:colOff>739587</xdr:colOff>
      <xdr:row>11</xdr:row>
      <xdr:rowOff>112060</xdr:rowOff>
    </xdr:to>
    <xdr:sp macro="" textlink="">
      <xdr:nvSpPr>
        <xdr:cNvPr id="6" name="線吹き出し 1 (枠付き) 5">
          <a:extLst>
            <a:ext uri="{FF2B5EF4-FFF2-40B4-BE49-F238E27FC236}">
              <a16:creationId xmlns:a16="http://schemas.microsoft.com/office/drawing/2014/main" id="{00000000-0008-0000-0900-000006000000}"/>
            </a:ext>
          </a:extLst>
        </xdr:cNvPr>
        <xdr:cNvSpPr/>
      </xdr:nvSpPr>
      <xdr:spPr>
        <a:xfrm>
          <a:off x="6925235" y="3227294"/>
          <a:ext cx="1669676" cy="806825"/>
        </a:xfrm>
        <a:prstGeom prst="borderCallout1">
          <a:avLst>
            <a:gd name="adj1" fmla="val 4796"/>
            <a:gd name="adj2" fmla="val 1101"/>
            <a:gd name="adj3" fmla="val -43671"/>
            <a:gd name="adj4" fmla="val -9694"/>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ysClr val="windowText" lastClr="000000"/>
              </a:solidFill>
              <a:effectLst/>
              <a:latin typeface="+mn-lt"/>
              <a:ea typeface="+mn-ea"/>
              <a:cs typeface="+mn-cs"/>
            </a:rPr>
            <a:t>契約書の内容に基づく</a:t>
          </a:r>
          <a:endParaRPr lang="ja-JP" altLang="ja-JP">
            <a:solidFill>
              <a:sysClr val="windowText" lastClr="000000"/>
            </a:solidFill>
            <a:effectLst/>
          </a:endParaRPr>
        </a:p>
        <a:p>
          <a:r>
            <a:rPr kumimoji="1" lang="ja-JP" altLang="ja-JP" sz="1100" b="1">
              <a:solidFill>
                <a:sysClr val="windowText" lastClr="000000"/>
              </a:solidFill>
              <a:effectLst/>
              <a:latin typeface="+mn-lt"/>
              <a:ea typeface="+mn-ea"/>
              <a:cs typeface="+mn-cs"/>
            </a:rPr>
            <a:t>日数、時間を入力してください。</a:t>
          </a:r>
          <a:endParaRPr kumimoji="1" lang="en-US" altLang="ja-JP" sz="1100" b="1">
            <a:solidFill>
              <a:sysClr val="windowText" lastClr="000000"/>
            </a:solidFill>
            <a:effectLst/>
            <a:latin typeface="+mn-lt"/>
            <a:ea typeface="+mn-ea"/>
            <a:cs typeface="+mn-cs"/>
          </a:endParaRPr>
        </a:p>
        <a:p>
          <a:endParaRPr lang="ja-JP" altLang="ja-JP">
            <a:solidFill>
              <a:sysClr val="windowText" lastClr="000000"/>
            </a:solidFill>
            <a:effectLst/>
          </a:endParaRPr>
        </a:p>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25</xdr:col>
      <xdr:colOff>212913</xdr:colOff>
      <xdr:row>5</xdr:row>
      <xdr:rowOff>104774</xdr:rowOff>
    </xdr:from>
    <xdr:to>
      <xdr:col>29</xdr:col>
      <xdr:colOff>608479</xdr:colOff>
      <xdr:row>15</xdr:row>
      <xdr:rowOff>168088</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1721354" y="1942539"/>
          <a:ext cx="3230654" cy="353713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か月の勤務時間</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ja-JP" sz="1100" b="0" i="0" u="none" strike="noStrike" kern="0" cap="none" spc="0" normalizeH="0" baseline="0" noProof="0">
              <a:ln>
                <a:noFill/>
              </a:ln>
              <a:solidFill>
                <a:srgbClr val="0070C0"/>
              </a:solidFill>
              <a:effectLst/>
              <a:uLnTx/>
              <a:uFillTx/>
              <a:latin typeface="+mn-lt"/>
              <a:ea typeface="+mn-ea"/>
              <a:cs typeface="+mn-cs"/>
            </a:rPr>
            <a:t>予定</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」と「有給休暇取得時間</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ja-JP" sz="1100" b="0" i="0" u="none" strike="noStrike" kern="0" cap="none" spc="0" normalizeH="0" baseline="0" noProof="0">
              <a:ln>
                <a:noFill/>
              </a:ln>
              <a:solidFill>
                <a:srgbClr val="0070C0"/>
              </a:solidFill>
              <a:effectLst/>
              <a:uLnTx/>
              <a:uFillTx/>
              <a:latin typeface="+mn-lt"/>
              <a:ea typeface="+mn-ea"/>
              <a:cs typeface="+mn-cs"/>
            </a:rPr>
            <a:t>予定</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」には対象月の</a:t>
          </a:r>
          <a:r>
            <a:rPr kumimoji="1" lang="ja-JP" altLang="ja-JP" sz="1100" b="0" i="0" u="none" strike="noStrike" kern="0" cap="none" spc="0" normalizeH="0" baseline="0" noProof="0">
              <a:ln>
                <a:noFill/>
              </a:ln>
              <a:solidFill>
                <a:srgbClr val="0070C0"/>
              </a:solidFill>
              <a:effectLst/>
              <a:uLnTx/>
              <a:uFillTx/>
              <a:latin typeface="+mn-lt"/>
              <a:ea typeface="+mn-ea"/>
              <a:cs typeface="+mn-cs"/>
            </a:rPr>
            <a:t>シフト作成時の予定</a:t>
          </a:r>
          <a:r>
            <a:rPr kumimoji="1" lang="ja-JP" altLang="ja-JP" sz="1100" b="0" i="0" u="none" strike="noStrike" kern="0" cap="none" spc="0" normalizeH="0" baseline="0" noProof="0">
              <a:ln>
                <a:noFill/>
              </a:ln>
              <a:solidFill>
                <a:prstClr val="black"/>
              </a:solidFill>
              <a:effectLst/>
              <a:uLnTx/>
              <a:uFillTx/>
              <a:latin typeface="+mn-lt"/>
              <a:ea typeface="+mn-ea"/>
              <a:cs typeface="+mn-cs"/>
            </a:rPr>
            <a:t>を記入してください。</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か月の勤務時間</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実績</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」と「有給休暇取得時間</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実績</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」には対象月の実績を記入してください。</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か月の勤務時間」に「有給休暇取得時間」は含まれません</a:t>
          </a:r>
          <a:r>
            <a:rPr kumimoji="1" lang="ja-JP" altLang="en-US"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rPr>
            <a:t>。</a:t>
          </a:r>
          <a:endParaRPr kumimoji="1" lang="en-US" altLang="ja-JP" sz="1100" b="0" i="0" u="none" strike="noStrike" kern="0" cap="none" spc="0" normalizeH="0" baseline="0" noProof="0">
            <a:ln>
              <a:noFill/>
            </a:ln>
            <a:solidFill>
              <a:prstClr val="black"/>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無給休暇は対象となりませんので、時間に含めないでください。</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分は時間に換算してください。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例：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分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0.5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時間</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分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0.25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時間　</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endParaRPr lang="ja-JP" altLang="ja-JP" sz="1200">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9" tint="0.39997558519241921"/>
  </sheetPr>
  <dimension ref="A1:BB29"/>
  <sheetViews>
    <sheetView showGridLines="0" view="pageBreakPreview" zoomScaleNormal="100" workbookViewId="0">
      <selection sqref="A1:AX1"/>
    </sheetView>
  </sheetViews>
  <sheetFormatPr defaultColWidth="2.6640625" defaultRowHeight="13.2"/>
  <cols>
    <col min="1" max="16384" width="2.6640625" style="31"/>
  </cols>
  <sheetData>
    <row r="1" spans="1:54" ht="24" customHeight="1">
      <c r="A1" s="843" t="s">
        <v>1235</v>
      </c>
      <c r="B1" s="843"/>
      <c r="C1" s="843"/>
      <c r="D1" s="843"/>
      <c r="E1" s="843"/>
      <c r="F1" s="843"/>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3"/>
      <c r="AY1" s="113"/>
      <c r="AZ1" s="113"/>
      <c r="BA1" s="113"/>
      <c r="BB1" s="113"/>
    </row>
    <row r="2" spans="1:54" ht="24" customHeight="1">
      <c r="B2" s="843" t="s">
        <v>967</v>
      </c>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B2" s="843"/>
      <c r="AC2" s="843"/>
      <c r="AD2" s="843"/>
      <c r="AE2" s="843"/>
      <c r="AF2" s="843"/>
      <c r="AG2" s="843"/>
      <c r="AH2" s="843"/>
      <c r="AI2" s="843"/>
      <c r="AJ2" s="843"/>
      <c r="AK2" s="843"/>
      <c r="AL2" s="843"/>
      <c r="AM2" s="843"/>
      <c r="AN2" s="843"/>
      <c r="AO2" s="843"/>
      <c r="AP2" s="843"/>
      <c r="AQ2" s="843"/>
      <c r="AR2" s="843"/>
      <c r="AS2" s="843"/>
      <c r="AT2" s="843"/>
      <c r="AU2" s="843"/>
      <c r="AV2" s="843"/>
      <c r="AW2" s="843"/>
      <c r="AX2" s="114"/>
      <c r="AY2" s="114"/>
      <c r="AZ2" s="114"/>
      <c r="BA2" s="114"/>
      <c r="BB2" s="114"/>
    </row>
    <row r="3" spans="1:54" ht="22.5" customHeight="1">
      <c r="AF3" s="861" t="s">
        <v>231</v>
      </c>
      <c r="AG3" s="862"/>
      <c r="AH3" s="862"/>
      <c r="AI3" s="863"/>
      <c r="AJ3" s="856" t="s">
        <v>217</v>
      </c>
      <c r="AK3" s="857"/>
      <c r="AL3" s="1"/>
      <c r="AM3" s="115" t="s">
        <v>38</v>
      </c>
      <c r="AN3" s="1"/>
      <c r="AO3" s="116" t="s">
        <v>215</v>
      </c>
      <c r="AP3" s="2"/>
      <c r="AQ3" s="117" t="s">
        <v>31</v>
      </c>
      <c r="AR3" s="118"/>
      <c r="AS3" s="118"/>
      <c r="AT3" s="119"/>
      <c r="AU3" s="119"/>
      <c r="AV3" s="119"/>
      <c r="AW3" s="119"/>
      <c r="AX3" s="119"/>
      <c r="AY3" s="119"/>
    </row>
    <row r="4" spans="1:54" ht="22.5" customHeight="1">
      <c r="B4" s="841" t="s">
        <v>6</v>
      </c>
      <c r="C4" s="841"/>
      <c r="D4" s="841"/>
      <c r="E4" s="841"/>
      <c r="F4" s="841"/>
      <c r="G4" s="841"/>
      <c r="H4" s="847"/>
      <c r="I4" s="848"/>
      <c r="J4" s="848"/>
      <c r="K4" s="848"/>
      <c r="L4" s="848"/>
      <c r="M4" s="848"/>
      <c r="N4" s="848"/>
      <c r="O4" s="848"/>
      <c r="P4" s="848"/>
      <c r="Q4" s="848"/>
      <c r="R4" s="848"/>
      <c r="S4" s="848"/>
      <c r="T4" s="848"/>
      <c r="U4" s="848"/>
      <c r="V4" s="848"/>
      <c r="W4" s="848"/>
      <c r="X4" s="848"/>
      <c r="Y4" s="848"/>
      <c r="Z4" s="841" t="s">
        <v>216</v>
      </c>
      <c r="AA4" s="841"/>
      <c r="AB4" s="841"/>
      <c r="AC4" s="841"/>
      <c r="AD4" s="841"/>
      <c r="AE4" s="841"/>
      <c r="AF4" s="847"/>
      <c r="AG4" s="848"/>
      <c r="AH4" s="848"/>
      <c r="AI4" s="848"/>
      <c r="AJ4" s="848"/>
      <c r="AK4" s="848"/>
      <c r="AL4" s="848"/>
      <c r="AM4" s="848"/>
      <c r="AN4" s="848"/>
      <c r="AO4" s="848"/>
      <c r="AP4" s="848"/>
      <c r="AQ4" s="848"/>
      <c r="AR4" s="848"/>
      <c r="AS4" s="848"/>
      <c r="AT4" s="848"/>
      <c r="AU4" s="848"/>
      <c r="AV4" s="848"/>
      <c r="AW4" s="848"/>
      <c r="AX4" s="120"/>
      <c r="AY4" s="121"/>
      <c r="AZ4" s="121"/>
    </row>
    <row r="5" spans="1:54" ht="22.5" customHeight="1">
      <c r="B5" s="841" t="s">
        <v>7</v>
      </c>
      <c r="C5" s="841"/>
      <c r="D5" s="841"/>
      <c r="E5" s="841"/>
      <c r="F5" s="841"/>
      <c r="G5" s="841"/>
      <c r="H5" s="122" t="s">
        <v>85</v>
      </c>
      <c r="I5" s="858" t="s">
        <v>218</v>
      </c>
      <c r="J5" s="858"/>
      <c r="K5" s="859"/>
      <c r="L5" s="859"/>
      <c r="M5" s="860"/>
      <c r="N5" s="849" t="s">
        <v>186</v>
      </c>
      <c r="O5" s="850"/>
      <c r="P5" s="850"/>
      <c r="Q5" s="850"/>
      <c r="R5" s="850"/>
      <c r="S5" s="850"/>
      <c r="T5" s="851"/>
      <c r="U5" s="852"/>
      <c r="V5" s="853"/>
      <c r="W5" s="854" t="s">
        <v>187</v>
      </c>
      <c r="X5" s="855"/>
      <c r="Y5" s="844"/>
      <c r="Z5" s="845"/>
      <c r="AA5" s="845"/>
      <c r="AB5" s="845"/>
      <c r="AC5" s="845"/>
      <c r="AD5" s="845"/>
      <c r="AE5" s="845"/>
      <c r="AF5" s="845"/>
      <c r="AG5" s="845"/>
      <c r="AH5" s="845"/>
      <c r="AI5" s="845"/>
      <c r="AJ5" s="845"/>
      <c r="AK5" s="845"/>
      <c r="AL5" s="845"/>
      <c r="AM5" s="845"/>
      <c r="AN5" s="845"/>
      <c r="AO5" s="845"/>
      <c r="AP5" s="845"/>
      <c r="AQ5" s="845"/>
      <c r="AR5" s="845"/>
      <c r="AS5" s="845"/>
      <c r="AT5" s="845"/>
      <c r="AU5" s="845"/>
      <c r="AV5" s="845"/>
      <c r="AW5" s="846"/>
      <c r="AX5" s="120"/>
      <c r="AY5" s="121"/>
      <c r="AZ5" s="121"/>
    </row>
    <row r="6" spans="1:54" ht="22.5" customHeight="1">
      <c r="B6" s="841" t="s">
        <v>8</v>
      </c>
      <c r="C6" s="841"/>
      <c r="D6" s="841"/>
      <c r="E6" s="841"/>
      <c r="F6" s="841"/>
      <c r="G6" s="841"/>
      <c r="H6" s="838"/>
      <c r="I6" s="839"/>
      <c r="J6" s="839"/>
      <c r="K6" s="839"/>
      <c r="L6" s="839"/>
      <c r="M6" s="839"/>
      <c r="N6" s="839"/>
      <c r="O6" s="839"/>
      <c r="P6" s="839"/>
      <c r="Q6" s="839"/>
      <c r="R6" s="839"/>
      <c r="S6" s="839"/>
      <c r="T6" s="839"/>
      <c r="U6" s="839"/>
      <c r="V6" s="839"/>
      <c r="W6" s="839"/>
      <c r="X6" s="839"/>
      <c r="Y6" s="840"/>
      <c r="Z6" s="841" t="s">
        <v>188</v>
      </c>
      <c r="AA6" s="841"/>
      <c r="AB6" s="841"/>
      <c r="AC6" s="841"/>
      <c r="AD6" s="841"/>
      <c r="AE6" s="841"/>
      <c r="AF6" s="835"/>
      <c r="AG6" s="836"/>
      <c r="AH6" s="836"/>
      <c r="AI6" s="836"/>
      <c r="AJ6" s="836"/>
      <c r="AK6" s="836"/>
      <c r="AL6" s="836"/>
      <c r="AM6" s="836"/>
      <c r="AN6" s="836"/>
      <c r="AO6" s="836"/>
      <c r="AP6" s="836"/>
      <c r="AQ6" s="836"/>
      <c r="AR6" s="836"/>
      <c r="AS6" s="836"/>
      <c r="AT6" s="836"/>
      <c r="AU6" s="836"/>
      <c r="AV6" s="836"/>
      <c r="AW6" s="837"/>
      <c r="AX6" s="120"/>
      <c r="AY6" s="121"/>
      <c r="AZ6" s="121"/>
    </row>
    <row r="7" spans="1:54" ht="22.5" customHeight="1">
      <c r="B7" s="841" t="s">
        <v>86</v>
      </c>
      <c r="C7" s="841"/>
      <c r="D7" s="841"/>
      <c r="E7" s="841"/>
      <c r="F7" s="841"/>
      <c r="G7" s="841"/>
      <c r="H7" s="838"/>
      <c r="I7" s="839"/>
      <c r="J7" s="839"/>
      <c r="K7" s="839"/>
      <c r="L7" s="839"/>
      <c r="M7" s="839"/>
      <c r="N7" s="839"/>
      <c r="O7" s="839"/>
      <c r="P7" s="839"/>
      <c r="Q7" s="839"/>
      <c r="R7" s="839"/>
      <c r="S7" s="839"/>
      <c r="T7" s="839"/>
      <c r="U7" s="839"/>
      <c r="V7" s="839"/>
      <c r="W7" s="839"/>
      <c r="X7" s="839"/>
      <c r="Y7" s="840"/>
      <c r="Z7" s="841" t="s">
        <v>87</v>
      </c>
      <c r="AA7" s="841"/>
      <c r="AB7" s="841"/>
      <c r="AC7" s="841"/>
      <c r="AD7" s="841"/>
      <c r="AE7" s="841"/>
      <c r="AF7" s="835"/>
      <c r="AG7" s="836"/>
      <c r="AH7" s="836"/>
      <c r="AI7" s="836"/>
      <c r="AJ7" s="836"/>
      <c r="AK7" s="836"/>
      <c r="AL7" s="836"/>
      <c r="AM7" s="836"/>
      <c r="AN7" s="836"/>
      <c r="AO7" s="836"/>
      <c r="AP7" s="836"/>
      <c r="AQ7" s="836"/>
      <c r="AR7" s="836"/>
      <c r="AS7" s="836"/>
      <c r="AT7" s="836"/>
      <c r="AU7" s="836"/>
      <c r="AV7" s="836"/>
      <c r="AW7" s="837"/>
      <c r="AX7" s="120"/>
      <c r="AY7" s="121"/>
      <c r="AZ7" s="121"/>
    </row>
    <row r="8" spans="1:54" ht="4.95" customHeight="1">
      <c r="B8" s="123"/>
      <c r="C8" s="123"/>
      <c r="D8" s="123"/>
      <c r="E8" s="123"/>
      <c r="F8" s="123"/>
      <c r="G8" s="123"/>
      <c r="H8" s="124"/>
      <c r="I8" s="124"/>
      <c r="J8" s="124"/>
      <c r="K8" s="124"/>
      <c r="L8" s="124"/>
      <c r="M8" s="124"/>
      <c r="N8" s="124"/>
      <c r="O8" s="124"/>
      <c r="P8" s="124"/>
      <c r="Q8" s="124"/>
      <c r="R8" s="124"/>
      <c r="S8" s="124"/>
      <c r="T8" s="124"/>
      <c r="U8" s="124"/>
      <c r="V8" s="124"/>
      <c r="W8" s="124"/>
      <c r="X8" s="124"/>
      <c r="Y8" s="124"/>
      <c r="Z8" s="123"/>
      <c r="AA8" s="123"/>
      <c r="AB8" s="123"/>
      <c r="AC8" s="123"/>
      <c r="AD8" s="123"/>
      <c r="AE8" s="123"/>
      <c r="AF8" s="125"/>
      <c r="AG8" s="125"/>
      <c r="AH8" s="125"/>
      <c r="AI8" s="125"/>
      <c r="AJ8" s="125"/>
      <c r="AK8" s="125"/>
      <c r="AL8" s="125"/>
      <c r="AM8" s="125"/>
      <c r="AN8" s="125"/>
      <c r="AO8" s="125"/>
      <c r="AP8" s="125"/>
      <c r="AQ8" s="125"/>
      <c r="AR8" s="125"/>
      <c r="AS8" s="125"/>
      <c r="AT8" s="125"/>
      <c r="AU8" s="125"/>
      <c r="AV8" s="125"/>
      <c r="AW8" s="125"/>
      <c r="AX8" s="125"/>
      <c r="AY8" s="125"/>
      <c r="AZ8" s="125"/>
    </row>
    <row r="9" spans="1:54" ht="14.4">
      <c r="B9" s="119" t="s">
        <v>88</v>
      </c>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row>
    <row r="10" spans="1:54" ht="18" customHeight="1">
      <c r="B10" s="31">
        <v>1</v>
      </c>
      <c r="C10" s="842" t="s">
        <v>89</v>
      </c>
      <c r="D10" s="842"/>
      <c r="E10" s="842"/>
      <c r="F10" s="842"/>
      <c r="G10" s="842"/>
      <c r="H10" s="842"/>
      <c r="I10" s="831" t="s">
        <v>90</v>
      </c>
      <c r="J10" s="832"/>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832"/>
      <c r="AI10" s="832"/>
      <c r="AJ10" s="832"/>
      <c r="AK10" s="832"/>
      <c r="AL10" s="832"/>
      <c r="AM10" s="832"/>
      <c r="AN10" s="832"/>
      <c r="AO10" s="832"/>
      <c r="AP10" s="832"/>
      <c r="AQ10" s="832"/>
      <c r="AR10" s="832"/>
      <c r="AS10" s="832"/>
      <c r="AT10" s="832"/>
      <c r="AU10" s="832"/>
      <c r="AV10" s="832"/>
      <c r="AW10" s="832"/>
    </row>
    <row r="11" spans="1:54" ht="18" customHeight="1">
      <c r="B11" s="126"/>
      <c r="C11" s="830" t="s">
        <v>91</v>
      </c>
      <c r="D11" s="830"/>
      <c r="E11" s="830"/>
      <c r="F11" s="830"/>
      <c r="G11" s="830"/>
      <c r="H11" s="830"/>
      <c r="I11" s="833" t="s">
        <v>228</v>
      </c>
      <c r="J11" s="834"/>
      <c r="K11" s="834"/>
      <c r="L11" s="834"/>
      <c r="M11" s="834"/>
      <c r="N11" s="834"/>
      <c r="O11" s="834"/>
      <c r="P11" s="834"/>
      <c r="Q11" s="834"/>
      <c r="R11" s="834"/>
      <c r="S11" s="834"/>
      <c r="T11" s="834"/>
      <c r="U11" s="834"/>
      <c r="V11" s="834"/>
      <c r="W11" s="834"/>
      <c r="X11" s="834"/>
      <c r="Y11" s="834"/>
      <c r="Z11" s="834"/>
      <c r="AA11" s="834"/>
      <c r="AB11" s="834"/>
      <c r="AC11" s="834"/>
      <c r="AD11" s="834"/>
      <c r="AE11" s="834"/>
      <c r="AF11" s="834"/>
      <c r="AG11" s="834"/>
      <c r="AH11" s="834"/>
      <c r="AI11" s="834"/>
      <c r="AJ11" s="834"/>
      <c r="AK11" s="834"/>
      <c r="AL11" s="834"/>
      <c r="AM11" s="834"/>
      <c r="AN11" s="834"/>
      <c r="AO11" s="834"/>
      <c r="AP11" s="834"/>
      <c r="AQ11" s="834"/>
      <c r="AR11" s="834"/>
      <c r="AS11" s="834"/>
      <c r="AT11" s="834"/>
      <c r="AU11" s="834"/>
      <c r="AV11" s="834"/>
      <c r="AW11" s="834"/>
    </row>
    <row r="12" spans="1:54" ht="14.4">
      <c r="B12" s="31">
        <v>2</v>
      </c>
      <c r="C12" s="31" t="s">
        <v>92</v>
      </c>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19"/>
      <c r="AY12" s="119"/>
      <c r="AZ12" s="119"/>
    </row>
    <row r="13" spans="1:54" ht="10.050000000000001" customHeight="1">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19"/>
    </row>
    <row r="14" spans="1:54" ht="14.4">
      <c r="B14" s="119" t="s">
        <v>93</v>
      </c>
      <c r="C14" s="119"/>
      <c r="D14" s="119"/>
      <c r="E14" s="119"/>
      <c r="F14" s="119"/>
    </row>
    <row r="15" spans="1:54" ht="15" customHeight="1">
      <c r="B15" s="119"/>
      <c r="C15" s="864"/>
      <c r="D15" s="865"/>
      <c r="E15" s="865"/>
      <c r="F15" s="865"/>
      <c r="G15" s="866"/>
      <c r="H15" s="867" t="s">
        <v>42</v>
      </c>
      <c r="I15" s="868"/>
      <c r="J15" s="868"/>
      <c r="K15" s="869"/>
      <c r="L15" s="879" t="s">
        <v>43</v>
      </c>
      <c r="M15" s="880"/>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0"/>
      <c r="AL15" s="880"/>
      <c r="AM15" s="880"/>
      <c r="AN15" s="880"/>
      <c r="AO15" s="880"/>
      <c r="AP15" s="880"/>
      <c r="AQ15" s="880"/>
      <c r="AR15" s="880"/>
      <c r="AS15" s="880"/>
      <c r="AT15" s="880"/>
      <c r="AU15" s="880"/>
      <c r="AV15" s="880"/>
      <c r="AW15" s="881"/>
    </row>
    <row r="16" spans="1:54" ht="19.95" customHeight="1">
      <c r="B16" s="119"/>
      <c r="C16" s="885" t="s">
        <v>966</v>
      </c>
      <c r="D16" s="886"/>
      <c r="E16" s="886"/>
      <c r="F16" s="886"/>
      <c r="G16" s="887"/>
      <c r="H16" s="897">
        <v>6</v>
      </c>
      <c r="I16" s="898"/>
      <c r="J16" s="898"/>
      <c r="K16" s="899"/>
      <c r="L16" s="882" t="s">
        <v>1306</v>
      </c>
      <c r="M16" s="883"/>
      <c r="N16" s="883"/>
      <c r="O16" s="883"/>
      <c r="P16" s="883"/>
      <c r="Q16" s="883"/>
      <c r="R16" s="883"/>
      <c r="S16" s="883"/>
      <c r="T16" s="883"/>
      <c r="U16" s="883"/>
      <c r="V16" s="883"/>
      <c r="W16" s="883"/>
      <c r="X16" s="883"/>
      <c r="Y16" s="883"/>
      <c r="Z16" s="883"/>
      <c r="AA16" s="883"/>
      <c r="AB16" s="883"/>
      <c r="AC16" s="883"/>
      <c r="AD16" s="883"/>
      <c r="AE16" s="883"/>
      <c r="AF16" s="883"/>
      <c r="AG16" s="883"/>
      <c r="AH16" s="883"/>
      <c r="AI16" s="883"/>
      <c r="AJ16" s="883"/>
      <c r="AK16" s="883"/>
      <c r="AL16" s="883"/>
      <c r="AM16" s="883"/>
      <c r="AN16" s="883"/>
      <c r="AO16" s="883"/>
      <c r="AP16" s="883"/>
      <c r="AQ16" s="883"/>
      <c r="AR16" s="883"/>
      <c r="AS16" s="883"/>
      <c r="AT16" s="883"/>
      <c r="AU16" s="883"/>
      <c r="AV16" s="883"/>
      <c r="AW16" s="884"/>
    </row>
    <row r="17" spans="2:49" ht="19.95" customHeight="1">
      <c r="B17" s="119"/>
      <c r="C17" s="888"/>
      <c r="D17" s="889"/>
      <c r="E17" s="889"/>
      <c r="F17" s="889"/>
      <c r="G17" s="890"/>
      <c r="H17" s="900"/>
      <c r="I17" s="901"/>
      <c r="J17" s="901"/>
      <c r="K17" s="902"/>
      <c r="L17" s="894" t="s">
        <v>1305</v>
      </c>
      <c r="M17" s="895"/>
      <c r="N17" s="895"/>
      <c r="O17" s="895"/>
      <c r="P17" s="895"/>
      <c r="Q17" s="895"/>
      <c r="R17" s="895"/>
      <c r="S17" s="895"/>
      <c r="T17" s="895"/>
      <c r="U17" s="895"/>
      <c r="V17" s="895"/>
      <c r="W17" s="895"/>
      <c r="X17" s="895"/>
      <c r="Y17" s="895"/>
      <c r="Z17" s="895"/>
      <c r="AA17" s="895"/>
      <c r="AB17" s="895"/>
      <c r="AC17" s="895"/>
      <c r="AD17" s="895"/>
      <c r="AE17" s="895"/>
      <c r="AF17" s="895"/>
      <c r="AG17" s="895"/>
      <c r="AH17" s="895"/>
      <c r="AI17" s="895"/>
      <c r="AJ17" s="895"/>
      <c r="AK17" s="895"/>
      <c r="AL17" s="895"/>
      <c r="AM17" s="895"/>
      <c r="AN17" s="895"/>
      <c r="AO17" s="895"/>
      <c r="AP17" s="895"/>
      <c r="AQ17" s="895"/>
      <c r="AR17" s="895"/>
      <c r="AS17" s="895"/>
      <c r="AT17" s="895"/>
      <c r="AU17" s="895"/>
      <c r="AV17" s="895"/>
      <c r="AW17" s="896"/>
    </row>
    <row r="18" spans="2:49" ht="19.95" customHeight="1">
      <c r="B18" s="119"/>
      <c r="C18" s="888"/>
      <c r="D18" s="889"/>
      <c r="E18" s="889"/>
      <c r="F18" s="889"/>
      <c r="G18" s="890"/>
      <c r="H18" s="867">
        <v>12</v>
      </c>
      <c r="I18" s="868"/>
      <c r="J18" s="868"/>
      <c r="K18" s="869"/>
      <c r="L18" s="870" t="s">
        <v>700</v>
      </c>
      <c r="M18" s="871"/>
      <c r="N18" s="871"/>
      <c r="O18" s="871"/>
      <c r="P18" s="871"/>
      <c r="Q18" s="871"/>
      <c r="R18" s="871"/>
      <c r="S18" s="871"/>
      <c r="T18" s="871"/>
      <c r="U18" s="871"/>
      <c r="V18" s="871"/>
      <c r="W18" s="871"/>
      <c r="X18" s="871"/>
      <c r="Y18" s="871"/>
      <c r="Z18" s="871"/>
      <c r="AA18" s="871"/>
      <c r="AB18" s="871"/>
      <c r="AC18" s="871"/>
      <c r="AD18" s="871"/>
      <c r="AE18" s="871"/>
      <c r="AF18" s="871"/>
      <c r="AG18" s="871"/>
      <c r="AH18" s="871"/>
      <c r="AI18" s="871"/>
      <c r="AJ18" s="871"/>
      <c r="AK18" s="871"/>
      <c r="AL18" s="871"/>
      <c r="AM18" s="871"/>
      <c r="AN18" s="871"/>
      <c r="AO18" s="871"/>
      <c r="AP18" s="871"/>
      <c r="AQ18" s="871"/>
      <c r="AR18" s="871"/>
      <c r="AS18" s="871"/>
      <c r="AT18" s="871"/>
      <c r="AU18" s="871"/>
      <c r="AV18" s="871"/>
      <c r="AW18" s="872"/>
    </row>
    <row r="19" spans="2:49" ht="19.95" customHeight="1">
      <c r="B19" s="119"/>
      <c r="C19" s="888"/>
      <c r="D19" s="889"/>
      <c r="E19" s="889"/>
      <c r="F19" s="889"/>
      <c r="G19" s="890"/>
      <c r="H19" s="897">
        <v>14</v>
      </c>
      <c r="I19" s="898"/>
      <c r="J19" s="898"/>
      <c r="K19" s="899"/>
      <c r="L19" s="903" t="s">
        <v>1307</v>
      </c>
      <c r="M19" s="904"/>
      <c r="N19" s="904"/>
      <c r="O19" s="904"/>
      <c r="P19" s="904"/>
      <c r="Q19" s="904"/>
      <c r="R19" s="904"/>
      <c r="S19" s="904"/>
      <c r="T19" s="904"/>
      <c r="U19" s="904"/>
      <c r="V19" s="904"/>
      <c r="W19" s="904"/>
      <c r="X19" s="904"/>
      <c r="Y19" s="904"/>
      <c r="Z19" s="904"/>
      <c r="AA19" s="904"/>
      <c r="AB19" s="904"/>
      <c r="AC19" s="904"/>
      <c r="AD19" s="904"/>
      <c r="AE19" s="904"/>
      <c r="AF19" s="904"/>
      <c r="AG19" s="904"/>
      <c r="AH19" s="904"/>
      <c r="AI19" s="904"/>
      <c r="AJ19" s="904"/>
      <c r="AK19" s="904"/>
      <c r="AL19" s="904"/>
      <c r="AM19" s="904"/>
      <c r="AN19" s="904"/>
      <c r="AO19" s="904"/>
      <c r="AP19" s="904"/>
      <c r="AQ19" s="904"/>
      <c r="AR19" s="904"/>
      <c r="AS19" s="904"/>
      <c r="AT19" s="904"/>
      <c r="AU19" s="904"/>
      <c r="AV19" s="904"/>
      <c r="AW19" s="905"/>
    </row>
    <row r="20" spans="2:49" ht="19.95" customHeight="1">
      <c r="B20" s="119"/>
      <c r="C20" s="888"/>
      <c r="D20" s="889"/>
      <c r="E20" s="889"/>
      <c r="F20" s="889"/>
      <c r="G20" s="890"/>
      <c r="H20" s="900"/>
      <c r="I20" s="901"/>
      <c r="J20" s="901"/>
      <c r="K20" s="902"/>
      <c r="L20" s="894" t="s">
        <v>1305</v>
      </c>
      <c r="M20" s="895"/>
      <c r="N20" s="895"/>
      <c r="O20" s="895"/>
      <c r="P20" s="895"/>
      <c r="Q20" s="895"/>
      <c r="R20" s="895"/>
      <c r="S20" s="895"/>
      <c r="T20" s="895"/>
      <c r="U20" s="895"/>
      <c r="V20" s="895"/>
      <c r="W20" s="895"/>
      <c r="X20" s="895"/>
      <c r="Y20" s="895"/>
      <c r="Z20" s="895"/>
      <c r="AA20" s="895"/>
      <c r="AB20" s="895"/>
      <c r="AC20" s="895"/>
      <c r="AD20" s="895"/>
      <c r="AE20" s="895"/>
      <c r="AF20" s="895"/>
      <c r="AG20" s="895"/>
      <c r="AH20" s="895"/>
      <c r="AI20" s="895"/>
      <c r="AJ20" s="895"/>
      <c r="AK20" s="895"/>
      <c r="AL20" s="895"/>
      <c r="AM20" s="895"/>
      <c r="AN20" s="895"/>
      <c r="AO20" s="895"/>
      <c r="AP20" s="895"/>
      <c r="AQ20" s="895"/>
      <c r="AR20" s="895"/>
      <c r="AS20" s="895"/>
      <c r="AT20" s="895"/>
      <c r="AU20" s="895"/>
      <c r="AV20" s="895"/>
      <c r="AW20" s="896"/>
    </row>
    <row r="21" spans="2:49" ht="60" customHeight="1">
      <c r="B21" s="119"/>
      <c r="C21" s="888"/>
      <c r="D21" s="889"/>
      <c r="E21" s="889"/>
      <c r="F21" s="889"/>
      <c r="G21" s="890"/>
      <c r="H21" s="876" t="s">
        <v>953</v>
      </c>
      <c r="I21" s="877"/>
      <c r="J21" s="877"/>
      <c r="K21" s="878"/>
      <c r="L21" s="873" t="s">
        <v>984</v>
      </c>
      <c r="M21" s="874"/>
      <c r="N21" s="874"/>
      <c r="O21" s="874"/>
      <c r="P21" s="874"/>
      <c r="Q21" s="874"/>
      <c r="R21" s="874"/>
      <c r="S21" s="874"/>
      <c r="T21" s="874"/>
      <c r="U21" s="874"/>
      <c r="V21" s="874"/>
      <c r="W21" s="874"/>
      <c r="X21" s="874"/>
      <c r="Y21" s="874"/>
      <c r="Z21" s="874"/>
      <c r="AA21" s="874"/>
      <c r="AB21" s="874"/>
      <c r="AC21" s="874"/>
      <c r="AD21" s="874"/>
      <c r="AE21" s="874"/>
      <c r="AF21" s="874"/>
      <c r="AG21" s="874"/>
      <c r="AH21" s="874"/>
      <c r="AI21" s="874"/>
      <c r="AJ21" s="874"/>
      <c r="AK21" s="874"/>
      <c r="AL21" s="874"/>
      <c r="AM21" s="874"/>
      <c r="AN21" s="874"/>
      <c r="AO21" s="874"/>
      <c r="AP21" s="874"/>
      <c r="AQ21" s="874"/>
      <c r="AR21" s="874"/>
      <c r="AS21" s="874"/>
      <c r="AT21" s="874"/>
      <c r="AU21" s="874"/>
      <c r="AV21" s="874"/>
      <c r="AW21" s="875"/>
    </row>
    <row r="22" spans="2:49" ht="19.95" customHeight="1">
      <c r="C22" s="888"/>
      <c r="D22" s="889"/>
      <c r="E22" s="889"/>
      <c r="F22" s="889"/>
      <c r="G22" s="890"/>
      <c r="H22" s="906" t="s">
        <v>1296</v>
      </c>
      <c r="I22" s="906"/>
      <c r="J22" s="906"/>
      <c r="K22" s="907"/>
      <c r="L22" s="908" t="s">
        <v>1297</v>
      </c>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10"/>
    </row>
    <row r="23" spans="2:49" ht="19.95" customHeight="1">
      <c r="C23" s="888"/>
      <c r="D23" s="889"/>
      <c r="E23" s="889"/>
      <c r="F23" s="889"/>
      <c r="G23" s="890"/>
      <c r="H23" s="906" t="s">
        <v>1298</v>
      </c>
      <c r="I23" s="906"/>
      <c r="J23" s="906"/>
      <c r="K23" s="907"/>
      <c r="L23" s="911" t="s">
        <v>1303</v>
      </c>
      <c r="M23" s="912"/>
      <c r="N23" s="912"/>
      <c r="O23" s="912"/>
      <c r="P23" s="912"/>
      <c r="Q23" s="912"/>
      <c r="R23" s="912"/>
      <c r="S23" s="912"/>
      <c r="T23" s="912"/>
      <c r="U23" s="912"/>
      <c r="V23" s="912"/>
      <c r="W23" s="912"/>
      <c r="X23" s="912"/>
      <c r="Y23" s="912"/>
      <c r="Z23" s="912"/>
      <c r="AA23" s="912"/>
      <c r="AB23" s="912"/>
      <c r="AC23" s="912"/>
      <c r="AD23" s="912"/>
      <c r="AE23" s="912"/>
      <c r="AF23" s="912"/>
      <c r="AG23" s="912"/>
      <c r="AH23" s="912"/>
      <c r="AI23" s="912"/>
      <c r="AJ23" s="912"/>
      <c r="AK23" s="912"/>
      <c r="AL23" s="912"/>
      <c r="AM23" s="912"/>
      <c r="AN23" s="912"/>
      <c r="AO23" s="912"/>
      <c r="AP23" s="912"/>
      <c r="AQ23" s="912"/>
      <c r="AR23" s="912"/>
      <c r="AS23" s="912"/>
      <c r="AT23" s="912"/>
      <c r="AU23" s="912"/>
      <c r="AV23" s="912"/>
      <c r="AW23" s="913"/>
    </row>
    <row r="24" spans="2:49" ht="31.95" customHeight="1">
      <c r="C24" s="891"/>
      <c r="D24" s="892"/>
      <c r="E24" s="892"/>
      <c r="F24" s="892"/>
      <c r="G24" s="893"/>
      <c r="H24" s="914" t="s">
        <v>1299</v>
      </c>
      <c r="I24" s="914"/>
      <c r="J24" s="914"/>
      <c r="K24" s="915"/>
      <c r="L24" s="916" t="s">
        <v>1300</v>
      </c>
      <c r="M24" s="909"/>
      <c r="N24" s="909"/>
      <c r="O24" s="909"/>
      <c r="P24" s="909"/>
      <c r="Q24" s="909"/>
      <c r="R24" s="909"/>
      <c r="S24" s="909"/>
      <c r="T24" s="909"/>
      <c r="U24" s="909"/>
      <c r="V24" s="909"/>
      <c r="W24" s="909"/>
      <c r="X24" s="909"/>
      <c r="Y24" s="909"/>
      <c r="Z24" s="909"/>
      <c r="AA24" s="909"/>
      <c r="AB24" s="909"/>
      <c r="AC24" s="909"/>
      <c r="AD24" s="909"/>
      <c r="AE24" s="909"/>
      <c r="AF24" s="909"/>
      <c r="AG24" s="909"/>
      <c r="AH24" s="909"/>
      <c r="AI24" s="909"/>
      <c r="AJ24" s="909"/>
      <c r="AK24" s="909"/>
      <c r="AL24" s="909"/>
      <c r="AM24" s="909"/>
      <c r="AN24" s="909"/>
      <c r="AO24" s="909"/>
      <c r="AP24" s="909"/>
      <c r="AQ24" s="909"/>
      <c r="AR24" s="909"/>
      <c r="AS24" s="909"/>
      <c r="AT24" s="909"/>
      <c r="AU24" s="909"/>
      <c r="AV24" s="909"/>
      <c r="AW24" s="910"/>
    </row>
    <row r="25" spans="2:49" ht="19.95" customHeight="1">
      <c r="C25" s="917" t="s">
        <v>185</v>
      </c>
      <c r="D25" s="917"/>
      <c r="E25" s="917"/>
      <c r="F25" s="917"/>
      <c r="G25" s="917"/>
      <c r="H25" s="868">
        <v>4</v>
      </c>
      <c r="I25" s="868"/>
      <c r="J25" s="868"/>
      <c r="K25" s="869"/>
      <c r="L25" s="870" t="s">
        <v>1234</v>
      </c>
      <c r="M25" s="871"/>
      <c r="N25" s="871"/>
      <c r="O25" s="871"/>
      <c r="P25" s="871"/>
      <c r="Q25" s="871"/>
      <c r="R25" s="871"/>
      <c r="S25" s="871"/>
      <c r="T25" s="871"/>
      <c r="U25" s="871"/>
      <c r="V25" s="871"/>
      <c r="W25" s="871"/>
      <c r="X25" s="871"/>
      <c r="Y25" s="871"/>
      <c r="Z25" s="871"/>
      <c r="AA25" s="871"/>
      <c r="AB25" s="871"/>
      <c r="AC25" s="871"/>
      <c r="AD25" s="871"/>
      <c r="AE25" s="871"/>
      <c r="AF25" s="871"/>
      <c r="AG25" s="871"/>
      <c r="AH25" s="871"/>
      <c r="AI25" s="871"/>
      <c r="AJ25" s="871"/>
      <c r="AK25" s="871"/>
      <c r="AL25" s="871"/>
      <c r="AM25" s="871"/>
      <c r="AN25" s="871"/>
      <c r="AO25" s="871"/>
      <c r="AP25" s="871"/>
      <c r="AQ25" s="871"/>
      <c r="AR25" s="871"/>
      <c r="AS25" s="871"/>
      <c r="AT25" s="871"/>
      <c r="AU25" s="871"/>
      <c r="AV25" s="871"/>
      <c r="AW25" s="872"/>
    </row>
    <row r="26" spans="2:49" ht="15" customHeight="1">
      <c r="C26" s="917"/>
      <c r="D26" s="917"/>
      <c r="E26" s="917"/>
      <c r="F26" s="917"/>
      <c r="G26" s="917"/>
      <c r="H26" s="919">
        <v>5</v>
      </c>
      <c r="I26" s="919"/>
      <c r="J26" s="919"/>
      <c r="K26" s="920"/>
      <c r="L26" s="923" t="s">
        <v>1302</v>
      </c>
      <c r="M26" s="924"/>
      <c r="N26" s="924"/>
      <c r="O26" s="924"/>
      <c r="P26" s="924"/>
      <c r="Q26" s="924"/>
      <c r="R26" s="924"/>
      <c r="S26" s="924"/>
      <c r="T26" s="924"/>
      <c r="U26" s="924"/>
      <c r="V26" s="924"/>
      <c r="W26" s="924"/>
      <c r="X26" s="924"/>
      <c r="Y26" s="924"/>
      <c r="Z26" s="924"/>
      <c r="AA26" s="924"/>
      <c r="AB26" s="924"/>
      <c r="AC26" s="924"/>
      <c r="AD26" s="924"/>
      <c r="AE26" s="924"/>
      <c r="AF26" s="924"/>
      <c r="AG26" s="924"/>
      <c r="AH26" s="924"/>
      <c r="AI26" s="924"/>
      <c r="AJ26" s="924"/>
      <c r="AK26" s="924"/>
      <c r="AL26" s="924"/>
      <c r="AM26" s="924"/>
      <c r="AN26" s="924"/>
      <c r="AO26" s="924"/>
      <c r="AP26" s="924"/>
      <c r="AQ26" s="924"/>
      <c r="AR26" s="924"/>
      <c r="AS26" s="924"/>
      <c r="AT26" s="924"/>
      <c r="AU26" s="924"/>
      <c r="AV26" s="924"/>
      <c r="AW26" s="925"/>
    </row>
    <row r="27" spans="2:49" ht="15" customHeight="1">
      <c r="C27" s="917"/>
      <c r="D27" s="917"/>
      <c r="E27" s="917"/>
      <c r="F27" s="917"/>
      <c r="G27" s="917"/>
      <c r="H27" s="921"/>
      <c r="I27" s="921"/>
      <c r="J27" s="921"/>
      <c r="K27" s="922"/>
      <c r="L27" s="926"/>
      <c r="M27" s="927"/>
      <c r="N27" s="927"/>
      <c r="O27" s="927"/>
      <c r="P27" s="927"/>
      <c r="Q27" s="927"/>
      <c r="R27" s="927"/>
      <c r="S27" s="927"/>
      <c r="T27" s="927"/>
      <c r="U27" s="927"/>
      <c r="V27" s="927"/>
      <c r="W27" s="927"/>
      <c r="X27" s="927"/>
      <c r="Y27" s="927"/>
      <c r="Z27" s="927"/>
      <c r="AA27" s="927"/>
      <c r="AB27" s="927"/>
      <c r="AC27" s="927"/>
      <c r="AD27" s="927"/>
      <c r="AE27" s="927"/>
      <c r="AF27" s="927"/>
      <c r="AG27" s="927"/>
      <c r="AH27" s="927"/>
      <c r="AI27" s="927"/>
      <c r="AJ27" s="927"/>
      <c r="AK27" s="927"/>
      <c r="AL27" s="927"/>
      <c r="AM27" s="927"/>
      <c r="AN27" s="927"/>
      <c r="AO27" s="927"/>
      <c r="AP27" s="927"/>
      <c r="AQ27" s="927"/>
      <c r="AR27" s="927"/>
      <c r="AS27" s="927"/>
      <c r="AT27" s="927"/>
      <c r="AU27" s="927"/>
      <c r="AV27" s="927"/>
      <c r="AW27" s="928"/>
    </row>
    <row r="28" spans="2:49" ht="15" customHeight="1">
      <c r="C28" s="918"/>
      <c r="D28" s="918"/>
      <c r="E28" s="918"/>
      <c r="F28" s="918"/>
      <c r="G28" s="918"/>
      <c r="H28" s="921"/>
      <c r="I28" s="921"/>
      <c r="J28" s="921"/>
      <c r="K28" s="922"/>
      <c r="L28" s="926"/>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8"/>
    </row>
    <row r="29" spans="2:49" ht="15" customHeight="1">
      <c r="C29" s="917"/>
      <c r="D29" s="917"/>
      <c r="E29" s="917"/>
      <c r="F29" s="917"/>
      <c r="G29" s="917"/>
      <c r="H29" s="901"/>
      <c r="I29" s="901"/>
      <c r="J29" s="901"/>
      <c r="K29" s="902"/>
      <c r="L29" s="929"/>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1"/>
    </row>
  </sheetData>
  <sheetProtection sheet="1" objects="1" scenarios="1"/>
  <mergeCells count="52">
    <mergeCell ref="L23:AW23"/>
    <mergeCell ref="H24:K24"/>
    <mergeCell ref="L24:AW24"/>
    <mergeCell ref="L20:AW20"/>
    <mergeCell ref="C25:G29"/>
    <mergeCell ref="H25:K25"/>
    <mergeCell ref="L25:AW25"/>
    <mergeCell ref="H26:K29"/>
    <mergeCell ref="L26:AW29"/>
    <mergeCell ref="C15:G15"/>
    <mergeCell ref="H15:K15"/>
    <mergeCell ref="L18:AW18"/>
    <mergeCell ref="L21:AW21"/>
    <mergeCell ref="H21:K21"/>
    <mergeCell ref="L15:AW15"/>
    <mergeCell ref="L16:AW16"/>
    <mergeCell ref="H18:K18"/>
    <mergeCell ref="C16:G24"/>
    <mergeCell ref="L17:AW17"/>
    <mergeCell ref="H16:K17"/>
    <mergeCell ref="H19:K20"/>
    <mergeCell ref="L19:AW19"/>
    <mergeCell ref="H22:K22"/>
    <mergeCell ref="L22:AW22"/>
    <mergeCell ref="H23:K23"/>
    <mergeCell ref="A1:AX1"/>
    <mergeCell ref="Y5:AW5"/>
    <mergeCell ref="B2:AW2"/>
    <mergeCell ref="B4:G4"/>
    <mergeCell ref="H4:Y4"/>
    <mergeCell ref="Z4:AE4"/>
    <mergeCell ref="AF4:AW4"/>
    <mergeCell ref="N5:S5"/>
    <mergeCell ref="T5:V5"/>
    <mergeCell ref="W5:X5"/>
    <mergeCell ref="B5:G5"/>
    <mergeCell ref="AJ3:AK3"/>
    <mergeCell ref="I5:J5"/>
    <mergeCell ref="K5:M5"/>
    <mergeCell ref="AF3:AI3"/>
    <mergeCell ref="C11:H11"/>
    <mergeCell ref="I10:AW10"/>
    <mergeCell ref="I11:AW11"/>
    <mergeCell ref="AF6:AW6"/>
    <mergeCell ref="H7:Y7"/>
    <mergeCell ref="Z7:AE7"/>
    <mergeCell ref="AF7:AW7"/>
    <mergeCell ref="C10:H10"/>
    <mergeCell ref="B7:G7"/>
    <mergeCell ref="B6:G6"/>
    <mergeCell ref="H6:Y6"/>
    <mergeCell ref="Z6:AE6"/>
  </mergeCells>
  <phoneticPr fontId="4"/>
  <dataValidations disablePrompts="1" count="1">
    <dataValidation type="list" allowBlank="1" showInputMessage="1" showErrorMessage="1" sqref="T5:V5" xr:uid="{801BBA8B-6D05-47A8-A18B-BEF2F519ED44}">
      <formula1>"緑,中央,南"</formula1>
    </dataValidation>
  </dataValidations>
  <printOptions horizontalCentered="1"/>
  <pageMargins left="0.31496062992125984" right="0.23622047244094491" top="0.55118110236220474" bottom="0.19685039370078741" header="0.23622047244094491" footer="0.31496062992125984"/>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C54"/>
  <sheetViews>
    <sheetView view="pageBreakPreview" zoomScale="90" zoomScaleNormal="100" zoomScaleSheetLayoutView="90" workbookViewId="0">
      <selection activeCell="C6" sqref="C6"/>
    </sheetView>
  </sheetViews>
  <sheetFormatPr defaultColWidth="9" defaultRowHeight="13.2"/>
  <cols>
    <col min="1" max="1" width="3.21875" style="99" bestFit="1" customWidth="1"/>
    <col min="2" max="2" width="14.44140625" style="99" customWidth="1"/>
    <col min="3" max="3" width="10.88671875" style="99" customWidth="1"/>
    <col min="4" max="5" width="11" style="99" customWidth="1"/>
    <col min="6" max="7" width="9.88671875" style="99" customWidth="1"/>
    <col min="8" max="8" width="10.88671875" style="99" bestFit="1" customWidth="1"/>
    <col min="9" max="9" width="10.88671875" style="99" customWidth="1"/>
    <col min="10" max="10" width="10.109375" style="99" customWidth="1"/>
    <col min="11" max="11" width="7.88671875" style="99" customWidth="1"/>
    <col min="12" max="12" width="10.109375" style="99" customWidth="1"/>
    <col min="13" max="13" width="8.109375" style="99" customWidth="1"/>
    <col min="14" max="14" width="10.109375" style="99" customWidth="1"/>
    <col min="15" max="15" width="4.21875" style="99" customWidth="1"/>
    <col min="16" max="16" width="10.109375" style="99" customWidth="1"/>
    <col min="17" max="17" width="4.33203125" style="99" customWidth="1"/>
    <col min="18" max="18" width="3.33203125" style="99" customWidth="1"/>
    <col min="19" max="22" width="10.44140625" style="99" customWidth="1"/>
    <col min="23" max="28" width="9" style="99" hidden="1" customWidth="1"/>
    <col min="29" max="29" width="9" style="99" customWidth="1"/>
    <col min="30" max="16384" width="9" style="99"/>
  </cols>
  <sheetData>
    <row r="1" spans="1:28" ht="29.25" customHeight="1" thickBot="1">
      <c r="A1" s="2559" t="s">
        <v>979</v>
      </c>
      <c r="B1" s="2559"/>
      <c r="C1" s="2559"/>
      <c r="D1" s="2559"/>
      <c r="E1" s="2559"/>
      <c r="F1" s="2559"/>
      <c r="G1" s="525"/>
      <c r="H1" s="524"/>
      <c r="I1" s="524"/>
      <c r="J1" s="524"/>
      <c r="K1" s="524"/>
      <c r="L1" s="524"/>
      <c r="M1" s="524"/>
      <c r="N1" s="2560" t="s">
        <v>787</v>
      </c>
      <c r="O1" s="2560"/>
      <c r="P1" s="2560"/>
      <c r="Q1" s="2560"/>
      <c r="R1" s="2560"/>
      <c r="S1" s="524"/>
      <c r="T1" s="521"/>
      <c r="U1" s="2561" t="s">
        <v>713</v>
      </c>
      <c r="V1" s="2562"/>
    </row>
    <row r="2" spans="1:28" ht="29.25" customHeight="1" thickBot="1">
      <c r="A2" s="2563" t="s">
        <v>975</v>
      </c>
      <c r="B2" s="2563"/>
      <c r="C2" s="2563"/>
      <c r="D2" s="2563"/>
      <c r="E2" s="2563"/>
      <c r="F2" s="2563"/>
      <c r="G2" s="2563"/>
      <c r="H2" s="2563"/>
      <c r="J2" s="524"/>
      <c r="K2" s="524"/>
      <c r="L2" s="524"/>
      <c r="M2" s="524"/>
      <c r="N2" s="561">
        <v>20</v>
      </c>
      <c r="O2" s="402" t="s">
        <v>31</v>
      </c>
      <c r="P2" s="561">
        <v>160</v>
      </c>
      <c r="Q2" s="402" t="s">
        <v>32</v>
      </c>
    </row>
    <row r="3" spans="1:28" s="100" customFormat="1" ht="27" customHeight="1" thickBot="1">
      <c r="A3" s="2564" t="s">
        <v>674</v>
      </c>
      <c r="B3" s="2565" t="s">
        <v>12</v>
      </c>
      <c r="C3" s="2564" t="s">
        <v>485</v>
      </c>
      <c r="D3" s="2567" t="s">
        <v>668</v>
      </c>
      <c r="E3" s="2567"/>
      <c r="F3" s="2564" t="s">
        <v>29</v>
      </c>
      <c r="G3" s="2568" t="s">
        <v>715</v>
      </c>
      <c r="H3" s="2569"/>
      <c r="I3" s="2570"/>
      <c r="J3" s="2552" t="s">
        <v>974</v>
      </c>
      <c r="K3" s="2553"/>
      <c r="L3" s="2553"/>
      <c r="M3" s="2553"/>
      <c r="N3" s="2553" t="s">
        <v>974</v>
      </c>
      <c r="O3" s="2553"/>
      <c r="P3" s="2553"/>
      <c r="Q3" s="2571"/>
      <c r="R3" s="523"/>
      <c r="S3" s="2557" t="s">
        <v>850</v>
      </c>
      <c r="T3" s="2558"/>
      <c r="U3" s="2558"/>
      <c r="V3" s="421">
        <f>IF(SUM(X5:X54)=0,"",COUNTIFS(W5:W54,"&gt;=1",X5:X54,"&gt;="&amp;N2-2))</f>
        <v>4</v>
      </c>
    </row>
    <row r="4" spans="1:28" s="100" customFormat="1" ht="58.5" customHeight="1" thickBot="1">
      <c r="A4" s="2564"/>
      <c r="B4" s="2566"/>
      <c r="C4" s="2564"/>
      <c r="D4" s="101" t="s">
        <v>675</v>
      </c>
      <c r="E4" s="102" t="s">
        <v>676</v>
      </c>
      <c r="F4" s="2564"/>
      <c r="G4" s="538" t="s">
        <v>976</v>
      </c>
      <c r="H4" s="535" t="s">
        <v>788</v>
      </c>
      <c r="I4" s="562" t="s">
        <v>716</v>
      </c>
      <c r="J4" s="2547" t="s">
        <v>1224</v>
      </c>
      <c r="K4" s="2554"/>
      <c r="L4" s="2555" t="s">
        <v>1225</v>
      </c>
      <c r="M4" s="2556"/>
      <c r="N4" s="2547" t="s">
        <v>988</v>
      </c>
      <c r="O4" s="2548"/>
      <c r="P4" s="2549" t="s">
        <v>989</v>
      </c>
      <c r="Q4" s="2550"/>
      <c r="R4" s="523"/>
      <c r="S4" s="2551" t="s">
        <v>849</v>
      </c>
      <c r="T4" s="2551"/>
      <c r="U4" s="2551"/>
      <c r="V4" s="2551"/>
      <c r="Y4" s="100" t="s">
        <v>793</v>
      </c>
      <c r="AB4" s="100" t="s">
        <v>834</v>
      </c>
    </row>
    <row r="5" spans="1:28" s="100" customFormat="1" ht="30" customHeight="1">
      <c r="A5" s="409">
        <v>1</v>
      </c>
      <c r="B5" s="450" t="s">
        <v>789</v>
      </c>
      <c r="C5" s="451" t="s">
        <v>790</v>
      </c>
      <c r="D5" s="452" t="s">
        <v>791</v>
      </c>
      <c r="E5" s="453" t="s">
        <v>792</v>
      </c>
      <c r="F5" s="454">
        <v>43556</v>
      </c>
      <c r="G5" s="539">
        <v>45748</v>
      </c>
      <c r="H5" s="455" t="s">
        <v>844</v>
      </c>
      <c r="I5" s="551">
        <v>45748</v>
      </c>
      <c r="J5" s="567">
        <v>20</v>
      </c>
      <c r="K5" s="568" t="s">
        <v>31</v>
      </c>
      <c r="L5" s="569">
        <v>0</v>
      </c>
      <c r="M5" s="570" t="s">
        <v>31</v>
      </c>
      <c r="N5" s="567">
        <v>20</v>
      </c>
      <c r="O5" s="568" t="s">
        <v>31</v>
      </c>
      <c r="P5" s="569">
        <v>0</v>
      </c>
      <c r="Q5" s="570" t="s">
        <v>31</v>
      </c>
      <c r="R5" s="522"/>
      <c r="S5" s="2557" t="s">
        <v>851</v>
      </c>
      <c r="T5" s="2558"/>
      <c r="U5" s="2558"/>
      <c r="V5" s="421">
        <f>IF(SUM(X5:X54)=0,"",COUNTIFS(W5:W54,1,X5:X54,"&gt;="&amp;N2-2))</f>
        <v>3</v>
      </c>
      <c r="W5" s="100">
        <f>IF(C5="","",VLOOKUP(C5,$Y$5:$Z$23,2,0))</f>
        <v>0</v>
      </c>
      <c r="X5" s="100">
        <f>N5+P5</f>
        <v>20</v>
      </c>
      <c r="Y5" s="100" t="s">
        <v>817</v>
      </c>
      <c r="Z5" s="100">
        <v>0</v>
      </c>
      <c r="AB5" s="100" t="s">
        <v>835</v>
      </c>
    </row>
    <row r="6" spans="1:28" s="100" customFormat="1" ht="30" customHeight="1" thickBot="1">
      <c r="A6" s="409">
        <v>2</v>
      </c>
      <c r="B6" s="450" t="s">
        <v>794</v>
      </c>
      <c r="C6" s="451" t="s">
        <v>795</v>
      </c>
      <c r="D6" s="452" t="s">
        <v>791</v>
      </c>
      <c r="E6" s="453" t="s">
        <v>792</v>
      </c>
      <c r="F6" s="454">
        <v>43922</v>
      </c>
      <c r="G6" s="539">
        <v>44287</v>
      </c>
      <c r="H6" s="456" t="s">
        <v>845</v>
      </c>
      <c r="I6" s="551">
        <v>45606</v>
      </c>
      <c r="J6" s="567">
        <v>20</v>
      </c>
      <c r="K6" s="568" t="s">
        <v>31</v>
      </c>
      <c r="L6" s="569">
        <v>0</v>
      </c>
      <c r="M6" s="570" t="s">
        <v>31</v>
      </c>
      <c r="N6" s="567">
        <v>20</v>
      </c>
      <c r="O6" s="568" t="s">
        <v>31</v>
      </c>
      <c r="P6" s="569">
        <v>0</v>
      </c>
      <c r="Q6" s="570" t="s">
        <v>31</v>
      </c>
      <c r="R6" s="522"/>
      <c r="W6" s="100">
        <f t="shared" ref="W6:W53" si="0">IF(C6="","",VLOOKUP(C6,$Y$5:$Z$23,2,0))</f>
        <v>1</v>
      </c>
      <c r="X6" s="100">
        <f t="shared" ref="X6:X54" si="1">N6+P6</f>
        <v>20</v>
      </c>
      <c r="Y6" s="100" t="s">
        <v>818</v>
      </c>
      <c r="Z6" s="100">
        <v>0</v>
      </c>
      <c r="AB6" s="100" t="s">
        <v>836</v>
      </c>
    </row>
    <row r="7" spans="1:28" s="100" customFormat="1" ht="30" customHeight="1">
      <c r="A7" s="409">
        <v>3</v>
      </c>
      <c r="B7" s="450" t="s">
        <v>796</v>
      </c>
      <c r="C7" s="451" t="s">
        <v>797</v>
      </c>
      <c r="D7" s="452" t="s">
        <v>791</v>
      </c>
      <c r="E7" s="453" t="s">
        <v>792</v>
      </c>
      <c r="F7" s="454">
        <v>43191</v>
      </c>
      <c r="G7" s="747">
        <v>44287</v>
      </c>
      <c r="H7" s="748" t="s">
        <v>837</v>
      </c>
      <c r="I7" s="551" t="s">
        <v>1231</v>
      </c>
      <c r="J7" s="567">
        <v>19</v>
      </c>
      <c r="K7" s="568" t="s">
        <v>31</v>
      </c>
      <c r="L7" s="569">
        <v>1</v>
      </c>
      <c r="M7" s="570" t="s">
        <v>31</v>
      </c>
      <c r="N7" s="567">
        <v>19</v>
      </c>
      <c r="O7" s="568" t="s">
        <v>31</v>
      </c>
      <c r="P7" s="569">
        <v>1</v>
      </c>
      <c r="Q7" s="570" t="s">
        <v>31</v>
      </c>
      <c r="R7" s="522"/>
      <c r="W7" s="100">
        <f t="shared" si="0"/>
        <v>1</v>
      </c>
      <c r="X7" s="100">
        <f t="shared" si="1"/>
        <v>20</v>
      </c>
      <c r="Y7" s="100" t="s">
        <v>819</v>
      </c>
      <c r="Z7" s="100">
        <v>0</v>
      </c>
      <c r="AB7" s="100" t="s">
        <v>837</v>
      </c>
    </row>
    <row r="8" spans="1:28" s="100" customFormat="1" ht="30" customHeight="1">
      <c r="A8" s="409">
        <v>4</v>
      </c>
      <c r="B8" s="450" t="s">
        <v>798</v>
      </c>
      <c r="C8" s="451" t="s">
        <v>799</v>
      </c>
      <c r="D8" s="452" t="s">
        <v>800</v>
      </c>
      <c r="E8" s="453" t="s">
        <v>866</v>
      </c>
      <c r="F8" s="454">
        <v>45017</v>
      </c>
      <c r="G8" s="747">
        <v>45383</v>
      </c>
      <c r="H8" s="749" t="s">
        <v>835</v>
      </c>
      <c r="I8" s="551">
        <v>45797</v>
      </c>
      <c r="J8" s="567">
        <v>19</v>
      </c>
      <c r="K8" s="568" t="s">
        <v>31</v>
      </c>
      <c r="L8" s="569">
        <v>1</v>
      </c>
      <c r="M8" s="570" t="s">
        <v>31</v>
      </c>
      <c r="N8" s="567">
        <v>19</v>
      </c>
      <c r="O8" s="568" t="s">
        <v>31</v>
      </c>
      <c r="P8" s="569">
        <v>1</v>
      </c>
      <c r="Q8" s="570" t="s">
        <v>31</v>
      </c>
      <c r="R8" s="522"/>
      <c r="W8" s="100">
        <f t="shared" si="0"/>
        <v>0</v>
      </c>
      <c r="X8" s="100">
        <f t="shared" si="1"/>
        <v>20</v>
      </c>
      <c r="Y8" s="100" t="s">
        <v>847</v>
      </c>
      <c r="Z8" s="100">
        <v>0</v>
      </c>
      <c r="AB8" s="100" t="s">
        <v>838</v>
      </c>
    </row>
    <row r="9" spans="1:28" s="100" customFormat="1" ht="30" customHeight="1">
      <c r="A9" s="409">
        <v>5</v>
      </c>
      <c r="B9" s="450" t="s">
        <v>802</v>
      </c>
      <c r="C9" s="553" t="s">
        <v>848</v>
      </c>
      <c r="D9" s="452"/>
      <c r="E9" s="453"/>
      <c r="F9" s="454">
        <v>43556</v>
      </c>
      <c r="G9" s="747">
        <v>43556</v>
      </c>
      <c r="H9" s="750" t="s">
        <v>834</v>
      </c>
      <c r="I9" s="551">
        <v>43556</v>
      </c>
      <c r="J9" s="567">
        <v>18</v>
      </c>
      <c r="K9" s="568" t="s">
        <v>681</v>
      </c>
      <c r="L9" s="569">
        <v>2</v>
      </c>
      <c r="M9" s="570" t="s">
        <v>681</v>
      </c>
      <c r="N9" s="567">
        <v>18</v>
      </c>
      <c r="O9" s="568" t="s">
        <v>681</v>
      </c>
      <c r="P9" s="569">
        <v>2</v>
      </c>
      <c r="Q9" s="570" t="s">
        <v>681</v>
      </c>
      <c r="R9" s="522"/>
      <c r="W9" s="100">
        <f t="shared" si="0"/>
        <v>2</v>
      </c>
      <c r="X9" s="100">
        <f t="shared" si="1"/>
        <v>20</v>
      </c>
      <c r="Y9" s="100" t="s">
        <v>820</v>
      </c>
      <c r="Z9" s="100">
        <v>1</v>
      </c>
      <c r="AB9" s="100" t="s">
        <v>839</v>
      </c>
    </row>
    <row r="10" spans="1:28" s="100" customFormat="1" ht="30" customHeight="1" thickBot="1">
      <c r="A10" s="409">
        <v>6</v>
      </c>
      <c r="B10" s="450" t="s">
        <v>803</v>
      </c>
      <c r="C10" s="451" t="s">
        <v>797</v>
      </c>
      <c r="D10" s="452" t="s">
        <v>791</v>
      </c>
      <c r="E10" s="453" t="s">
        <v>792</v>
      </c>
      <c r="F10" s="454">
        <v>44652</v>
      </c>
      <c r="G10" s="747">
        <v>45017</v>
      </c>
      <c r="H10" s="749" t="s">
        <v>841</v>
      </c>
      <c r="I10" s="551">
        <v>45748</v>
      </c>
      <c r="J10" s="571">
        <v>18</v>
      </c>
      <c r="K10" s="429" t="s">
        <v>681</v>
      </c>
      <c r="L10" s="572">
        <v>2</v>
      </c>
      <c r="M10" s="430" t="s">
        <v>681</v>
      </c>
      <c r="N10" s="571">
        <v>18</v>
      </c>
      <c r="O10" s="429" t="s">
        <v>681</v>
      </c>
      <c r="P10" s="572">
        <v>2</v>
      </c>
      <c r="Q10" s="430" t="s">
        <v>681</v>
      </c>
      <c r="R10" s="522"/>
      <c r="W10" s="100">
        <f t="shared" si="0"/>
        <v>1</v>
      </c>
      <c r="X10" s="100">
        <f t="shared" si="1"/>
        <v>20</v>
      </c>
      <c r="Y10" s="100" t="s">
        <v>821</v>
      </c>
      <c r="Z10" s="100">
        <v>1</v>
      </c>
      <c r="AB10" s="100" t="s">
        <v>840</v>
      </c>
    </row>
    <row r="11" spans="1:28" s="100" customFormat="1" ht="30" customHeight="1">
      <c r="A11" s="409">
        <v>7</v>
      </c>
      <c r="B11" s="410"/>
      <c r="C11" s="411"/>
      <c r="D11" s="98"/>
      <c r="E11" s="415"/>
      <c r="F11" s="412"/>
      <c r="G11" s="539"/>
      <c r="H11" s="536"/>
      <c r="I11" s="386"/>
      <c r="J11" s="427"/>
      <c r="K11" s="426" t="s">
        <v>681</v>
      </c>
      <c r="L11" s="427"/>
      <c r="M11" s="426" t="s">
        <v>681</v>
      </c>
      <c r="N11" s="427"/>
      <c r="O11" s="426" t="s">
        <v>681</v>
      </c>
      <c r="P11" s="427"/>
      <c r="Q11" s="426" t="s">
        <v>681</v>
      </c>
      <c r="R11" s="522"/>
      <c r="W11" s="100" t="str">
        <f t="shared" si="0"/>
        <v/>
      </c>
      <c r="X11" s="100">
        <f t="shared" si="1"/>
        <v>0</v>
      </c>
      <c r="Y11" s="434" t="s">
        <v>848</v>
      </c>
      <c r="Z11" s="100">
        <v>2</v>
      </c>
      <c r="AB11" s="100" t="s">
        <v>841</v>
      </c>
    </row>
    <row r="12" spans="1:28" s="100" customFormat="1" ht="30" customHeight="1">
      <c r="A12" s="409">
        <v>8</v>
      </c>
      <c r="B12" s="410"/>
      <c r="C12" s="411"/>
      <c r="D12" s="98"/>
      <c r="E12" s="415"/>
      <c r="F12" s="412"/>
      <c r="G12" s="539"/>
      <c r="H12" s="536"/>
      <c r="I12" s="386"/>
      <c r="J12" s="422"/>
      <c r="K12" s="428" t="s">
        <v>681</v>
      </c>
      <c r="L12" s="422"/>
      <c r="M12" s="428" t="s">
        <v>681</v>
      </c>
      <c r="N12" s="422"/>
      <c r="O12" s="428" t="s">
        <v>681</v>
      </c>
      <c r="P12" s="422"/>
      <c r="Q12" s="428" t="s">
        <v>681</v>
      </c>
      <c r="R12" s="522"/>
      <c r="W12" s="100" t="str">
        <f t="shared" si="0"/>
        <v/>
      </c>
      <c r="X12" s="100">
        <f t="shared" si="1"/>
        <v>0</v>
      </c>
      <c r="Y12" s="100" t="s">
        <v>822</v>
      </c>
      <c r="Z12" s="100">
        <v>0</v>
      </c>
      <c r="AB12" s="100" t="s">
        <v>842</v>
      </c>
    </row>
    <row r="13" spans="1:28" s="100" customFormat="1" ht="30" customHeight="1">
      <c r="A13" s="409">
        <v>9</v>
      </c>
      <c r="B13" s="410"/>
      <c r="C13" s="411"/>
      <c r="D13" s="98"/>
      <c r="E13" s="415"/>
      <c r="F13" s="412"/>
      <c r="G13" s="539"/>
      <c r="H13" s="536"/>
      <c r="I13" s="386"/>
      <c r="J13" s="422"/>
      <c r="K13" s="428" t="s">
        <v>681</v>
      </c>
      <c r="L13" s="422"/>
      <c r="M13" s="428" t="s">
        <v>681</v>
      </c>
      <c r="N13" s="422"/>
      <c r="O13" s="428" t="s">
        <v>681</v>
      </c>
      <c r="P13" s="422"/>
      <c r="Q13" s="428" t="s">
        <v>681</v>
      </c>
      <c r="R13" s="522"/>
      <c r="W13" s="100" t="str">
        <f t="shared" si="0"/>
        <v/>
      </c>
      <c r="X13" s="100">
        <f t="shared" si="1"/>
        <v>0</v>
      </c>
      <c r="Y13" s="100" t="s">
        <v>823</v>
      </c>
      <c r="Z13" s="100">
        <v>0</v>
      </c>
      <c r="AB13" s="100" t="s">
        <v>843</v>
      </c>
    </row>
    <row r="14" spans="1:28" s="100" customFormat="1" ht="30" customHeight="1">
      <c r="A14" s="409">
        <v>10</v>
      </c>
      <c r="B14" s="410"/>
      <c r="C14" s="411"/>
      <c r="D14" s="98"/>
      <c r="E14" s="415"/>
      <c r="F14" s="412"/>
      <c r="G14" s="539"/>
      <c r="H14" s="536"/>
      <c r="I14" s="386"/>
      <c r="J14" s="422"/>
      <c r="K14" s="428" t="s">
        <v>681</v>
      </c>
      <c r="L14" s="422"/>
      <c r="M14" s="428" t="s">
        <v>681</v>
      </c>
      <c r="N14" s="422"/>
      <c r="O14" s="428" t="s">
        <v>681</v>
      </c>
      <c r="P14" s="422"/>
      <c r="Q14" s="428" t="s">
        <v>681</v>
      </c>
      <c r="R14" s="522"/>
      <c r="W14" s="100" t="str">
        <f t="shared" si="0"/>
        <v/>
      </c>
      <c r="X14" s="100">
        <f t="shared" si="1"/>
        <v>0</v>
      </c>
      <c r="Y14" s="100" t="s">
        <v>824</v>
      </c>
      <c r="Z14" s="100">
        <v>0</v>
      </c>
      <c r="AB14" s="100" t="s">
        <v>844</v>
      </c>
    </row>
    <row r="15" spans="1:28" s="100" customFormat="1" ht="30" customHeight="1">
      <c r="A15" s="409">
        <v>11</v>
      </c>
      <c r="B15" s="410"/>
      <c r="C15" s="411"/>
      <c r="D15" s="98"/>
      <c r="E15" s="415"/>
      <c r="F15" s="412"/>
      <c r="G15" s="539"/>
      <c r="H15" s="536"/>
      <c r="I15" s="386"/>
      <c r="J15" s="422"/>
      <c r="K15" s="428" t="s">
        <v>681</v>
      </c>
      <c r="L15" s="422"/>
      <c r="M15" s="428" t="s">
        <v>681</v>
      </c>
      <c r="N15" s="422"/>
      <c r="O15" s="428" t="s">
        <v>681</v>
      </c>
      <c r="P15" s="422"/>
      <c r="Q15" s="428" t="s">
        <v>681</v>
      </c>
      <c r="R15" s="522"/>
      <c r="W15" s="100" t="str">
        <f t="shared" si="0"/>
        <v/>
      </c>
      <c r="X15" s="100">
        <f t="shared" si="1"/>
        <v>0</v>
      </c>
      <c r="Y15" s="100" t="s">
        <v>825</v>
      </c>
      <c r="Z15" s="100">
        <v>0</v>
      </c>
      <c r="AB15" s="100" t="s">
        <v>845</v>
      </c>
    </row>
    <row r="16" spans="1:28" s="100" customFormat="1" ht="30" customHeight="1">
      <c r="A16" s="409">
        <v>12</v>
      </c>
      <c r="B16" s="410"/>
      <c r="C16" s="411"/>
      <c r="D16" s="98"/>
      <c r="E16" s="415"/>
      <c r="F16" s="412"/>
      <c r="G16" s="539"/>
      <c r="H16" s="536"/>
      <c r="I16" s="386"/>
      <c r="J16" s="422"/>
      <c r="K16" s="428" t="s">
        <v>681</v>
      </c>
      <c r="L16" s="422"/>
      <c r="M16" s="428" t="s">
        <v>681</v>
      </c>
      <c r="N16" s="422"/>
      <c r="O16" s="428" t="s">
        <v>681</v>
      </c>
      <c r="P16" s="422"/>
      <c r="Q16" s="428" t="s">
        <v>681</v>
      </c>
      <c r="R16" s="522"/>
      <c r="W16" s="100" t="str">
        <f t="shared" si="0"/>
        <v/>
      </c>
      <c r="X16" s="100">
        <f t="shared" si="1"/>
        <v>0</v>
      </c>
      <c r="Y16" s="100" t="s">
        <v>826</v>
      </c>
      <c r="Z16" s="100">
        <v>0</v>
      </c>
      <c r="AB16" s="100" t="s">
        <v>846</v>
      </c>
    </row>
    <row r="17" spans="1:29" s="100" customFormat="1" ht="30" customHeight="1">
      <c r="A17" s="409">
        <v>13</v>
      </c>
      <c r="B17" s="410"/>
      <c r="C17" s="411"/>
      <c r="D17" s="98"/>
      <c r="E17" s="415"/>
      <c r="F17" s="412"/>
      <c r="G17" s="539"/>
      <c r="H17" s="536"/>
      <c r="I17" s="386"/>
      <c r="J17" s="422"/>
      <c r="K17" s="428" t="s">
        <v>681</v>
      </c>
      <c r="L17" s="422"/>
      <c r="M17" s="428" t="s">
        <v>681</v>
      </c>
      <c r="N17" s="422"/>
      <c r="O17" s="428" t="s">
        <v>681</v>
      </c>
      <c r="P17" s="422"/>
      <c r="Q17" s="428" t="s">
        <v>681</v>
      </c>
      <c r="R17" s="522"/>
      <c r="W17" s="100" t="str">
        <f t="shared" si="0"/>
        <v/>
      </c>
      <c r="X17" s="100">
        <f t="shared" si="1"/>
        <v>0</v>
      </c>
      <c r="Y17" s="100" t="s">
        <v>827</v>
      </c>
      <c r="Z17" s="100">
        <v>0</v>
      </c>
    </row>
    <row r="18" spans="1:29" s="100" customFormat="1" ht="30" customHeight="1">
      <c r="A18" s="409">
        <v>14</v>
      </c>
      <c r="B18" s="410"/>
      <c r="C18" s="411"/>
      <c r="D18" s="98"/>
      <c r="E18" s="415"/>
      <c r="F18" s="412"/>
      <c r="G18" s="539"/>
      <c r="H18" s="536"/>
      <c r="I18" s="386"/>
      <c r="J18" s="422"/>
      <c r="K18" s="428" t="s">
        <v>681</v>
      </c>
      <c r="L18" s="422"/>
      <c r="M18" s="428" t="s">
        <v>681</v>
      </c>
      <c r="N18" s="422"/>
      <c r="O18" s="428" t="s">
        <v>681</v>
      </c>
      <c r="P18" s="422"/>
      <c r="Q18" s="428" t="s">
        <v>681</v>
      </c>
      <c r="R18" s="522"/>
      <c r="W18" s="100" t="str">
        <f t="shared" si="0"/>
        <v/>
      </c>
      <c r="X18" s="100">
        <f t="shared" si="1"/>
        <v>0</v>
      </c>
      <c r="Y18" s="99" t="s">
        <v>828</v>
      </c>
      <c r="Z18" s="99">
        <v>0</v>
      </c>
    </row>
    <row r="19" spans="1:29" s="100" customFormat="1" ht="30" customHeight="1">
      <c r="A19" s="409">
        <v>15</v>
      </c>
      <c r="B19" s="410"/>
      <c r="C19" s="411"/>
      <c r="D19" s="98"/>
      <c r="E19" s="415"/>
      <c r="F19" s="412"/>
      <c r="G19" s="539"/>
      <c r="H19" s="536"/>
      <c r="I19" s="386"/>
      <c r="J19" s="422"/>
      <c r="K19" s="428" t="s">
        <v>681</v>
      </c>
      <c r="L19" s="422"/>
      <c r="M19" s="428" t="s">
        <v>681</v>
      </c>
      <c r="N19" s="422"/>
      <c r="O19" s="428" t="s">
        <v>681</v>
      </c>
      <c r="P19" s="422"/>
      <c r="Q19" s="428" t="s">
        <v>681</v>
      </c>
      <c r="R19" s="522"/>
      <c r="W19" s="100" t="str">
        <f t="shared" si="0"/>
        <v/>
      </c>
      <c r="X19" s="100">
        <f t="shared" si="1"/>
        <v>0</v>
      </c>
      <c r="Y19" s="99" t="s">
        <v>804</v>
      </c>
      <c r="Z19" s="99">
        <v>0</v>
      </c>
      <c r="AA19" s="99"/>
      <c r="AB19" s="99"/>
      <c r="AC19" s="99"/>
    </row>
    <row r="20" spans="1:29" ht="30" customHeight="1">
      <c r="A20" s="409">
        <v>16</v>
      </c>
      <c r="B20" s="410"/>
      <c r="C20" s="411"/>
      <c r="D20" s="98"/>
      <c r="E20" s="415"/>
      <c r="F20" s="412"/>
      <c r="G20" s="539"/>
      <c r="H20" s="536"/>
      <c r="I20" s="386"/>
      <c r="J20" s="422"/>
      <c r="K20" s="428" t="s">
        <v>681</v>
      </c>
      <c r="L20" s="422"/>
      <c r="M20" s="428" t="s">
        <v>681</v>
      </c>
      <c r="N20" s="422"/>
      <c r="O20" s="428" t="s">
        <v>681</v>
      </c>
      <c r="P20" s="422"/>
      <c r="Q20" s="428" t="s">
        <v>681</v>
      </c>
      <c r="R20" s="522"/>
      <c r="S20" s="100"/>
      <c r="T20" s="100"/>
      <c r="U20" s="100"/>
      <c r="V20" s="100"/>
      <c r="W20" s="100" t="str">
        <f t="shared" si="0"/>
        <v/>
      </c>
      <c r="X20" s="100">
        <f t="shared" si="1"/>
        <v>0</v>
      </c>
      <c r="Y20" s="99" t="s">
        <v>829</v>
      </c>
      <c r="Z20" s="99">
        <v>0</v>
      </c>
    </row>
    <row r="21" spans="1:29" ht="30" customHeight="1">
      <c r="A21" s="528">
        <v>17</v>
      </c>
      <c r="B21" s="529"/>
      <c r="C21" s="530"/>
      <c r="D21" s="98"/>
      <c r="E21" s="415"/>
      <c r="F21" s="531"/>
      <c r="G21" s="540"/>
      <c r="H21" s="537"/>
      <c r="I21" s="532"/>
      <c r="J21" s="533"/>
      <c r="K21" s="534" t="s">
        <v>681</v>
      </c>
      <c r="L21" s="533"/>
      <c r="M21" s="534" t="s">
        <v>681</v>
      </c>
      <c r="N21" s="533"/>
      <c r="O21" s="534" t="s">
        <v>681</v>
      </c>
      <c r="P21" s="533"/>
      <c r="Q21" s="534" t="s">
        <v>681</v>
      </c>
      <c r="R21" s="522"/>
      <c r="S21" s="100"/>
      <c r="T21" s="100"/>
      <c r="U21" s="100"/>
      <c r="V21" s="100"/>
      <c r="W21" s="100" t="str">
        <f t="shared" si="0"/>
        <v/>
      </c>
      <c r="X21" s="100">
        <f t="shared" si="1"/>
        <v>0</v>
      </c>
      <c r="Y21" s="99" t="s">
        <v>830</v>
      </c>
      <c r="Z21" s="99">
        <v>0</v>
      </c>
    </row>
    <row r="22" spans="1:29" ht="30" customHeight="1">
      <c r="A22" s="528">
        <v>18</v>
      </c>
      <c r="B22" s="529"/>
      <c r="C22" s="530"/>
      <c r="D22" s="98"/>
      <c r="E22" s="415"/>
      <c r="F22" s="531"/>
      <c r="G22" s="540"/>
      <c r="H22" s="537"/>
      <c r="I22" s="532"/>
      <c r="J22" s="533"/>
      <c r="K22" s="534" t="s">
        <v>681</v>
      </c>
      <c r="L22" s="533"/>
      <c r="M22" s="534" t="s">
        <v>681</v>
      </c>
      <c r="N22" s="533"/>
      <c r="O22" s="534" t="s">
        <v>681</v>
      </c>
      <c r="P22" s="533"/>
      <c r="Q22" s="534" t="s">
        <v>681</v>
      </c>
      <c r="R22" s="522"/>
      <c r="S22" s="100"/>
      <c r="T22" s="100"/>
      <c r="U22" s="100"/>
      <c r="V22" s="100"/>
      <c r="W22" s="100" t="str">
        <f t="shared" si="0"/>
        <v/>
      </c>
      <c r="X22" s="100">
        <f t="shared" si="1"/>
        <v>0</v>
      </c>
      <c r="Y22" s="99" t="s">
        <v>831</v>
      </c>
      <c r="Z22" s="99">
        <v>0</v>
      </c>
    </row>
    <row r="23" spans="1:29" ht="30" customHeight="1">
      <c r="A23" s="528">
        <v>19</v>
      </c>
      <c r="B23" s="529"/>
      <c r="C23" s="530"/>
      <c r="D23" s="98"/>
      <c r="E23" s="415"/>
      <c r="F23" s="531"/>
      <c r="G23" s="540"/>
      <c r="H23" s="537"/>
      <c r="I23" s="532"/>
      <c r="J23" s="533"/>
      <c r="K23" s="534" t="s">
        <v>681</v>
      </c>
      <c r="L23" s="533"/>
      <c r="M23" s="534" t="s">
        <v>681</v>
      </c>
      <c r="N23" s="533"/>
      <c r="O23" s="534" t="s">
        <v>681</v>
      </c>
      <c r="P23" s="533"/>
      <c r="Q23" s="534" t="s">
        <v>681</v>
      </c>
      <c r="R23" s="522"/>
      <c r="S23" s="100"/>
      <c r="T23" s="100"/>
      <c r="U23" s="100"/>
      <c r="V23" s="100"/>
      <c r="W23" s="100" t="str">
        <f t="shared" si="0"/>
        <v/>
      </c>
      <c r="X23" s="100">
        <f t="shared" si="1"/>
        <v>0</v>
      </c>
      <c r="Y23" s="99" t="s">
        <v>832</v>
      </c>
      <c r="Z23" s="99">
        <v>0</v>
      </c>
    </row>
    <row r="24" spans="1:29" ht="30" customHeight="1">
      <c r="A24" s="528">
        <v>20</v>
      </c>
      <c r="B24" s="529"/>
      <c r="C24" s="530"/>
      <c r="D24" s="98"/>
      <c r="E24" s="415"/>
      <c r="F24" s="531"/>
      <c r="G24" s="540"/>
      <c r="H24" s="537"/>
      <c r="I24" s="532"/>
      <c r="J24" s="533"/>
      <c r="K24" s="534" t="s">
        <v>681</v>
      </c>
      <c r="L24" s="533"/>
      <c r="M24" s="534" t="s">
        <v>681</v>
      </c>
      <c r="N24" s="533"/>
      <c r="O24" s="534" t="s">
        <v>681</v>
      </c>
      <c r="P24" s="533"/>
      <c r="Q24" s="534" t="s">
        <v>681</v>
      </c>
      <c r="R24" s="522"/>
      <c r="S24" s="100"/>
      <c r="T24" s="100"/>
      <c r="U24" s="100"/>
      <c r="V24" s="100"/>
      <c r="W24" s="100" t="str">
        <f t="shared" si="0"/>
        <v/>
      </c>
      <c r="X24" s="100">
        <f t="shared" si="1"/>
        <v>0</v>
      </c>
    </row>
    <row r="25" spans="1:29" ht="30" customHeight="1">
      <c r="A25" s="528">
        <v>21</v>
      </c>
      <c r="B25" s="529"/>
      <c r="C25" s="530"/>
      <c r="D25" s="98"/>
      <c r="E25" s="415"/>
      <c r="F25" s="531"/>
      <c r="G25" s="540"/>
      <c r="H25" s="537"/>
      <c r="I25" s="532"/>
      <c r="J25" s="533"/>
      <c r="K25" s="534" t="s">
        <v>681</v>
      </c>
      <c r="L25" s="533"/>
      <c r="M25" s="534" t="s">
        <v>681</v>
      </c>
      <c r="N25" s="533"/>
      <c r="O25" s="534" t="s">
        <v>681</v>
      </c>
      <c r="P25" s="533"/>
      <c r="Q25" s="534" t="s">
        <v>681</v>
      </c>
      <c r="R25" s="522"/>
      <c r="S25" s="100"/>
      <c r="T25" s="100"/>
      <c r="U25" s="100"/>
      <c r="V25" s="100"/>
      <c r="W25" s="100" t="str">
        <f t="shared" si="0"/>
        <v/>
      </c>
      <c r="X25" s="100">
        <f t="shared" si="1"/>
        <v>0</v>
      </c>
    </row>
    <row r="26" spans="1:29" ht="30" customHeight="1">
      <c r="A26" s="409">
        <v>22</v>
      </c>
      <c r="B26" s="410"/>
      <c r="C26" s="411"/>
      <c r="D26" s="98"/>
      <c r="E26" s="415"/>
      <c r="F26" s="412"/>
      <c r="G26" s="539"/>
      <c r="H26" s="536"/>
      <c r="I26" s="386"/>
      <c r="J26" s="422"/>
      <c r="K26" s="428" t="s">
        <v>681</v>
      </c>
      <c r="L26" s="422"/>
      <c r="M26" s="428" t="s">
        <v>681</v>
      </c>
      <c r="N26" s="422"/>
      <c r="O26" s="428" t="s">
        <v>681</v>
      </c>
      <c r="P26" s="422"/>
      <c r="Q26" s="428" t="s">
        <v>681</v>
      </c>
      <c r="R26" s="522"/>
      <c r="S26" s="100"/>
      <c r="T26" s="100"/>
      <c r="U26" s="100"/>
      <c r="V26" s="100"/>
      <c r="W26" s="100" t="str">
        <f t="shared" si="0"/>
        <v/>
      </c>
      <c r="X26" s="100">
        <f t="shared" si="1"/>
        <v>0</v>
      </c>
    </row>
    <row r="27" spans="1:29" ht="30" customHeight="1">
      <c r="A27" s="409">
        <v>23</v>
      </c>
      <c r="B27" s="410"/>
      <c r="C27" s="411"/>
      <c r="D27" s="98"/>
      <c r="E27" s="415"/>
      <c r="F27" s="412"/>
      <c r="G27" s="539"/>
      <c r="H27" s="536"/>
      <c r="I27" s="386"/>
      <c r="J27" s="422"/>
      <c r="K27" s="428" t="s">
        <v>681</v>
      </c>
      <c r="L27" s="422"/>
      <c r="M27" s="428" t="s">
        <v>681</v>
      </c>
      <c r="N27" s="422"/>
      <c r="O27" s="428" t="s">
        <v>681</v>
      </c>
      <c r="P27" s="422"/>
      <c r="Q27" s="428" t="s">
        <v>681</v>
      </c>
      <c r="R27" s="522"/>
      <c r="S27" s="100"/>
      <c r="T27" s="100"/>
      <c r="U27" s="100"/>
      <c r="V27" s="100"/>
      <c r="W27" s="100" t="str">
        <f t="shared" si="0"/>
        <v/>
      </c>
      <c r="X27" s="100">
        <f t="shared" si="1"/>
        <v>0</v>
      </c>
    </row>
    <row r="28" spans="1:29" ht="30" customHeight="1">
      <c r="A28" s="409">
        <v>24</v>
      </c>
      <c r="B28" s="410"/>
      <c r="C28" s="411"/>
      <c r="D28" s="98"/>
      <c r="E28" s="415"/>
      <c r="F28" s="412"/>
      <c r="G28" s="539"/>
      <c r="H28" s="536"/>
      <c r="I28" s="386"/>
      <c r="J28" s="422"/>
      <c r="K28" s="428" t="s">
        <v>681</v>
      </c>
      <c r="L28" s="422"/>
      <c r="M28" s="428" t="s">
        <v>681</v>
      </c>
      <c r="N28" s="422"/>
      <c r="O28" s="428" t="s">
        <v>681</v>
      </c>
      <c r="P28" s="422"/>
      <c r="Q28" s="428" t="s">
        <v>681</v>
      </c>
      <c r="R28" s="522"/>
      <c r="S28" s="100"/>
      <c r="T28" s="100"/>
      <c r="U28" s="100"/>
      <c r="V28" s="100"/>
      <c r="W28" s="100" t="str">
        <f t="shared" si="0"/>
        <v/>
      </c>
      <c r="X28" s="100">
        <f t="shared" si="1"/>
        <v>0</v>
      </c>
    </row>
    <row r="29" spans="1:29" ht="30" customHeight="1">
      <c r="A29" s="409">
        <v>25</v>
      </c>
      <c r="B29" s="410"/>
      <c r="C29" s="411"/>
      <c r="D29" s="98"/>
      <c r="E29" s="415"/>
      <c r="F29" s="412"/>
      <c r="G29" s="539"/>
      <c r="H29" s="536"/>
      <c r="I29" s="386"/>
      <c r="J29" s="422"/>
      <c r="K29" s="428" t="s">
        <v>681</v>
      </c>
      <c r="L29" s="422"/>
      <c r="M29" s="428" t="s">
        <v>681</v>
      </c>
      <c r="N29" s="422"/>
      <c r="O29" s="428" t="s">
        <v>681</v>
      </c>
      <c r="P29" s="422"/>
      <c r="Q29" s="428" t="s">
        <v>681</v>
      </c>
      <c r="R29" s="522"/>
      <c r="S29" s="100"/>
      <c r="T29" s="100"/>
      <c r="U29" s="100"/>
      <c r="V29" s="100"/>
      <c r="W29" s="100" t="str">
        <f t="shared" si="0"/>
        <v/>
      </c>
      <c r="X29" s="100">
        <f t="shared" si="1"/>
        <v>0</v>
      </c>
    </row>
    <row r="30" spans="1:29" ht="30" customHeight="1">
      <c r="A30" s="409">
        <v>26</v>
      </c>
      <c r="B30" s="410"/>
      <c r="C30" s="411"/>
      <c r="D30" s="98"/>
      <c r="E30" s="415"/>
      <c r="F30" s="412"/>
      <c r="G30" s="539"/>
      <c r="H30" s="536"/>
      <c r="I30" s="386"/>
      <c r="J30" s="422"/>
      <c r="K30" s="428" t="s">
        <v>681</v>
      </c>
      <c r="L30" s="422"/>
      <c r="M30" s="428" t="s">
        <v>681</v>
      </c>
      <c r="N30" s="422"/>
      <c r="O30" s="428" t="s">
        <v>681</v>
      </c>
      <c r="P30" s="422"/>
      <c r="Q30" s="428" t="s">
        <v>681</v>
      </c>
      <c r="R30" s="522"/>
      <c r="S30" s="100"/>
      <c r="T30" s="100"/>
      <c r="U30" s="100"/>
      <c r="V30" s="100"/>
      <c r="W30" s="100" t="str">
        <f t="shared" si="0"/>
        <v/>
      </c>
      <c r="X30" s="100">
        <f t="shared" si="1"/>
        <v>0</v>
      </c>
    </row>
    <row r="31" spans="1:29" ht="30" customHeight="1">
      <c r="A31" s="409">
        <v>27</v>
      </c>
      <c r="B31" s="410"/>
      <c r="C31" s="411"/>
      <c r="D31" s="98"/>
      <c r="E31" s="415"/>
      <c r="F31" s="412"/>
      <c r="G31" s="539"/>
      <c r="H31" s="536"/>
      <c r="I31" s="386"/>
      <c r="J31" s="422"/>
      <c r="K31" s="428" t="s">
        <v>681</v>
      </c>
      <c r="L31" s="422"/>
      <c r="M31" s="428" t="s">
        <v>681</v>
      </c>
      <c r="N31" s="422"/>
      <c r="O31" s="428" t="s">
        <v>681</v>
      </c>
      <c r="P31" s="422"/>
      <c r="Q31" s="428" t="s">
        <v>681</v>
      </c>
      <c r="R31" s="522"/>
      <c r="S31" s="100"/>
      <c r="T31" s="100"/>
      <c r="U31" s="100"/>
      <c r="V31" s="100"/>
      <c r="W31" s="100" t="str">
        <f t="shared" si="0"/>
        <v/>
      </c>
      <c r="X31" s="100">
        <f t="shared" si="1"/>
        <v>0</v>
      </c>
    </row>
    <row r="32" spans="1:29" ht="30" customHeight="1">
      <c r="A32" s="409">
        <v>28</v>
      </c>
      <c r="B32" s="410"/>
      <c r="C32" s="411"/>
      <c r="D32" s="98"/>
      <c r="E32" s="415"/>
      <c r="F32" s="412"/>
      <c r="G32" s="539"/>
      <c r="H32" s="536"/>
      <c r="I32" s="386"/>
      <c r="J32" s="422"/>
      <c r="K32" s="428" t="s">
        <v>681</v>
      </c>
      <c r="L32" s="422"/>
      <c r="M32" s="428" t="s">
        <v>681</v>
      </c>
      <c r="N32" s="422"/>
      <c r="O32" s="428" t="s">
        <v>681</v>
      </c>
      <c r="P32" s="422"/>
      <c r="Q32" s="428" t="s">
        <v>681</v>
      </c>
      <c r="R32" s="522"/>
      <c r="S32" s="100"/>
      <c r="T32" s="100"/>
      <c r="U32" s="100"/>
      <c r="V32" s="100"/>
      <c r="W32" s="100" t="str">
        <f t="shared" si="0"/>
        <v/>
      </c>
      <c r="X32" s="100">
        <f t="shared" si="1"/>
        <v>0</v>
      </c>
    </row>
    <row r="33" spans="1:24" ht="30" customHeight="1">
      <c r="A33" s="409">
        <v>29</v>
      </c>
      <c r="B33" s="410"/>
      <c r="C33" s="411"/>
      <c r="D33" s="98"/>
      <c r="E33" s="415"/>
      <c r="F33" s="412"/>
      <c r="G33" s="539"/>
      <c r="H33" s="536"/>
      <c r="I33" s="386"/>
      <c r="J33" s="422"/>
      <c r="K33" s="428" t="s">
        <v>681</v>
      </c>
      <c r="L33" s="422"/>
      <c r="M33" s="428" t="s">
        <v>681</v>
      </c>
      <c r="N33" s="422"/>
      <c r="O33" s="428" t="s">
        <v>681</v>
      </c>
      <c r="P33" s="422"/>
      <c r="Q33" s="428" t="s">
        <v>681</v>
      </c>
      <c r="R33" s="522"/>
      <c r="S33" s="100"/>
      <c r="T33" s="100"/>
      <c r="U33" s="100"/>
      <c r="V33" s="100"/>
      <c r="W33" s="100" t="str">
        <f t="shared" si="0"/>
        <v/>
      </c>
      <c r="X33" s="100">
        <f t="shared" si="1"/>
        <v>0</v>
      </c>
    </row>
    <row r="34" spans="1:24" ht="30" customHeight="1">
      <c r="A34" s="409">
        <v>30</v>
      </c>
      <c r="B34" s="410"/>
      <c r="C34" s="411"/>
      <c r="D34" s="98"/>
      <c r="E34" s="415"/>
      <c r="F34" s="412"/>
      <c r="G34" s="539"/>
      <c r="H34" s="536"/>
      <c r="I34" s="386"/>
      <c r="J34" s="422"/>
      <c r="K34" s="428" t="s">
        <v>681</v>
      </c>
      <c r="L34" s="422"/>
      <c r="M34" s="428" t="s">
        <v>681</v>
      </c>
      <c r="N34" s="422"/>
      <c r="O34" s="428" t="s">
        <v>681</v>
      </c>
      <c r="P34" s="422"/>
      <c r="Q34" s="428" t="s">
        <v>681</v>
      </c>
      <c r="R34" s="522"/>
      <c r="S34" s="100"/>
      <c r="T34" s="100"/>
      <c r="U34" s="100"/>
      <c r="V34" s="100"/>
      <c r="W34" s="100" t="str">
        <f t="shared" si="0"/>
        <v/>
      </c>
      <c r="X34" s="100">
        <f t="shared" si="1"/>
        <v>0</v>
      </c>
    </row>
    <row r="35" spans="1:24" ht="30" customHeight="1">
      <c r="A35" s="409">
        <v>31</v>
      </c>
      <c r="B35" s="410"/>
      <c r="C35" s="411"/>
      <c r="D35" s="98"/>
      <c r="E35" s="415"/>
      <c r="F35" s="412"/>
      <c r="G35" s="539"/>
      <c r="H35" s="536"/>
      <c r="I35" s="386"/>
      <c r="J35" s="422"/>
      <c r="K35" s="428" t="s">
        <v>681</v>
      </c>
      <c r="L35" s="422"/>
      <c r="M35" s="428" t="s">
        <v>681</v>
      </c>
      <c r="N35" s="422"/>
      <c r="O35" s="428" t="s">
        <v>681</v>
      </c>
      <c r="P35" s="422"/>
      <c r="Q35" s="428" t="s">
        <v>681</v>
      </c>
      <c r="R35" s="522"/>
      <c r="S35" s="522"/>
      <c r="T35" s="522"/>
      <c r="U35" s="522"/>
      <c r="V35" s="522"/>
      <c r="W35" s="100" t="str">
        <f t="shared" si="0"/>
        <v/>
      </c>
      <c r="X35" s="100">
        <f t="shared" si="1"/>
        <v>0</v>
      </c>
    </row>
    <row r="36" spans="1:24" ht="30" customHeight="1">
      <c r="A36" s="409">
        <v>32</v>
      </c>
      <c r="B36" s="410"/>
      <c r="C36" s="411"/>
      <c r="D36" s="98"/>
      <c r="E36" s="415"/>
      <c r="F36" s="412"/>
      <c r="G36" s="539"/>
      <c r="H36" s="536"/>
      <c r="I36" s="386"/>
      <c r="J36" s="422"/>
      <c r="K36" s="428" t="s">
        <v>681</v>
      </c>
      <c r="L36" s="422"/>
      <c r="M36" s="428" t="s">
        <v>681</v>
      </c>
      <c r="N36" s="422"/>
      <c r="O36" s="428" t="s">
        <v>681</v>
      </c>
      <c r="P36" s="422"/>
      <c r="Q36" s="428" t="s">
        <v>681</v>
      </c>
      <c r="R36" s="522"/>
      <c r="S36" s="522"/>
      <c r="T36" s="522"/>
      <c r="U36" s="522"/>
      <c r="V36" s="522"/>
      <c r="W36" s="100" t="str">
        <f t="shared" si="0"/>
        <v/>
      </c>
      <c r="X36" s="100">
        <f t="shared" si="1"/>
        <v>0</v>
      </c>
    </row>
    <row r="37" spans="1:24" ht="30" customHeight="1">
      <c r="A37" s="409">
        <v>33</v>
      </c>
      <c r="B37" s="410"/>
      <c r="C37" s="411"/>
      <c r="D37" s="98"/>
      <c r="E37" s="415"/>
      <c r="F37" s="412"/>
      <c r="G37" s="539"/>
      <c r="H37" s="536"/>
      <c r="I37" s="386"/>
      <c r="J37" s="422"/>
      <c r="K37" s="428" t="s">
        <v>681</v>
      </c>
      <c r="L37" s="422"/>
      <c r="M37" s="428" t="s">
        <v>681</v>
      </c>
      <c r="N37" s="422"/>
      <c r="O37" s="428" t="s">
        <v>681</v>
      </c>
      <c r="P37" s="422"/>
      <c r="Q37" s="428" t="s">
        <v>681</v>
      </c>
      <c r="R37" s="522"/>
      <c r="S37" s="522"/>
      <c r="T37" s="522"/>
      <c r="U37" s="522"/>
      <c r="V37" s="522"/>
      <c r="W37" s="100" t="str">
        <f t="shared" si="0"/>
        <v/>
      </c>
      <c r="X37" s="100">
        <f t="shared" si="1"/>
        <v>0</v>
      </c>
    </row>
    <row r="38" spans="1:24" ht="30" customHeight="1">
      <c r="A38" s="409">
        <v>34</v>
      </c>
      <c r="B38" s="410"/>
      <c r="C38" s="411"/>
      <c r="D38" s="98"/>
      <c r="E38" s="415"/>
      <c r="F38" s="412"/>
      <c r="G38" s="539"/>
      <c r="H38" s="536"/>
      <c r="I38" s="386"/>
      <c r="J38" s="422"/>
      <c r="K38" s="428" t="s">
        <v>681</v>
      </c>
      <c r="L38" s="422"/>
      <c r="M38" s="428" t="s">
        <v>681</v>
      </c>
      <c r="N38" s="422"/>
      <c r="O38" s="428" t="s">
        <v>681</v>
      </c>
      <c r="P38" s="422"/>
      <c r="Q38" s="428" t="s">
        <v>681</v>
      </c>
      <c r="R38" s="522"/>
      <c r="S38" s="522"/>
      <c r="T38" s="522"/>
      <c r="U38" s="522"/>
      <c r="V38" s="522"/>
      <c r="W38" s="100" t="str">
        <f t="shared" si="0"/>
        <v/>
      </c>
      <c r="X38" s="100">
        <f t="shared" si="1"/>
        <v>0</v>
      </c>
    </row>
    <row r="39" spans="1:24" ht="30" customHeight="1">
      <c r="A39" s="409">
        <v>35</v>
      </c>
      <c r="B39" s="410"/>
      <c r="C39" s="411"/>
      <c r="D39" s="98"/>
      <c r="E39" s="415"/>
      <c r="F39" s="412"/>
      <c r="G39" s="539"/>
      <c r="H39" s="536"/>
      <c r="I39" s="386"/>
      <c r="J39" s="422"/>
      <c r="K39" s="428" t="s">
        <v>681</v>
      </c>
      <c r="L39" s="422"/>
      <c r="M39" s="428" t="s">
        <v>681</v>
      </c>
      <c r="N39" s="422"/>
      <c r="O39" s="428" t="s">
        <v>681</v>
      </c>
      <c r="P39" s="422"/>
      <c r="Q39" s="428" t="s">
        <v>681</v>
      </c>
      <c r="R39" s="522"/>
      <c r="S39" s="522"/>
      <c r="T39" s="522"/>
      <c r="U39" s="522"/>
      <c r="V39" s="522"/>
      <c r="W39" s="100" t="str">
        <f t="shared" si="0"/>
        <v/>
      </c>
      <c r="X39" s="100">
        <f t="shared" si="1"/>
        <v>0</v>
      </c>
    </row>
    <row r="40" spans="1:24" ht="30" customHeight="1">
      <c r="A40" s="409">
        <v>36</v>
      </c>
      <c r="B40" s="410"/>
      <c r="C40" s="411"/>
      <c r="D40" s="98"/>
      <c r="E40" s="415"/>
      <c r="F40" s="412"/>
      <c r="G40" s="539"/>
      <c r="H40" s="536"/>
      <c r="I40" s="386"/>
      <c r="J40" s="422"/>
      <c r="K40" s="428" t="s">
        <v>681</v>
      </c>
      <c r="L40" s="422"/>
      <c r="M40" s="428" t="s">
        <v>681</v>
      </c>
      <c r="N40" s="422"/>
      <c r="O40" s="428" t="s">
        <v>681</v>
      </c>
      <c r="P40" s="422"/>
      <c r="Q40" s="428" t="s">
        <v>681</v>
      </c>
      <c r="R40" s="522"/>
      <c r="S40" s="522"/>
      <c r="T40" s="522"/>
      <c r="U40" s="522"/>
      <c r="V40" s="522"/>
      <c r="W40" s="100" t="str">
        <f t="shared" si="0"/>
        <v/>
      </c>
      <c r="X40" s="100">
        <f t="shared" si="1"/>
        <v>0</v>
      </c>
    </row>
    <row r="41" spans="1:24" ht="30" customHeight="1">
      <c r="A41" s="409">
        <v>37</v>
      </c>
      <c r="B41" s="410"/>
      <c r="C41" s="411"/>
      <c r="D41" s="98"/>
      <c r="E41" s="415"/>
      <c r="F41" s="412"/>
      <c r="G41" s="539"/>
      <c r="H41" s="536"/>
      <c r="I41" s="386"/>
      <c r="J41" s="422"/>
      <c r="K41" s="428" t="s">
        <v>681</v>
      </c>
      <c r="L41" s="422"/>
      <c r="M41" s="428" t="s">
        <v>681</v>
      </c>
      <c r="N41" s="422"/>
      <c r="O41" s="428" t="s">
        <v>681</v>
      </c>
      <c r="P41" s="422"/>
      <c r="Q41" s="428" t="s">
        <v>681</v>
      </c>
      <c r="R41" s="522"/>
      <c r="S41" s="522"/>
      <c r="T41" s="522"/>
      <c r="U41" s="522"/>
      <c r="V41" s="522"/>
      <c r="W41" s="100" t="str">
        <f t="shared" si="0"/>
        <v/>
      </c>
      <c r="X41" s="100">
        <f t="shared" si="1"/>
        <v>0</v>
      </c>
    </row>
    <row r="42" spans="1:24" ht="30" customHeight="1">
      <c r="A42" s="409">
        <v>38</v>
      </c>
      <c r="B42" s="410"/>
      <c r="C42" s="411"/>
      <c r="D42" s="98"/>
      <c r="E42" s="415"/>
      <c r="F42" s="412"/>
      <c r="G42" s="539"/>
      <c r="H42" s="536"/>
      <c r="I42" s="386"/>
      <c r="J42" s="422"/>
      <c r="K42" s="428" t="s">
        <v>681</v>
      </c>
      <c r="L42" s="422"/>
      <c r="M42" s="428" t="s">
        <v>681</v>
      </c>
      <c r="N42" s="422"/>
      <c r="O42" s="428" t="s">
        <v>681</v>
      </c>
      <c r="P42" s="422"/>
      <c r="Q42" s="428" t="s">
        <v>681</v>
      </c>
      <c r="R42" s="522"/>
      <c r="S42" s="522"/>
      <c r="T42" s="522"/>
      <c r="U42" s="522"/>
      <c r="V42" s="522"/>
      <c r="W42" s="100" t="str">
        <f t="shared" si="0"/>
        <v/>
      </c>
      <c r="X42" s="100">
        <f t="shared" si="1"/>
        <v>0</v>
      </c>
    </row>
    <row r="43" spans="1:24" ht="30" customHeight="1">
      <c r="A43" s="409">
        <v>39</v>
      </c>
      <c r="B43" s="410"/>
      <c r="C43" s="411"/>
      <c r="D43" s="98"/>
      <c r="E43" s="415"/>
      <c r="F43" s="412"/>
      <c r="G43" s="539"/>
      <c r="H43" s="536"/>
      <c r="I43" s="386"/>
      <c r="J43" s="422"/>
      <c r="K43" s="428" t="s">
        <v>681</v>
      </c>
      <c r="L43" s="422"/>
      <c r="M43" s="428" t="s">
        <v>681</v>
      </c>
      <c r="N43" s="422"/>
      <c r="O43" s="428" t="s">
        <v>681</v>
      </c>
      <c r="P43" s="422"/>
      <c r="Q43" s="428" t="s">
        <v>681</v>
      </c>
      <c r="R43" s="522"/>
      <c r="S43" s="522"/>
      <c r="T43" s="522"/>
      <c r="U43" s="522"/>
      <c r="V43" s="522"/>
      <c r="W43" s="100" t="str">
        <f t="shared" si="0"/>
        <v/>
      </c>
      <c r="X43" s="100">
        <f t="shared" si="1"/>
        <v>0</v>
      </c>
    </row>
    <row r="44" spans="1:24" ht="30" customHeight="1">
      <c r="A44" s="409">
        <v>40</v>
      </c>
      <c r="B44" s="410"/>
      <c r="C44" s="411"/>
      <c r="D44" s="98"/>
      <c r="E44" s="415"/>
      <c r="F44" s="412"/>
      <c r="G44" s="539"/>
      <c r="H44" s="536"/>
      <c r="I44" s="386"/>
      <c r="J44" s="424"/>
      <c r="K44" s="423" t="s">
        <v>681</v>
      </c>
      <c r="L44" s="424"/>
      <c r="M44" s="423" t="s">
        <v>681</v>
      </c>
      <c r="N44" s="424"/>
      <c r="O44" s="423" t="s">
        <v>681</v>
      </c>
      <c r="P44" s="424"/>
      <c r="Q44" s="423" t="s">
        <v>681</v>
      </c>
      <c r="R44" s="522"/>
      <c r="S44" s="522"/>
      <c r="T44" s="522"/>
      <c r="U44" s="522"/>
      <c r="V44" s="522"/>
      <c r="W44" s="100" t="str">
        <f t="shared" si="0"/>
        <v/>
      </c>
      <c r="X44" s="100">
        <f t="shared" si="1"/>
        <v>0</v>
      </c>
    </row>
    <row r="45" spans="1:24" ht="30" customHeight="1">
      <c r="A45" s="409">
        <v>41</v>
      </c>
      <c r="B45" s="410"/>
      <c r="C45" s="411"/>
      <c r="D45" s="98"/>
      <c r="E45" s="415"/>
      <c r="F45" s="412"/>
      <c r="G45" s="539"/>
      <c r="H45" s="536"/>
      <c r="I45" s="386"/>
      <c r="J45" s="422"/>
      <c r="K45" s="428" t="s">
        <v>681</v>
      </c>
      <c r="L45" s="422"/>
      <c r="M45" s="428" t="s">
        <v>681</v>
      </c>
      <c r="N45" s="422"/>
      <c r="O45" s="428" t="s">
        <v>681</v>
      </c>
      <c r="P45" s="422"/>
      <c r="Q45" s="428" t="s">
        <v>681</v>
      </c>
      <c r="R45" s="522"/>
      <c r="S45" s="522"/>
      <c r="T45" s="522"/>
      <c r="U45" s="522"/>
      <c r="V45" s="522"/>
      <c r="W45" s="100" t="str">
        <f t="shared" si="0"/>
        <v/>
      </c>
      <c r="X45" s="100">
        <f t="shared" si="1"/>
        <v>0</v>
      </c>
    </row>
    <row r="46" spans="1:24" ht="30" customHeight="1">
      <c r="A46" s="409">
        <v>42</v>
      </c>
      <c r="B46" s="410"/>
      <c r="C46" s="411"/>
      <c r="D46" s="98"/>
      <c r="E46" s="415"/>
      <c r="F46" s="412"/>
      <c r="G46" s="539"/>
      <c r="H46" s="536"/>
      <c r="I46" s="386"/>
      <c r="J46" s="422"/>
      <c r="K46" s="428" t="s">
        <v>681</v>
      </c>
      <c r="L46" s="422"/>
      <c r="M46" s="428" t="s">
        <v>681</v>
      </c>
      <c r="N46" s="422"/>
      <c r="O46" s="428" t="s">
        <v>681</v>
      </c>
      <c r="P46" s="422"/>
      <c r="Q46" s="428" t="s">
        <v>681</v>
      </c>
      <c r="R46" s="522"/>
      <c r="S46" s="522"/>
      <c r="T46" s="522"/>
      <c r="U46" s="522"/>
      <c r="V46" s="522"/>
      <c r="W46" s="100" t="str">
        <f t="shared" si="0"/>
        <v/>
      </c>
      <c r="X46" s="100">
        <f t="shared" si="1"/>
        <v>0</v>
      </c>
    </row>
    <row r="47" spans="1:24" ht="30" customHeight="1">
      <c r="A47" s="409">
        <v>43</v>
      </c>
      <c r="B47" s="410"/>
      <c r="C47" s="411"/>
      <c r="D47" s="98"/>
      <c r="E47" s="415"/>
      <c r="F47" s="412"/>
      <c r="G47" s="539"/>
      <c r="H47" s="536"/>
      <c r="I47" s="386"/>
      <c r="J47" s="422"/>
      <c r="K47" s="428" t="s">
        <v>681</v>
      </c>
      <c r="L47" s="422"/>
      <c r="M47" s="428" t="s">
        <v>681</v>
      </c>
      <c r="N47" s="422"/>
      <c r="O47" s="428" t="s">
        <v>681</v>
      </c>
      <c r="P47" s="422"/>
      <c r="Q47" s="428" t="s">
        <v>681</v>
      </c>
      <c r="R47" s="522"/>
      <c r="S47" s="522"/>
      <c r="T47" s="522"/>
      <c r="U47" s="522"/>
      <c r="V47" s="522"/>
      <c r="W47" s="100" t="str">
        <f t="shared" si="0"/>
        <v/>
      </c>
      <c r="X47" s="100">
        <f t="shared" si="1"/>
        <v>0</v>
      </c>
    </row>
    <row r="48" spans="1:24" ht="30" customHeight="1">
      <c r="A48" s="409">
        <v>44</v>
      </c>
      <c r="B48" s="410"/>
      <c r="C48" s="411"/>
      <c r="D48" s="98"/>
      <c r="E48" s="415"/>
      <c r="F48" s="412"/>
      <c r="G48" s="539"/>
      <c r="H48" s="536"/>
      <c r="I48" s="386"/>
      <c r="J48" s="422"/>
      <c r="K48" s="428" t="s">
        <v>681</v>
      </c>
      <c r="L48" s="422"/>
      <c r="M48" s="428" t="s">
        <v>681</v>
      </c>
      <c r="N48" s="422"/>
      <c r="O48" s="428" t="s">
        <v>681</v>
      </c>
      <c r="P48" s="422"/>
      <c r="Q48" s="428" t="s">
        <v>681</v>
      </c>
      <c r="R48" s="522"/>
      <c r="S48" s="522"/>
      <c r="T48" s="522"/>
      <c r="U48" s="522"/>
      <c r="V48" s="522"/>
      <c r="W48" s="100" t="str">
        <f t="shared" si="0"/>
        <v/>
      </c>
      <c r="X48" s="100">
        <f t="shared" si="1"/>
        <v>0</v>
      </c>
    </row>
    <row r="49" spans="1:24" ht="30" customHeight="1">
      <c r="A49" s="409">
        <v>45</v>
      </c>
      <c r="B49" s="410"/>
      <c r="C49" s="411"/>
      <c r="D49" s="98"/>
      <c r="E49" s="415"/>
      <c r="F49" s="412"/>
      <c r="G49" s="539"/>
      <c r="H49" s="536"/>
      <c r="I49" s="386"/>
      <c r="J49" s="422"/>
      <c r="K49" s="428" t="s">
        <v>681</v>
      </c>
      <c r="L49" s="422"/>
      <c r="M49" s="428" t="s">
        <v>681</v>
      </c>
      <c r="N49" s="422"/>
      <c r="O49" s="428" t="s">
        <v>681</v>
      </c>
      <c r="P49" s="422"/>
      <c r="Q49" s="428" t="s">
        <v>681</v>
      </c>
      <c r="R49" s="522"/>
      <c r="S49" s="522"/>
      <c r="T49" s="522"/>
      <c r="U49" s="522"/>
      <c r="V49" s="522"/>
      <c r="W49" s="100" t="str">
        <f t="shared" si="0"/>
        <v/>
      </c>
      <c r="X49" s="100">
        <f t="shared" si="1"/>
        <v>0</v>
      </c>
    </row>
    <row r="50" spans="1:24" ht="30" customHeight="1">
      <c r="A50" s="409">
        <v>46</v>
      </c>
      <c r="B50" s="410"/>
      <c r="C50" s="411"/>
      <c r="D50" s="98"/>
      <c r="E50" s="415"/>
      <c r="F50" s="412"/>
      <c r="G50" s="539"/>
      <c r="H50" s="536"/>
      <c r="I50" s="386"/>
      <c r="J50" s="422"/>
      <c r="K50" s="428" t="s">
        <v>681</v>
      </c>
      <c r="L50" s="422"/>
      <c r="M50" s="428" t="s">
        <v>681</v>
      </c>
      <c r="N50" s="422"/>
      <c r="O50" s="428" t="s">
        <v>681</v>
      </c>
      <c r="P50" s="422"/>
      <c r="Q50" s="428" t="s">
        <v>681</v>
      </c>
      <c r="R50" s="522"/>
      <c r="S50" s="522"/>
      <c r="T50" s="522"/>
      <c r="U50" s="522"/>
      <c r="V50" s="522"/>
      <c r="W50" s="100" t="str">
        <f t="shared" si="0"/>
        <v/>
      </c>
      <c r="X50" s="100">
        <f t="shared" si="1"/>
        <v>0</v>
      </c>
    </row>
    <row r="51" spans="1:24" ht="30" customHeight="1">
      <c r="A51" s="409">
        <v>47</v>
      </c>
      <c r="B51" s="410"/>
      <c r="C51" s="411"/>
      <c r="D51" s="98"/>
      <c r="E51" s="415"/>
      <c r="F51" s="412"/>
      <c r="G51" s="539"/>
      <c r="H51" s="536"/>
      <c r="I51" s="386"/>
      <c r="J51" s="422"/>
      <c r="K51" s="428" t="s">
        <v>681</v>
      </c>
      <c r="L51" s="422"/>
      <c r="M51" s="428" t="s">
        <v>681</v>
      </c>
      <c r="N51" s="422"/>
      <c r="O51" s="428" t="s">
        <v>681</v>
      </c>
      <c r="P51" s="422"/>
      <c r="Q51" s="428" t="s">
        <v>681</v>
      </c>
      <c r="R51" s="522"/>
      <c r="S51" s="522"/>
      <c r="T51" s="522"/>
      <c r="U51" s="522"/>
      <c r="V51" s="522"/>
      <c r="W51" s="100" t="str">
        <f t="shared" si="0"/>
        <v/>
      </c>
      <c r="X51" s="100">
        <f t="shared" si="1"/>
        <v>0</v>
      </c>
    </row>
    <row r="52" spans="1:24" ht="30" customHeight="1">
      <c r="A52" s="409">
        <v>48</v>
      </c>
      <c r="B52" s="410"/>
      <c r="C52" s="411"/>
      <c r="D52" s="98"/>
      <c r="E52" s="415"/>
      <c r="F52" s="412"/>
      <c r="G52" s="539"/>
      <c r="H52" s="536"/>
      <c r="I52" s="386"/>
      <c r="J52" s="422"/>
      <c r="K52" s="428" t="s">
        <v>681</v>
      </c>
      <c r="L52" s="422"/>
      <c r="M52" s="428" t="s">
        <v>681</v>
      </c>
      <c r="N52" s="422"/>
      <c r="O52" s="428" t="s">
        <v>681</v>
      </c>
      <c r="P52" s="422"/>
      <c r="Q52" s="428" t="s">
        <v>681</v>
      </c>
      <c r="R52" s="522"/>
      <c r="S52" s="522"/>
      <c r="T52" s="522"/>
      <c r="U52" s="522"/>
      <c r="V52" s="522"/>
      <c r="W52" s="100" t="str">
        <f t="shared" si="0"/>
        <v/>
      </c>
      <c r="X52" s="100">
        <f t="shared" si="1"/>
        <v>0</v>
      </c>
    </row>
    <row r="53" spans="1:24" ht="30" customHeight="1">
      <c r="A53" s="409">
        <v>49</v>
      </c>
      <c r="B53" s="410"/>
      <c r="C53" s="411"/>
      <c r="D53" s="98"/>
      <c r="E53" s="415"/>
      <c r="F53" s="412"/>
      <c r="G53" s="539"/>
      <c r="H53" s="536"/>
      <c r="I53" s="386"/>
      <c r="J53" s="422"/>
      <c r="K53" s="428" t="s">
        <v>681</v>
      </c>
      <c r="L53" s="422"/>
      <c r="M53" s="428" t="s">
        <v>681</v>
      </c>
      <c r="N53" s="422"/>
      <c r="O53" s="428" t="s">
        <v>681</v>
      </c>
      <c r="P53" s="422"/>
      <c r="Q53" s="428" t="s">
        <v>681</v>
      </c>
      <c r="R53" s="522"/>
      <c r="S53" s="522"/>
      <c r="T53" s="522"/>
      <c r="U53" s="522"/>
      <c r="V53" s="522"/>
      <c r="W53" s="100" t="str">
        <f t="shared" si="0"/>
        <v/>
      </c>
      <c r="X53" s="100">
        <f t="shared" si="1"/>
        <v>0</v>
      </c>
    </row>
    <row r="54" spans="1:24" ht="30" customHeight="1">
      <c r="A54" s="414">
        <v>50</v>
      </c>
      <c r="B54" s="410"/>
      <c r="C54" s="411"/>
      <c r="D54" s="98"/>
      <c r="E54" s="415"/>
      <c r="F54" s="412"/>
      <c r="G54" s="539"/>
      <c r="H54" s="536"/>
      <c r="I54" s="386"/>
      <c r="J54" s="424"/>
      <c r="K54" s="423" t="s">
        <v>681</v>
      </c>
      <c r="L54" s="424"/>
      <c r="M54" s="423" t="s">
        <v>681</v>
      </c>
      <c r="N54" s="424"/>
      <c r="O54" s="423" t="s">
        <v>681</v>
      </c>
      <c r="P54" s="424"/>
      <c r="Q54" s="423" t="s">
        <v>681</v>
      </c>
      <c r="R54" s="522"/>
      <c r="S54" s="522"/>
      <c r="T54" s="522"/>
      <c r="U54" s="522"/>
      <c r="V54" s="522"/>
      <c r="W54" s="100" t="str">
        <f>IF(C54="","",VLOOKUP(C54,$Y$5:$Z$23,2,0))</f>
        <v/>
      </c>
      <c r="X54" s="100">
        <f t="shared" si="1"/>
        <v>0</v>
      </c>
    </row>
  </sheetData>
  <sheetProtection sheet="1" objects="1" scenarios="1"/>
  <mergeCells count="19">
    <mergeCell ref="S5:U5"/>
    <mergeCell ref="A1:F1"/>
    <mergeCell ref="N1:R1"/>
    <mergeCell ref="U1:V1"/>
    <mergeCell ref="A2:H2"/>
    <mergeCell ref="A3:A4"/>
    <mergeCell ref="B3:B4"/>
    <mergeCell ref="C3:C4"/>
    <mergeCell ref="D3:E3"/>
    <mergeCell ref="F3:F4"/>
    <mergeCell ref="G3:I3"/>
    <mergeCell ref="N3:Q3"/>
    <mergeCell ref="S3:U3"/>
    <mergeCell ref="N4:O4"/>
    <mergeCell ref="P4:Q4"/>
    <mergeCell ref="S4:V4"/>
    <mergeCell ref="J3:M3"/>
    <mergeCell ref="J4:K4"/>
    <mergeCell ref="L4:M4"/>
  </mergeCells>
  <phoneticPr fontId="4"/>
  <conditionalFormatting sqref="N2">
    <cfRule type="expression" dxfId="3" priority="4">
      <formula>$N$2=""</formula>
    </cfRule>
  </conditionalFormatting>
  <conditionalFormatting sqref="P2">
    <cfRule type="expression" dxfId="2" priority="3">
      <formula>$P$2=""</formula>
    </cfRule>
  </conditionalFormatting>
  <dataValidations count="4">
    <dataValidation type="list" errorStyle="warning" allowBlank="1" showInputMessage="1" showErrorMessage="1" sqref="C11:C54" xr:uid="{00000000-0002-0000-0700-000000000000}">
      <formula1>$Y$5:$Y$23</formula1>
    </dataValidation>
    <dataValidation type="list" errorStyle="warning" allowBlank="1" showInputMessage="1" showErrorMessage="1" sqref="H11:H54 H9" xr:uid="{00000000-0002-0000-0700-000001000000}">
      <formula1>$AB$4:$AB$16</formula1>
    </dataValidation>
    <dataValidation type="list" allowBlank="1" showInputMessage="1" showErrorMessage="1" sqref="C5:C10" xr:uid="{00000000-0002-0000-0700-000002000000}">
      <formula1>$AG$6:$AG$24</formula1>
    </dataValidation>
    <dataValidation type="list" errorStyle="warning" allowBlank="1" showInputMessage="1" showErrorMessage="1" sqref="H5:H8 H10" xr:uid="{00000000-0002-0000-0700-000003000000}">
      <formula1>$AJ$5:$AJ$17</formula1>
    </dataValidation>
  </dataValidations>
  <printOptions horizontalCentered="1"/>
  <pageMargins left="0.31496062992125984" right="0.31496062992125984" top="0.55118110236220474" bottom="0.35433070866141736" header="0.31496062992125984" footer="0.31496062992125984"/>
  <pageSetup paperSize="9" scale="71"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AC54"/>
  <sheetViews>
    <sheetView view="pageBreakPreview" zoomScaleNormal="100" zoomScaleSheetLayoutView="100" workbookViewId="0">
      <selection sqref="A1:F1"/>
    </sheetView>
  </sheetViews>
  <sheetFormatPr defaultColWidth="9" defaultRowHeight="13.2"/>
  <cols>
    <col min="1" max="1" width="3.21875" style="99" bestFit="1" customWidth="1"/>
    <col min="2" max="2" width="14.44140625" style="99" customWidth="1"/>
    <col min="3" max="3" width="10.88671875" style="99" customWidth="1"/>
    <col min="4" max="5" width="11" style="99" customWidth="1"/>
    <col min="6" max="7" width="9.88671875" style="99" customWidth="1"/>
    <col min="8" max="8" width="10.88671875" style="99" bestFit="1" customWidth="1"/>
    <col min="9" max="9" width="10.88671875" style="99" customWidth="1"/>
    <col min="10" max="10" width="10.109375" style="99" customWidth="1"/>
    <col min="11" max="11" width="6.33203125" style="99" customWidth="1"/>
    <col min="12" max="12" width="10.109375" style="99" customWidth="1"/>
    <col min="13" max="13" width="7.77734375" style="99" customWidth="1"/>
    <col min="14" max="14" width="10.109375" style="99" customWidth="1"/>
    <col min="15" max="15" width="4.109375" style="99" customWidth="1"/>
    <col min="16" max="16" width="10.109375" style="99" customWidth="1"/>
    <col min="17" max="17" width="4.6640625" style="99" customWidth="1"/>
    <col min="18" max="18" width="3.33203125" style="99" customWidth="1"/>
    <col min="19" max="22" width="10.44140625" style="99" customWidth="1"/>
    <col min="23" max="28" width="9" style="99" hidden="1" customWidth="1"/>
    <col min="29" max="29" width="9" style="99" customWidth="1"/>
    <col min="30" max="16384" width="9" style="99"/>
  </cols>
  <sheetData>
    <row r="1" spans="1:28" ht="29.25" customHeight="1" thickBot="1">
      <c r="A1" s="2559" t="s">
        <v>980</v>
      </c>
      <c r="B1" s="2559"/>
      <c r="C1" s="2559"/>
      <c r="D1" s="2559"/>
      <c r="E1" s="2559"/>
      <c r="F1" s="2559"/>
      <c r="G1" s="525"/>
      <c r="H1" s="524"/>
      <c r="I1" s="524"/>
      <c r="J1" s="524"/>
      <c r="K1" s="524"/>
      <c r="L1" s="524"/>
      <c r="M1" s="524"/>
      <c r="N1" s="2560" t="s">
        <v>787</v>
      </c>
      <c r="O1" s="2560"/>
      <c r="P1" s="2560"/>
      <c r="Q1" s="2560"/>
      <c r="R1" s="2560"/>
      <c r="S1" s="524"/>
      <c r="T1" s="521"/>
      <c r="U1" s="2561" t="s">
        <v>713</v>
      </c>
      <c r="V1" s="2562"/>
    </row>
    <row r="2" spans="1:28" ht="29.25" customHeight="1" thickBot="1">
      <c r="A2" s="2563" t="s">
        <v>975</v>
      </c>
      <c r="B2" s="2563"/>
      <c r="C2" s="2563"/>
      <c r="D2" s="2563"/>
      <c r="E2" s="2563"/>
      <c r="F2" s="2563"/>
      <c r="G2" s="2563"/>
      <c r="H2" s="2563"/>
      <c r="J2" s="746"/>
      <c r="K2" s="563"/>
      <c r="L2" s="746"/>
      <c r="M2" s="563"/>
      <c r="N2" s="526"/>
      <c r="O2" s="564" t="s">
        <v>31</v>
      </c>
      <c r="P2" s="526"/>
      <c r="Q2" s="564" t="s">
        <v>32</v>
      </c>
    </row>
    <row r="3" spans="1:28" s="100" customFormat="1" ht="27" customHeight="1">
      <c r="A3" s="2564" t="s">
        <v>805</v>
      </c>
      <c r="B3" s="2565" t="s">
        <v>12</v>
      </c>
      <c r="C3" s="2564" t="s">
        <v>485</v>
      </c>
      <c r="D3" s="2567" t="s">
        <v>668</v>
      </c>
      <c r="E3" s="2567"/>
      <c r="F3" s="2564" t="s">
        <v>29</v>
      </c>
      <c r="G3" s="2568" t="s">
        <v>715</v>
      </c>
      <c r="H3" s="2569"/>
      <c r="I3" s="2579"/>
      <c r="J3" s="2576" t="s">
        <v>990</v>
      </c>
      <c r="K3" s="2577"/>
      <c r="L3" s="2577"/>
      <c r="M3" s="2577"/>
      <c r="N3" s="2577"/>
      <c r="O3" s="2577"/>
      <c r="P3" s="2577"/>
      <c r="Q3" s="2578"/>
      <c r="R3" s="565"/>
      <c r="S3" s="2557" t="s">
        <v>850</v>
      </c>
      <c r="T3" s="2558"/>
      <c r="U3" s="2558"/>
      <c r="V3" s="421" t="str">
        <f>IF(SUM(X5:X54)=0,"",COUNTIFS(W5:W54,"&gt;=1",X5:X54,"&gt;="&amp;N2-2))</f>
        <v/>
      </c>
    </row>
    <row r="4" spans="1:28" s="100" customFormat="1" ht="59.25" customHeight="1">
      <c r="A4" s="2564"/>
      <c r="B4" s="2566"/>
      <c r="C4" s="2564"/>
      <c r="D4" s="101" t="s">
        <v>675</v>
      </c>
      <c r="E4" s="102" t="s">
        <v>676</v>
      </c>
      <c r="F4" s="2564"/>
      <c r="G4" s="538" t="s">
        <v>976</v>
      </c>
      <c r="H4" s="535" t="s">
        <v>806</v>
      </c>
      <c r="I4" s="562" t="s">
        <v>716</v>
      </c>
      <c r="J4" s="2572" t="s">
        <v>1226</v>
      </c>
      <c r="K4" s="2573"/>
      <c r="L4" s="2574" t="s">
        <v>1227</v>
      </c>
      <c r="M4" s="2575"/>
      <c r="N4" s="2572" t="s">
        <v>988</v>
      </c>
      <c r="O4" s="2573"/>
      <c r="P4" s="2574" t="s">
        <v>989</v>
      </c>
      <c r="Q4" s="2575"/>
      <c r="R4" s="566"/>
      <c r="S4" s="2551" t="s">
        <v>849</v>
      </c>
      <c r="T4" s="2551"/>
      <c r="U4" s="2551"/>
      <c r="V4" s="2551"/>
      <c r="Y4" s="100" t="s">
        <v>793</v>
      </c>
      <c r="AB4" s="100" t="s">
        <v>834</v>
      </c>
    </row>
    <row r="5" spans="1:28" s="100" customFormat="1" ht="30" customHeight="1">
      <c r="A5" s="409">
        <v>1</v>
      </c>
      <c r="B5" s="410"/>
      <c r="C5" s="554"/>
      <c r="D5" s="98"/>
      <c r="E5" s="415"/>
      <c r="F5" s="412"/>
      <c r="G5" s="539"/>
      <c r="H5" s="536"/>
      <c r="I5" s="386"/>
      <c r="J5" s="427"/>
      <c r="K5" s="426" t="s">
        <v>31</v>
      </c>
      <c r="L5" s="427"/>
      <c r="M5" s="426" t="s">
        <v>31</v>
      </c>
      <c r="N5" s="427"/>
      <c r="O5" s="426" t="s">
        <v>31</v>
      </c>
      <c r="P5" s="427"/>
      <c r="Q5" s="426" t="s">
        <v>31</v>
      </c>
      <c r="R5" s="522"/>
      <c r="S5" s="2557" t="s">
        <v>851</v>
      </c>
      <c r="T5" s="2558"/>
      <c r="U5" s="2558"/>
      <c r="V5" s="421" t="str">
        <f>IF(SUM(X5:X54)=0,"",COUNTIFS(W5:W54,1,X5:X54,"&gt;="&amp;N2-2))</f>
        <v/>
      </c>
      <c r="W5" s="100" t="str">
        <f>IF(C5="","",VLOOKUP(C5,$Y$5:$Z$23,2,0))</f>
        <v/>
      </c>
      <c r="X5" s="100">
        <f>N5+P5</f>
        <v>0</v>
      </c>
      <c r="Y5" s="100" t="s">
        <v>817</v>
      </c>
      <c r="Z5" s="100">
        <v>0</v>
      </c>
      <c r="AB5" s="100" t="s">
        <v>835</v>
      </c>
    </row>
    <row r="6" spans="1:28" s="100" customFormat="1" ht="30" customHeight="1">
      <c r="A6" s="409">
        <v>2</v>
      </c>
      <c r="B6" s="410"/>
      <c r="C6" s="554"/>
      <c r="D6" s="98"/>
      <c r="E6" s="415"/>
      <c r="F6" s="412"/>
      <c r="G6" s="539"/>
      <c r="H6" s="536"/>
      <c r="I6" s="386"/>
      <c r="J6" s="422"/>
      <c r="K6" s="428" t="s">
        <v>31</v>
      </c>
      <c r="L6" s="422"/>
      <c r="M6" s="428" t="s">
        <v>31</v>
      </c>
      <c r="N6" s="422"/>
      <c r="O6" s="428" t="s">
        <v>31</v>
      </c>
      <c r="P6" s="422"/>
      <c r="Q6" s="428" t="s">
        <v>31</v>
      </c>
      <c r="R6" s="522"/>
      <c r="W6" s="100" t="str">
        <f t="shared" ref="W6:W53" si="0">IF(C6="","",VLOOKUP(C6,$Y$5:$Z$23,2,0))</f>
        <v/>
      </c>
      <c r="X6" s="100">
        <f t="shared" ref="X6:X54" si="1">N6+P6</f>
        <v>0</v>
      </c>
      <c r="Y6" s="100" t="s">
        <v>818</v>
      </c>
      <c r="Z6" s="100">
        <v>0</v>
      </c>
      <c r="AB6" s="100" t="s">
        <v>836</v>
      </c>
    </row>
    <row r="7" spans="1:28" s="100" customFormat="1" ht="30" customHeight="1">
      <c r="A7" s="409">
        <v>3</v>
      </c>
      <c r="B7" s="410"/>
      <c r="C7" s="554"/>
      <c r="D7" s="752"/>
      <c r="E7" s="415"/>
      <c r="F7" s="415"/>
      <c r="G7" s="539"/>
      <c r="H7" s="536"/>
      <c r="I7" s="386"/>
      <c r="J7" s="422"/>
      <c r="K7" s="428" t="s">
        <v>31</v>
      </c>
      <c r="L7" s="422"/>
      <c r="M7" s="428" t="s">
        <v>31</v>
      </c>
      <c r="N7" s="422"/>
      <c r="O7" s="428" t="s">
        <v>31</v>
      </c>
      <c r="P7" s="422"/>
      <c r="Q7" s="428" t="s">
        <v>31</v>
      </c>
      <c r="R7" s="522"/>
      <c r="W7" s="100" t="str">
        <f t="shared" si="0"/>
        <v/>
      </c>
      <c r="X7" s="100">
        <f t="shared" si="1"/>
        <v>0</v>
      </c>
      <c r="Y7" s="100" t="s">
        <v>819</v>
      </c>
      <c r="Z7" s="100">
        <v>0</v>
      </c>
      <c r="AB7" s="100" t="s">
        <v>837</v>
      </c>
    </row>
    <row r="8" spans="1:28" s="100" customFormat="1" ht="30" customHeight="1">
      <c r="A8" s="409">
        <v>4</v>
      </c>
      <c r="B8" s="410"/>
      <c r="C8" s="554"/>
      <c r="D8" s="98"/>
      <c r="E8" s="415"/>
      <c r="F8" s="412"/>
      <c r="G8" s="539"/>
      <c r="H8" s="536"/>
      <c r="I8" s="386"/>
      <c r="J8" s="422"/>
      <c r="K8" s="428" t="s">
        <v>31</v>
      </c>
      <c r="L8" s="422"/>
      <c r="M8" s="428" t="s">
        <v>31</v>
      </c>
      <c r="N8" s="422"/>
      <c r="O8" s="428" t="s">
        <v>31</v>
      </c>
      <c r="P8" s="422"/>
      <c r="Q8" s="428" t="s">
        <v>31</v>
      </c>
      <c r="R8" s="522"/>
      <c r="W8" s="100" t="str">
        <f t="shared" si="0"/>
        <v/>
      </c>
      <c r="X8" s="100">
        <f t="shared" si="1"/>
        <v>0</v>
      </c>
      <c r="Y8" s="100" t="s">
        <v>847</v>
      </c>
      <c r="Z8" s="100">
        <v>0</v>
      </c>
      <c r="AB8" s="100" t="s">
        <v>838</v>
      </c>
    </row>
    <row r="9" spans="1:28" s="100" customFormat="1" ht="30" customHeight="1">
      <c r="A9" s="409">
        <v>5</v>
      </c>
      <c r="B9" s="410"/>
      <c r="C9" s="554"/>
      <c r="D9" s="98"/>
      <c r="E9" s="415"/>
      <c r="F9" s="412"/>
      <c r="G9" s="539"/>
      <c r="H9" s="536"/>
      <c r="I9" s="386"/>
      <c r="J9" s="422"/>
      <c r="K9" s="428" t="s">
        <v>681</v>
      </c>
      <c r="L9" s="422"/>
      <c r="M9" s="428" t="s">
        <v>681</v>
      </c>
      <c r="N9" s="422"/>
      <c r="O9" s="428" t="s">
        <v>681</v>
      </c>
      <c r="P9" s="422"/>
      <c r="Q9" s="428" t="s">
        <v>681</v>
      </c>
      <c r="R9" s="522"/>
      <c r="W9" s="100" t="str">
        <f t="shared" si="0"/>
        <v/>
      </c>
      <c r="X9" s="100">
        <f t="shared" si="1"/>
        <v>0</v>
      </c>
      <c r="Y9" s="100" t="s">
        <v>820</v>
      </c>
      <c r="Z9" s="100">
        <v>1</v>
      </c>
      <c r="AB9" s="100" t="s">
        <v>839</v>
      </c>
    </row>
    <row r="10" spans="1:28" s="100" customFormat="1" ht="30" customHeight="1">
      <c r="A10" s="409">
        <v>6</v>
      </c>
      <c r="B10" s="410"/>
      <c r="C10" s="554"/>
      <c r="D10" s="98"/>
      <c r="E10" s="415"/>
      <c r="F10" s="412"/>
      <c r="G10" s="539"/>
      <c r="H10" s="536"/>
      <c r="I10" s="386"/>
      <c r="J10" s="422"/>
      <c r="K10" s="428" t="s">
        <v>681</v>
      </c>
      <c r="L10" s="422"/>
      <c r="M10" s="428" t="s">
        <v>681</v>
      </c>
      <c r="N10" s="422"/>
      <c r="O10" s="428" t="s">
        <v>681</v>
      </c>
      <c r="P10" s="422"/>
      <c r="Q10" s="428" t="s">
        <v>681</v>
      </c>
      <c r="R10" s="522"/>
      <c r="W10" s="100" t="str">
        <f t="shared" si="0"/>
        <v/>
      </c>
      <c r="X10" s="100">
        <f t="shared" si="1"/>
        <v>0</v>
      </c>
      <c r="Y10" s="100" t="s">
        <v>821</v>
      </c>
      <c r="Z10" s="100">
        <v>1</v>
      </c>
      <c r="AB10" s="100" t="s">
        <v>840</v>
      </c>
    </row>
    <row r="11" spans="1:28" s="100" customFormat="1" ht="30" customHeight="1">
      <c r="A11" s="409">
        <v>7</v>
      </c>
      <c r="B11" s="410"/>
      <c r="C11" s="554"/>
      <c r="D11" s="98"/>
      <c r="E11" s="415"/>
      <c r="F11" s="412"/>
      <c r="G11" s="539"/>
      <c r="H11" s="536"/>
      <c r="I11" s="386"/>
      <c r="J11" s="422"/>
      <c r="K11" s="428" t="s">
        <v>681</v>
      </c>
      <c r="L11" s="422"/>
      <c r="M11" s="428" t="s">
        <v>681</v>
      </c>
      <c r="N11" s="422"/>
      <c r="O11" s="428" t="s">
        <v>681</v>
      </c>
      <c r="P11" s="422"/>
      <c r="Q11" s="428" t="s">
        <v>681</v>
      </c>
      <c r="R11" s="522"/>
      <c r="W11" s="100" t="str">
        <f t="shared" si="0"/>
        <v/>
      </c>
      <c r="X11" s="100">
        <f t="shared" si="1"/>
        <v>0</v>
      </c>
      <c r="Y11" s="434" t="s">
        <v>848</v>
      </c>
      <c r="Z11" s="100">
        <v>2</v>
      </c>
      <c r="AB11" s="100" t="s">
        <v>841</v>
      </c>
    </row>
    <row r="12" spans="1:28" s="100" customFormat="1" ht="30" customHeight="1">
      <c r="A12" s="409">
        <v>8</v>
      </c>
      <c r="B12" s="410"/>
      <c r="C12" s="554"/>
      <c r="D12" s="98"/>
      <c r="E12" s="415"/>
      <c r="F12" s="412"/>
      <c r="G12" s="539"/>
      <c r="H12" s="536"/>
      <c r="I12" s="386"/>
      <c r="J12" s="422"/>
      <c r="K12" s="428" t="s">
        <v>681</v>
      </c>
      <c r="L12" s="422"/>
      <c r="M12" s="428" t="s">
        <v>681</v>
      </c>
      <c r="N12" s="422"/>
      <c r="O12" s="428" t="s">
        <v>681</v>
      </c>
      <c r="P12" s="422"/>
      <c r="Q12" s="428" t="s">
        <v>681</v>
      </c>
      <c r="R12" s="522"/>
      <c r="W12" s="100" t="str">
        <f t="shared" si="0"/>
        <v/>
      </c>
      <c r="X12" s="100">
        <f t="shared" si="1"/>
        <v>0</v>
      </c>
      <c r="Y12" s="100" t="s">
        <v>822</v>
      </c>
      <c r="Z12" s="100">
        <v>0</v>
      </c>
      <c r="AB12" s="100" t="s">
        <v>842</v>
      </c>
    </row>
    <row r="13" spans="1:28" s="100" customFormat="1" ht="30" customHeight="1">
      <c r="A13" s="409">
        <v>9</v>
      </c>
      <c r="B13" s="410"/>
      <c r="C13" s="554"/>
      <c r="D13" s="98"/>
      <c r="E13" s="415"/>
      <c r="F13" s="412"/>
      <c r="G13" s="539"/>
      <c r="H13" s="536"/>
      <c r="I13" s="386"/>
      <c r="J13" s="422"/>
      <c r="K13" s="428" t="s">
        <v>681</v>
      </c>
      <c r="L13" s="422"/>
      <c r="M13" s="428" t="s">
        <v>681</v>
      </c>
      <c r="N13" s="422"/>
      <c r="O13" s="428" t="s">
        <v>681</v>
      </c>
      <c r="P13" s="422"/>
      <c r="Q13" s="428" t="s">
        <v>681</v>
      </c>
      <c r="R13" s="522"/>
      <c r="W13" s="100" t="str">
        <f t="shared" si="0"/>
        <v/>
      </c>
      <c r="X13" s="100">
        <f t="shared" si="1"/>
        <v>0</v>
      </c>
      <c r="Y13" s="100" t="s">
        <v>823</v>
      </c>
      <c r="Z13" s="100">
        <v>0</v>
      </c>
      <c r="AB13" s="100" t="s">
        <v>843</v>
      </c>
    </row>
    <row r="14" spans="1:28" s="100" customFormat="1" ht="30" customHeight="1">
      <c r="A14" s="409">
        <v>10</v>
      </c>
      <c r="B14" s="410"/>
      <c r="C14" s="554"/>
      <c r="D14" s="98"/>
      <c r="E14" s="415"/>
      <c r="F14" s="412"/>
      <c r="G14" s="539"/>
      <c r="H14" s="536"/>
      <c r="I14" s="386"/>
      <c r="J14" s="422"/>
      <c r="K14" s="428" t="s">
        <v>681</v>
      </c>
      <c r="L14" s="422"/>
      <c r="M14" s="428" t="s">
        <v>681</v>
      </c>
      <c r="N14" s="422"/>
      <c r="O14" s="428" t="s">
        <v>681</v>
      </c>
      <c r="P14" s="422"/>
      <c r="Q14" s="428" t="s">
        <v>681</v>
      </c>
      <c r="R14" s="522"/>
      <c r="W14" s="100" t="str">
        <f t="shared" si="0"/>
        <v/>
      </c>
      <c r="X14" s="100">
        <f t="shared" si="1"/>
        <v>0</v>
      </c>
      <c r="Y14" s="100" t="s">
        <v>824</v>
      </c>
      <c r="Z14" s="100">
        <v>0</v>
      </c>
      <c r="AB14" s="100" t="s">
        <v>844</v>
      </c>
    </row>
    <row r="15" spans="1:28" s="100" customFormat="1" ht="30" customHeight="1">
      <c r="A15" s="409">
        <v>11</v>
      </c>
      <c r="B15" s="410"/>
      <c r="C15" s="554"/>
      <c r="D15" s="98"/>
      <c r="E15" s="415"/>
      <c r="F15" s="412"/>
      <c r="G15" s="539"/>
      <c r="H15" s="536"/>
      <c r="I15" s="386"/>
      <c r="J15" s="422"/>
      <c r="K15" s="428" t="s">
        <v>681</v>
      </c>
      <c r="L15" s="422"/>
      <c r="M15" s="428" t="s">
        <v>681</v>
      </c>
      <c r="N15" s="422"/>
      <c r="O15" s="428" t="s">
        <v>681</v>
      </c>
      <c r="P15" s="422"/>
      <c r="Q15" s="428" t="s">
        <v>681</v>
      </c>
      <c r="R15" s="522"/>
      <c r="W15" s="100" t="str">
        <f t="shared" si="0"/>
        <v/>
      </c>
      <c r="X15" s="100">
        <f t="shared" si="1"/>
        <v>0</v>
      </c>
      <c r="Y15" s="100" t="s">
        <v>825</v>
      </c>
      <c r="Z15" s="100">
        <v>0</v>
      </c>
      <c r="AB15" s="100" t="s">
        <v>845</v>
      </c>
    </row>
    <row r="16" spans="1:28" s="100" customFormat="1" ht="30" customHeight="1">
      <c r="A16" s="409">
        <v>12</v>
      </c>
      <c r="B16" s="410"/>
      <c r="C16" s="554"/>
      <c r="D16" s="98"/>
      <c r="E16" s="415"/>
      <c r="F16" s="412"/>
      <c r="G16" s="539"/>
      <c r="H16" s="536"/>
      <c r="I16" s="386"/>
      <c r="J16" s="422"/>
      <c r="K16" s="428" t="s">
        <v>681</v>
      </c>
      <c r="L16" s="422"/>
      <c r="M16" s="428" t="s">
        <v>681</v>
      </c>
      <c r="N16" s="422"/>
      <c r="O16" s="428" t="s">
        <v>681</v>
      </c>
      <c r="P16" s="422"/>
      <c r="Q16" s="428" t="s">
        <v>681</v>
      </c>
      <c r="R16" s="522"/>
      <c r="W16" s="100" t="str">
        <f t="shared" si="0"/>
        <v/>
      </c>
      <c r="X16" s="100">
        <f t="shared" si="1"/>
        <v>0</v>
      </c>
      <c r="Y16" s="100" t="s">
        <v>826</v>
      </c>
      <c r="Z16" s="100">
        <v>0</v>
      </c>
      <c r="AB16" s="100" t="s">
        <v>846</v>
      </c>
    </row>
    <row r="17" spans="1:29" s="100" customFormat="1" ht="30" customHeight="1">
      <c r="A17" s="409">
        <v>13</v>
      </c>
      <c r="B17" s="410"/>
      <c r="C17" s="554"/>
      <c r="D17" s="98"/>
      <c r="E17" s="415"/>
      <c r="F17" s="412"/>
      <c r="G17" s="539"/>
      <c r="H17" s="536"/>
      <c r="I17" s="386"/>
      <c r="J17" s="422"/>
      <c r="K17" s="428" t="s">
        <v>681</v>
      </c>
      <c r="L17" s="422"/>
      <c r="M17" s="428" t="s">
        <v>681</v>
      </c>
      <c r="N17" s="422"/>
      <c r="O17" s="428" t="s">
        <v>681</v>
      </c>
      <c r="P17" s="422"/>
      <c r="Q17" s="428" t="s">
        <v>681</v>
      </c>
      <c r="R17" s="522"/>
      <c r="W17" s="100" t="str">
        <f t="shared" si="0"/>
        <v/>
      </c>
      <c r="X17" s="100">
        <f t="shared" si="1"/>
        <v>0</v>
      </c>
      <c r="Y17" s="100" t="s">
        <v>827</v>
      </c>
      <c r="Z17" s="100">
        <v>0</v>
      </c>
    </row>
    <row r="18" spans="1:29" s="100" customFormat="1" ht="30" customHeight="1">
      <c r="A18" s="409">
        <v>14</v>
      </c>
      <c r="B18" s="410"/>
      <c r="C18" s="554"/>
      <c r="D18" s="98"/>
      <c r="E18" s="415"/>
      <c r="F18" s="412"/>
      <c r="G18" s="539"/>
      <c r="H18" s="536"/>
      <c r="I18" s="386"/>
      <c r="J18" s="422"/>
      <c r="K18" s="428" t="s">
        <v>681</v>
      </c>
      <c r="L18" s="422"/>
      <c r="M18" s="428" t="s">
        <v>681</v>
      </c>
      <c r="N18" s="422"/>
      <c r="O18" s="428" t="s">
        <v>681</v>
      </c>
      <c r="P18" s="422"/>
      <c r="Q18" s="428" t="s">
        <v>681</v>
      </c>
      <c r="R18" s="522"/>
      <c r="W18" s="100" t="str">
        <f t="shared" si="0"/>
        <v/>
      </c>
      <c r="X18" s="100">
        <f t="shared" si="1"/>
        <v>0</v>
      </c>
      <c r="Y18" s="99" t="s">
        <v>828</v>
      </c>
      <c r="Z18" s="99">
        <v>0</v>
      </c>
    </row>
    <row r="19" spans="1:29" s="100" customFormat="1" ht="30" customHeight="1">
      <c r="A19" s="409">
        <v>15</v>
      </c>
      <c r="B19" s="410"/>
      <c r="C19" s="554"/>
      <c r="D19" s="98"/>
      <c r="E19" s="415"/>
      <c r="F19" s="412"/>
      <c r="G19" s="539"/>
      <c r="H19" s="536"/>
      <c r="I19" s="386"/>
      <c r="J19" s="422"/>
      <c r="K19" s="428" t="s">
        <v>681</v>
      </c>
      <c r="L19" s="422"/>
      <c r="M19" s="428" t="s">
        <v>681</v>
      </c>
      <c r="N19" s="422"/>
      <c r="O19" s="428" t="s">
        <v>681</v>
      </c>
      <c r="P19" s="422"/>
      <c r="Q19" s="428" t="s">
        <v>681</v>
      </c>
      <c r="R19" s="522"/>
      <c r="W19" s="100" t="str">
        <f t="shared" si="0"/>
        <v/>
      </c>
      <c r="X19" s="100">
        <f t="shared" si="1"/>
        <v>0</v>
      </c>
      <c r="Y19" s="99" t="s">
        <v>804</v>
      </c>
      <c r="Z19" s="99">
        <v>0</v>
      </c>
      <c r="AA19" s="99"/>
      <c r="AB19" s="99"/>
      <c r="AC19" s="99"/>
    </row>
    <row r="20" spans="1:29" ht="30" customHeight="1">
      <c r="A20" s="409">
        <v>16</v>
      </c>
      <c r="B20" s="410"/>
      <c r="C20" s="554"/>
      <c r="D20" s="98"/>
      <c r="E20" s="415"/>
      <c r="F20" s="412"/>
      <c r="G20" s="539"/>
      <c r="H20" s="536"/>
      <c r="I20" s="386"/>
      <c r="J20" s="422"/>
      <c r="K20" s="428" t="s">
        <v>681</v>
      </c>
      <c r="L20" s="422"/>
      <c r="M20" s="428" t="s">
        <v>681</v>
      </c>
      <c r="N20" s="422"/>
      <c r="O20" s="428" t="s">
        <v>681</v>
      </c>
      <c r="P20" s="422"/>
      <c r="Q20" s="428" t="s">
        <v>681</v>
      </c>
      <c r="R20" s="522"/>
      <c r="S20" s="100"/>
      <c r="T20" s="100"/>
      <c r="U20" s="100"/>
      <c r="V20" s="100"/>
      <c r="W20" s="100" t="str">
        <f t="shared" si="0"/>
        <v/>
      </c>
      <c r="X20" s="100">
        <f t="shared" si="1"/>
        <v>0</v>
      </c>
      <c r="Y20" s="99" t="s">
        <v>829</v>
      </c>
      <c r="Z20" s="99">
        <v>0</v>
      </c>
    </row>
    <row r="21" spans="1:29" ht="30" customHeight="1">
      <c r="A21" s="528">
        <v>17</v>
      </c>
      <c r="B21" s="529"/>
      <c r="C21" s="555"/>
      <c r="D21" s="98"/>
      <c r="E21" s="415"/>
      <c r="F21" s="531"/>
      <c r="G21" s="540"/>
      <c r="H21" s="537"/>
      <c r="I21" s="532"/>
      <c r="J21" s="533"/>
      <c r="K21" s="534" t="s">
        <v>681</v>
      </c>
      <c r="L21" s="533"/>
      <c r="M21" s="534" t="s">
        <v>681</v>
      </c>
      <c r="N21" s="533"/>
      <c r="O21" s="534" t="s">
        <v>681</v>
      </c>
      <c r="P21" s="533"/>
      <c r="Q21" s="534" t="s">
        <v>681</v>
      </c>
      <c r="R21" s="522"/>
      <c r="S21" s="100"/>
      <c r="T21" s="100"/>
      <c r="U21" s="100"/>
      <c r="V21" s="100"/>
      <c r="W21" s="100" t="str">
        <f t="shared" si="0"/>
        <v/>
      </c>
      <c r="X21" s="100">
        <f t="shared" si="1"/>
        <v>0</v>
      </c>
      <c r="Y21" s="99" t="s">
        <v>830</v>
      </c>
      <c r="Z21" s="99">
        <v>0</v>
      </c>
    </row>
    <row r="22" spans="1:29" ht="30" customHeight="1">
      <c r="A22" s="528">
        <v>18</v>
      </c>
      <c r="B22" s="529"/>
      <c r="C22" s="555"/>
      <c r="D22" s="98"/>
      <c r="E22" s="415"/>
      <c r="F22" s="531"/>
      <c r="G22" s="540"/>
      <c r="H22" s="537"/>
      <c r="I22" s="532"/>
      <c r="J22" s="533"/>
      <c r="K22" s="534" t="s">
        <v>681</v>
      </c>
      <c r="L22" s="533"/>
      <c r="M22" s="534" t="s">
        <v>681</v>
      </c>
      <c r="N22" s="533"/>
      <c r="O22" s="534" t="s">
        <v>681</v>
      </c>
      <c r="P22" s="533"/>
      <c r="Q22" s="534" t="s">
        <v>681</v>
      </c>
      <c r="R22" s="522"/>
      <c r="S22" s="100"/>
      <c r="T22" s="100"/>
      <c r="U22" s="100"/>
      <c r="V22" s="100"/>
      <c r="W22" s="100" t="str">
        <f t="shared" si="0"/>
        <v/>
      </c>
      <c r="X22" s="100">
        <f t="shared" si="1"/>
        <v>0</v>
      </c>
      <c r="Y22" s="99" t="s">
        <v>831</v>
      </c>
      <c r="Z22" s="99">
        <v>0</v>
      </c>
    </row>
    <row r="23" spans="1:29" ht="30" customHeight="1">
      <c r="A23" s="528">
        <v>19</v>
      </c>
      <c r="B23" s="529"/>
      <c r="C23" s="555"/>
      <c r="D23" s="98"/>
      <c r="E23" s="415"/>
      <c r="F23" s="531"/>
      <c r="G23" s="540"/>
      <c r="H23" s="537"/>
      <c r="I23" s="532"/>
      <c r="J23" s="533"/>
      <c r="K23" s="534" t="s">
        <v>681</v>
      </c>
      <c r="L23" s="533"/>
      <c r="M23" s="534" t="s">
        <v>681</v>
      </c>
      <c r="N23" s="533"/>
      <c r="O23" s="534" t="s">
        <v>681</v>
      </c>
      <c r="P23" s="533"/>
      <c r="Q23" s="534" t="s">
        <v>681</v>
      </c>
      <c r="R23" s="522"/>
      <c r="S23" s="100"/>
      <c r="T23" s="100"/>
      <c r="U23" s="100"/>
      <c r="V23" s="100"/>
      <c r="W23" s="100" t="str">
        <f t="shared" si="0"/>
        <v/>
      </c>
      <c r="X23" s="100">
        <f t="shared" si="1"/>
        <v>0</v>
      </c>
      <c r="Y23" s="99" t="s">
        <v>832</v>
      </c>
      <c r="Z23" s="99">
        <v>0</v>
      </c>
    </row>
    <row r="24" spans="1:29" ht="30" customHeight="1">
      <c r="A24" s="528">
        <v>20</v>
      </c>
      <c r="B24" s="529"/>
      <c r="C24" s="555"/>
      <c r="D24" s="98"/>
      <c r="E24" s="415"/>
      <c r="F24" s="531"/>
      <c r="G24" s="540"/>
      <c r="H24" s="537"/>
      <c r="I24" s="532"/>
      <c r="J24" s="533"/>
      <c r="K24" s="534" t="s">
        <v>681</v>
      </c>
      <c r="L24" s="533"/>
      <c r="M24" s="534" t="s">
        <v>681</v>
      </c>
      <c r="N24" s="533"/>
      <c r="O24" s="534" t="s">
        <v>681</v>
      </c>
      <c r="P24" s="533"/>
      <c r="Q24" s="534" t="s">
        <v>681</v>
      </c>
      <c r="R24" s="522"/>
      <c r="S24" s="100"/>
      <c r="T24" s="100"/>
      <c r="U24" s="100"/>
      <c r="V24" s="100"/>
      <c r="W24" s="100" t="str">
        <f t="shared" si="0"/>
        <v/>
      </c>
      <c r="X24" s="100">
        <f t="shared" si="1"/>
        <v>0</v>
      </c>
    </row>
    <row r="25" spans="1:29" ht="30" customHeight="1">
      <c r="A25" s="528">
        <v>21</v>
      </c>
      <c r="B25" s="529"/>
      <c r="C25" s="555"/>
      <c r="D25" s="98"/>
      <c r="E25" s="415"/>
      <c r="F25" s="531"/>
      <c r="G25" s="540"/>
      <c r="H25" s="537"/>
      <c r="I25" s="532"/>
      <c r="J25" s="533"/>
      <c r="K25" s="534" t="s">
        <v>681</v>
      </c>
      <c r="L25" s="533"/>
      <c r="M25" s="534" t="s">
        <v>681</v>
      </c>
      <c r="N25" s="533"/>
      <c r="O25" s="534" t="s">
        <v>681</v>
      </c>
      <c r="P25" s="533"/>
      <c r="Q25" s="534" t="s">
        <v>681</v>
      </c>
      <c r="R25" s="522"/>
      <c r="S25" s="100"/>
      <c r="T25" s="100"/>
      <c r="U25" s="100"/>
      <c r="V25" s="100"/>
      <c r="W25" s="100" t="str">
        <f t="shared" si="0"/>
        <v/>
      </c>
      <c r="X25" s="100">
        <f t="shared" si="1"/>
        <v>0</v>
      </c>
    </row>
    <row r="26" spans="1:29" ht="30" customHeight="1">
      <c r="A26" s="409">
        <v>22</v>
      </c>
      <c r="B26" s="410"/>
      <c r="C26" s="554"/>
      <c r="D26" s="98"/>
      <c r="E26" s="415"/>
      <c r="F26" s="412"/>
      <c r="G26" s="539"/>
      <c r="H26" s="536"/>
      <c r="I26" s="386"/>
      <c r="J26" s="422"/>
      <c r="K26" s="428" t="s">
        <v>681</v>
      </c>
      <c r="L26" s="422"/>
      <c r="M26" s="428" t="s">
        <v>681</v>
      </c>
      <c r="N26" s="422"/>
      <c r="O26" s="428" t="s">
        <v>681</v>
      </c>
      <c r="P26" s="422"/>
      <c r="Q26" s="428" t="s">
        <v>681</v>
      </c>
      <c r="R26" s="522"/>
      <c r="S26" s="100"/>
      <c r="T26" s="100"/>
      <c r="U26" s="100"/>
      <c r="V26" s="100"/>
      <c r="W26" s="100" t="str">
        <f t="shared" si="0"/>
        <v/>
      </c>
      <c r="X26" s="100">
        <f t="shared" si="1"/>
        <v>0</v>
      </c>
    </row>
    <row r="27" spans="1:29" ht="30" customHeight="1">
      <c r="A27" s="409">
        <v>23</v>
      </c>
      <c r="B27" s="410"/>
      <c r="C27" s="554"/>
      <c r="D27" s="98"/>
      <c r="E27" s="415"/>
      <c r="F27" s="412"/>
      <c r="G27" s="539"/>
      <c r="H27" s="536"/>
      <c r="I27" s="386"/>
      <c r="J27" s="422"/>
      <c r="K27" s="428" t="s">
        <v>681</v>
      </c>
      <c r="L27" s="422"/>
      <c r="M27" s="428" t="s">
        <v>681</v>
      </c>
      <c r="N27" s="422"/>
      <c r="O27" s="428" t="s">
        <v>681</v>
      </c>
      <c r="P27" s="422"/>
      <c r="Q27" s="428" t="s">
        <v>681</v>
      </c>
      <c r="R27" s="522"/>
      <c r="S27" s="100"/>
      <c r="T27" s="100"/>
      <c r="U27" s="100"/>
      <c r="V27" s="100"/>
      <c r="W27" s="100" t="str">
        <f t="shared" si="0"/>
        <v/>
      </c>
      <c r="X27" s="100">
        <f t="shared" si="1"/>
        <v>0</v>
      </c>
    </row>
    <row r="28" spans="1:29" ht="30" customHeight="1">
      <c r="A28" s="409">
        <v>24</v>
      </c>
      <c r="B28" s="410"/>
      <c r="C28" s="554"/>
      <c r="D28" s="98"/>
      <c r="E28" s="415"/>
      <c r="F28" s="412"/>
      <c r="G28" s="539"/>
      <c r="H28" s="536"/>
      <c r="I28" s="386"/>
      <c r="J28" s="422"/>
      <c r="K28" s="428" t="s">
        <v>681</v>
      </c>
      <c r="L28" s="422"/>
      <c r="M28" s="428" t="s">
        <v>681</v>
      </c>
      <c r="N28" s="422"/>
      <c r="O28" s="428" t="s">
        <v>681</v>
      </c>
      <c r="P28" s="422"/>
      <c r="Q28" s="428" t="s">
        <v>681</v>
      </c>
      <c r="R28" s="522"/>
      <c r="S28" s="100"/>
      <c r="T28" s="100"/>
      <c r="U28" s="100"/>
      <c r="V28" s="100"/>
      <c r="W28" s="100" t="str">
        <f t="shared" si="0"/>
        <v/>
      </c>
      <c r="X28" s="100">
        <f t="shared" si="1"/>
        <v>0</v>
      </c>
    </row>
    <row r="29" spans="1:29" ht="30" customHeight="1">
      <c r="A29" s="409">
        <v>25</v>
      </c>
      <c r="B29" s="410"/>
      <c r="C29" s="554"/>
      <c r="D29" s="98"/>
      <c r="E29" s="415"/>
      <c r="F29" s="412"/>
      <c r="G29" s="539"/>
      <c r="H29" s="536"/>
      <c r="I29" s="386"/>
      <c r="J29" s="422"/>
      <c r="K29" s="428" t="s">
        <v>681</v>
      </c>
      <c r="L29" s="422"/>
      <c r="M29" s="428" t="s">
        <v>681</v>
      </c>
      <c r="N29" s="422"/>
      <c r="O29" s="428" t="s">
        <v>681</v>
      </c>
      <c r="P29" s="422"/>
      <c r="Q29" s="428" t="s">
        <v>681</v>
      </c>
      <c r="R29" s="522"/>
      <c r="S29" s="100"/>
      <c r="T29" s="100"/>
      <c r="U29" s="100"/>
      <c r="V29" s="100"/>
      <c r="W29" s="100" t="str">
        <f t="shared" si="0"/>
        <v/>
      </c>
      <c r="X29" s="100">
        <f t="shared" si="1"/>
        <v>0</v>
      </c>
    </row>
    <row r="30" spans="1:29" ht="30" customHeight="1">
      <c r="A30" s="409">
        <v>26</v>
      </c>
      <c r="B30" s="410"/>
      <c r="C30" s="554"/>
      <c r="D30" s="98"/>
      <c r="E30" s="415"/>
      <c r="F30" s="412"/>
      <c r="G30" s="539"/>
      <c r="H30" s="536"/>
      <c r="I30" s="386"/>
      <c r="J30" s="422"/>
      <c r="K30" s="428" t="s">
        <v>681</v>
      </c>
      <c r="L30" s="422"/>
      <c r="M30" s="428" t="s">
        <v>681</v>
      </c>
      <c r="N30" s="422"/>
      <c r="O30" s="428" t="s">
        <v>681</v>
      </c>
      <c r="P30" s="422"/>
      <c r="Q30" s="428" t="s">
        <v>681</v>
      </c>
      <c r="R30" s="522"/>
      <c r="S30" s="100"/>
      <c r="T30" s="100"/>
      <c r="U30" s="100"/>
      <c r="V30" s="100"/>
      <c r="W30" s="100" t="str">
        <f t="shared" si="0"/>
        <v/>
      </c>
      <c r="X30" s="100">
        <f t="shared" si="1"/>
        <v>0</v>
      </c>
    </row>
    <row r="31" spans="1:29" ht="30" customHeight="1">
      <c r="A31" s="409">
        <v>27</v>
      </c>
      <c r="B31" s="410"/>
      <c r="C31" s="554"/>
      <c r="D31" s="98"/>
      <c r="E31" s="415"/>
      <c r="F31" s="412"/>
      <c r="G31" s="539"/>
      <c r="H31" s="536"/>
      <c r="I31" s="386"/>
      <c r="J31" s="422"/>
      <c r="K31" s="428" t="s">
        <v>681</v>
      </c>
      <c r="L31" s="422"/>
      <c r="M31" s="428" t="s">
        <v>681</v>
      </c>
      <c r="N31" s="422"/>
      <c r="O31" s="428" t="s">
        <v>681</v>
      </c>
      <c r="P31" s="422"/>
      <c r="Q31" s="428" t="s">
        <v>681</v>
      </c>
      <c r="R31" s="522"/>
      <c r="S31" s="100"/>
      <c r="T31" s="100"/>
      <c r="U31" s="100"/>
      <c r="V31" s="100"/>
      <c r="W31" s="100" t="str">
        <f t="shared" si="0"/>
        <v/>
      </c>
      <c r="X31" s="100">
        <f t="shared" si="1"/>
        <v>0</v>
      </c>
    </row>
    <row r="32" spans="1:29" ht="30" customHeight="1">
      <c r="A32" s="409">
        <v>28</v>
      </c>
      <c r="B32" s="410"/>
      <c r="C32" s="554"/>
      <c r="D32" s="98"/>
      <c r="E32" s="415"/>
      <c r="F32" s="412"/>
      <c r="G32" s="539"/>
      <c r="H32" s="536"/>
      <c r="I32" s="386"/>
      <c r="J32" s="422"/>
      <c r="K32" s="428" t="s">
        <v>681</v>
      </c>
      <c r="L32" s="422"/>
      <c r="M32" s="428" t="s">
        <v>681</v>
      </c>
      <c r="N32" s="422"/>
      <c r="O32" s="428" t="s">
        <v>681</v>
      </c>
      <c r="P32" s="422"/>
      <c r="Q32" s="428" t="s">
        <v>681</v>
      </c>
      <c r="R32" s="522"/>
      <c r="S32" s="100"/>
      <c r="T32" s="100"/>
      <c r="U32" s="100"/>
      <c r="V32" s="100"/>
      <c r="W32" s="100" t="str">
        <f t="shared" si="0"/>
        <v/>
      </c>
      <c r="X32" s="100">
        <f t="shared" si="1"/>
        <v>0</v>
      </c>
    </row>
    <row r="33" spans="1:24" ht="30" customHeight="1">
      <c r="A33" s="409">
        <v>29</v>
      </c>
      <c r="B33" s="410"/>
      <c r="C33" s="554"/>
      <c r="D33" s="98"/>
      <c r="E33" s="415"/>
      <c r="F33" s="412"/>
      <c r="G33" s="539"/>
      <c r="H33" s="536"/>
      <c r="I33" s="386"/>
      <c r="J33" s="422"/>
      <c r="K33" s="428" t="s">
        <v>681</v>
      </c>
      <c r="L33" s="422"/>
      <c r="M33" s="428" t="s">
        <v>681</v>
      </c>
      <c r="N33" s="422"/>
      <c r="O33" s="428" t="s">
        <v>681</v>
      </c>
      <c r="P33" s="422"/>
      <c r="Q33" s="428" t="s">
        <v>681</v>
      </c>
      <c r="R33" s="522"/>
      <c r="S33" s="100"/>
      <c r="T33" s="100"/>
      <c r="U33" s="100"/>
      <c r="V33" s="100"/>
      <c r="W33" s="100" t="str">
        <f t="shared" si="0"/>
        <v/>
      </c>
      <c r="X33" s="100">
        <f t="shared" si="1"/>
        <v>0</v>
      </c>
    </row>
    <row r="34" spans="1:24" ht="30" customHeight="1">
      <c r="A34" s="409">
        <v>30</v>
      </c>
      <c r="B34" s="410"/>
      <c r="C34" s="554"/>
      <c r="D34" s="98"/>
      <c r="E34" s="415"/>
      <c r="F34" s="412"/>
      <c r="G34" s="539"/>
      <c r="H34" s="536"/>
      <c r="I34" s="386"/>
      <c r="J34" s="422"/>
      <c r="K34" s="428" t="s">
        <v>681</v>
      </c>
      <c r="L34" s="422"/>
      <c r="M34" s="428" t="s">
        <v>681</v>
      </c>
      <c r="N34" s="422"/>
      <c r="O34" s="428" t="s">
        <v>681</v>
      </c>
      <c r="P34" s="422"/>
      <c r="Q34" s="428" t="s">
        <v>681</v>
      </c>
      <c r="R34" s="522"/>
      <c r="S34" s="100"/>
      <c r="T34" s="100"/>
      <c r="U34" s="100"/>
      <c r="V34" s="100"/>
      <c r="W34" s="100" t="str">
        <f t="shared" si="0"/>
        <v/>
      </c>
      <c r="X34" s="100">
        <f t="shared" si="1"/>
        <v>0</v>
      </c>
    </row>
    <row r="35" spans="1:24" ht="30" customHeight="1">
      <c r="A35" s="409">
        <v>31</v>
      </c>
      <c r="B35" s="410"/>
      <c r="C35" s="554"/>
      <c r="D35" s="98"/>
      <c r="E35" s="415"/>
      <c r="F35" s="412"/>
      <c r="G35" s="539"/>
      <c r="H35" s="536"/>
      <c r="I35" s="386"/>
      <c r="J35" s="422"/>
      <c r="K35" s="428" t="s">
        <v>681</v>
      </c>
      <c r="L35" s="422"/>
      <c r="M35" s="428" t="s">
        <v>681</v>
      </c>
      <c r="N35" s="422"/>
      <c r="O35" s="428" t="s">
        <v>681</v>
      </c>
      <c r="P35" s="422"/>
      <c r="Q35" s="428" t="s">
        <v>681</v>
      </c>
      <c r="R35" s="522"/>
      <c r="S35" s="522"/>
      <c r="T35" s="522"/>
      <c r="U35" s="522"/>
      <c r="V35" s="522"/>
      <c r="W35" s="100" t="str">
        <f t="shared" si="0"/>
        <v/>
      </c>
      <c r="X35" s="100">
        <f t="shared" si="1"/>
        <v>0</v>
      </c>
    </row>
    <row r="36" spans="1:24" ht="30" customHeight="1">
      <c r="A36" s="409">
        <v>32</v>
      </c>
      <c r="B36" s="410"/>
      <c r="C36" s="554"/>
      <c r="D36" s="98"/>
      <c r="E36" s="415"/>
      <c r="F36" s="412"/>
      <c r="G36" s="539"/>
      <c r="H36" s="536"/>
      <c r="I36" s="386"/>
      <c r="J36" s="422"/>
      <c r="K36" s="428" t="s">
        <v>681</v>
      </c>
      <c r="L36" s="422"/>
      <c r="M36" s="428" t="s">
        <v>681</v>
      </c>
      <c r="N36" s="422"/>
      <c r="O36" s="428" t="s">
        <v>681</v>
      </c>
      <c r="P36" s="422"/>
      <c r="Q36" s="428" t="s">
        <v>681</v>
      </c>
      <c r="R36" s="522"/>
      <c r="S36" s="522"/>
      <c r="T36" s="522"/>
      <c r="U36" s="522"/>
      <c r="V36" s="522"/>
      <c r="W36" s="100" t="str">
        <f t="shared" si="0"/>
        <v/>
      </c>
      <c r="X36" s="100">
        <f t="shared" si="1"/>
        <v>0</v>
      </c>
    </row>
    <row r="37" spans="1:24" ht="30" customHeight="1">
      <c r="A37" s="409">
        <v>33</v>
      </c>
      <c r="B37" s="410"/>
      <c r="C37" s="554"/>
      <c r="D37" s="98"/>
      <c r="E37" s="415"/>
      <c r="F37" s="412"/>
      <c r="G37" s="539"/>
      <c r="H37" s="536"/>
      <c r="I37" s="386"/>
      <c r="J37" s="422"/>
      <c r="K37" s="428" t="s">
        <v>681</v>
      </c>
      <c r="L37" s="422"/>
      <c r="M37" s="428" t="s">
        <v>681</v>
      </c>
      <c r="N37" s="422"/>
      <c r="O37" s="428" t="s">
        <v>681</v>
      </c>
      <c r="P37" s="422"/>
      <c r="Q37" s="428" t="s">
        <v>681</v>
      </c>
      <c r="R37" s="522"/>
      <c r="S37" s="522"/>
      <c r="T37" s="522"/>
      <c r="U37" s="522"/>
      <c r="V37" s="522"/>
      <c r="W37" s="100" t="str">
        <f t="shared" si="0"/>
        <v/>
      </c>
      <c r="X37" s="100">
        <f t="shared" si="1"/>
        <v>0</v>
      </c>
    </row>
    <row r="38" spans="1:24" ht="30" customHeight="1">
      <c r="A38" s="409">
        <v>34</v>
      </c>
      <c r="B38" s="410"/>
      <c r="C38" s="554"/>
      <c r="D38" s="98"/>
      <c r="E38" s="415"/>
      <c r="F38" s="412"/>
      <c r="G38" s="539"/>
      <c r="H38" s="536"/>
      <c r="I38" s="386"/>
      <c r="J38" s="422"/>
      <c r="K38" s="428" t="s">
        <v>681</v>
      </c>
      <c r="L38" s="422"/>
      <c r="M38" s="428" t="s">
        <v>681</v>
      </c>
      <c r="N38" s="422"/>
      <c r="O38" s="428" t="s">
        <v>681</v>
      </c>
      <c r="P38" s="422"/>
      <c r="Q38" s="428" t="s">
        <v>681</v>
      </c>
      <c r="R38" s="522"/>
      <c r="S38" s="522"/>
      <c r="T38" s="522"/>
      <c r="U38" s="522"/>
      <c r="V38" s="522"/>
      <c r="W38" s="100" t="str">
        <f t="shared" si="0"/>
        <v/>
      </c>
      <c r="X38" s="100">
        <f t="shared" si="1"/>
        <v>0</v>
      </c>
    </row>
    <row r="39" spans="1:24" ht="30" customHeight="1">
      <c r="A39" s="409">
        <v>35</v>
      </c>
      <c r="B39" s="410"/>
      <c r="C39" s="554"/>
      <c r="D39" s="98"/>
      <c r="E39" s="415"/>
      <c r="F39" s="412"/>
      <c r="G39" s="539"/>
      <c r="H39" s="536"/>
      <c r="I39" s="386"/>
      <c r="J39" s="422"/>
      <c r="K39" s="428" t="s">
        <v>681</v>
      </c>
      <c r="L39" s="422"/>
      <c r="M39" s="428" t="s">
        <v>681</v>
      </c>
      <c r="N39" s="422"/>
      <c r="O39" s="428" t="s">
        <v>681</v>
      </c>
      <c r="P39" s="422"/>
      <c r="Q39" s="428" t="s">
        <v>681</v>
      </c>
      <c r="R39" s="522"/>
      <c r="S39" s="522"/>
      <c r="T39" s="522"/>
      <c r="U39" s="522"/>
      <c r="V39" s="522"/>
      <c r="W39" s="100" t="str">
        <f t="shared" si="0"/>
        <v/>
      </c>
      <c r="X39" s="100">
        <f t="shared" si="1"/>
        <v>0</v>
      </c>
    </row>
    <row r="40" spans="1:24" ht="30" customHeight="1">
      <c r="A40" s="409">
        <v>36</v>
      </c>
      <c r="B40" s="410"/>
      <c r="C40" s="554"/>
      <c r="D40" s="98"/>
      <c r="E40" s="415"/>
      <c r="F40" s="412"/>
      <c r="G40" s="539"/>
      <c r="H40" s="536"/>
      <c r="I40" s="386"/>
      <c r="J40" s="422"/>
      <c r="K40" s="428" t="s">
        <v>681</v>
      </c>
      <c r="L40" s="422"/>
      <c r="M40" s="428" t="s">
        <v>681</v>
      </c>
      <c r="N40" s="422"/>
      <c r="O40" s="428" t="s">
        <v>681</v>
      </c>
      <c r="P40" s="422"/>
      <c r="Q40" s="428" t="s">
        <v>681</v>
      </c>
      <c r="R40" s="522"/>
      <c r="S40" s="522"/>
      <c r="T40" s="522"/>
      <c r="U40" s="522"/>
      <c r="V40" s="522"/>
      <c r="W40" s="100" t="str">
        <f t="shared" si="0"/>
        <v/>
      </c>
      <c r="X40" s="100">
        <f t="shared" si="1"/>
        <v>0</v>
      </c>
    </row>
    <row r="41" spans="1:24" ht="30" customHeight="1">
      <c r="A41" s="409">
        <v>37</v>
      </c>
      <c r="B41" s="410"/>
      <c r="C41" s="554"/>
      <c r="D41" s="98"/>
      <c r="E41" s="415"/>
      <c r="F41" s="412"/>
      <c r="G41" s="539"/>
      <c r="H41" s="536"/>
      <c r="I41" s="386"/>
      <c r="J41" s="422"/>
      <c r="K41" s="428" t="s">
        <v>681</v>
      </c>
      <c r="L41" s="422"/>
      <c r="M41" s="428" t="s">
        <v>681</v>
      </c>
      <c r="N41" s="422"/>
      <c r="O41" s="428" t="s">
        <v>681</v>
      </c>
      <c r="P41" s="422"/>
      <c r="Q41" s="428" t="s">
        <v>681</v>
      </c>
      <c r="R41" s="522"/>
      <c r="S41" s="522"/>
      <c r="T41" s="522"/>
      <c r="U41" s="522"/>
      <c r="V41" s="522"/>
      <c r="W41" s="100" t="str">
        <f t="shared" si="0"/>
        <v/>
      </c>
      <c r="X41" s="100">
        <f t="shared" si="1"/>
        <v>0</v>
      </c>
    </row>
    <row r="42" spans="1:24" ht="30" customHeight="1">
      <c r="A42" s="409">
        <v>38</v>
      </c>
      <c r="B42" s="410"/>
      <c r="C42" s="554"/>
      <c r="D42" s="98"/>
      <c r="E42" s="415"/>
      <c r="F42" s="412"/>
      <c r="G42" s="539"/>
      <c r="H42" s="536"/>
      <c r="I42" s="386"/>
      <c r="J42" s="422"/>
      <c r="K42" s="428" t="s">
        <v>681</v>
      </c>
      <c r="L42" s="422"/>
      <c r="M42" s="428" t="s">
        <v>681</v>
      </c>
      <c r="N42" s="422"/>
      <c r="O42" s="428" t="s">
        <v>681</v>
      </c>
      <c r="P42" s="422"/>
      <c r="Q42" s="428" t="s">
        <v>681</v>
      </c>
      <c r="R42" s="522"/>
      <c r="S42" s="522"/>
      <c r="T42" s="522"/>
      <c r="U42" s="522"/>
      <c r="V42" s="522"/>
      <c r="W42" s="100" t="str">
        <f t="shared" si="0"/>
        <v/>
      </c>
      <c r="X42" s="100">
        <f t="shared" si="1"/>
        <v>0</v>
      </c>
    </row>
    <row r="43" spans="1:24" ht="30" customHeight="1">
      <c r="A43" s="409">
        <v>39</v>
      </c>
      <c r="B43" s="410"/>
      <c r="C43" s="554"/>
      <c r="D43" s="98"/>
      <c r="E43" s="415"/>
      <c r="F43" s="412"/>
      <c r="G43" s="539"/>
      <c r="H43" s="536"/>
      <c r="I43" s="386"/>
      <c r="J43" s="422"/>
      <c r="K43" s="428" t="s">
        <v>681</v>
      </c>
      <c r="L43" s="422"/>
      <c r="M43" s="428" t="s">
        <v>681</v>
      </c>
      <c r="N43" s="422"/>
      <c r="O43" s="428" t="s">
        <v>681</v>
      </c>
      <c r="P43" s="422"/>
      <c r="Q43" s="428" t="s">
        <v>681</v>
      </c>
      <c r="R43" s="522"/>
      <c r="S43" s="522"/>
      <c r="T43" s="522"/>
      <c r="U43" s="522"/>
      <c r="V43" s="522"/>
      <c r="W43" s="100" t="str">
        <f t="shared" si="0"/>
        <v/>
      </c>
      <c r="X43" s="100">
        <f t="shared" si="1"/>
        <v>0</v>
      </c>
    </row>
    <row r="44" spans="1:24" ht="30" customHeight="1">
      <c r="A44" s="409">
        <v>40</v>
      </c>
      <c r="B44" s="410"/>
      <c r="C44" s="554"/>
      <c r="D44" s="98"/>
      <c r="E44" s="415"/>
      <c r="F44" s="412"/>
      <c r="G44" s="539"/>
      <c r="H44" s="536"/>
      <c r="I44" s="386"/>
      <c r="J44" s="424"/>
      <c r="K44" s="423" t="s">
        <v>681</v>
      </c>
      <c r="L44" s="424"/>
      <c r="M44" s="423" t="s">
        <v>681</v>
      </c>
      <c r="N44" s="424"/>
      <c r="O44" s="423" t="s">
        <v>681</v>
      </c>
      <c r="P44" s="424"/>
      <c r="Q44" s="423" t="s">
        <v>681</v>
      </c>
      <c r="R44" s="522"/>
      <c r="S44" s="522"/>
      <c r="T44" s="522"/>
      <c r="U44" s="522"/>
      <c r="V44" s="522"/>
      <c r="W44" s="100" t="str">
        <f t="shared" si="0"/>
        <v/>
      </c>
      <c r="X44" s="100">
        <f t="shared" si="1"/>
        <v>0</v>
      </c>
    </row>
    <row r="45" spans="1:24" ht="30" customHeight="1">
      <c r="A45" s="409">
        <v>41</v>
      </c>
      <c r="B45" s="410"/>
      <c r="C45" s="554"/>
      <c r="D45" s="98"/>
      <c r="E45" s="415"/>
      <c r="F45" s="412"/>
      <c r="G45" s="539"/>
      <c r="H45" s="536"/>
      <c r="I45" s="386"/>
      <c r="J45" s="422"/>
      <c r="K45" s="428" t="s">
        <v>681</v>
      </c>
      <c r="L45" s="422"/>
      <c r="M45" s="428" t="s">
        <v>681</v>
      </c>
      <c r="N45" s="422"/>
      <c r="O45" s="428" t="s">
        <v>681</v>
      </c>
      <c r="P45" s="422"/>
      <c r="Q45" s="428" t="s">
        <v>681</v>
      </c>
      <c r="R45" s="522"/>
      <c r="S45" s="522"/>
      <c r="T45" s="522"/>
      <c r="U45" s="522"/>
      <c r="V45" s="522"/>
      <c r="W45" s="100" t="str">
        <f t="shared" si="0"/>
        <v/>
      </c>
      <c r="X45" s="100">
        <f t="shared" si="1"/>
        <v>0</v>
      </c>
    </row>
    <row r="46" spans="1:24" ht="30" customHeight="1">
      <c r="A46" s="409">
        <v>42</v>
      </c>
      <c r="B46" s="410"/>
      <c r="C46" s="554"/>
      <c r="D46" s="98"/>
      <c r="E46" s="415"/>
      <c r="F46" s="412"/>
      <c r="G46" s="539"/>
      <c r="H46" s="536"/>
      <c r="I46" s="386"/>
      <c r="J46" s="422"/>
      <c r="K46" s="428" t="s">
        <v>681</v>
      </c>
      <c r="L46" s="422"/>
      <c r="M46" s="428" t="s">
        <v>681</v>
      </c>
      <c r="N46" s="422"/>
      <c r="O46" s="428" t="s">
        <v>681</v>
      </c>
      <c r="P46" s="422"/>
      <c r="Q46" s="428" t="s">
        <v>681</v>
      </c>
      <c r="R46" s="522"/>
      <c r="S46" s="522"/>
      <c r="T46" s="522"/>
      <c r="U46" s="522"/>
      <c r="V46" s="522"/>
      <c r="W46" s="100" t="str">
        <f t="shared" si="0"/>
        <v/>
      </c>
      <c r="X46" s="100">
        <f t="shared" si="1"/>
        <v>0</v>
      </c>
    </row>
    <row r="47" spans="1:24" ht="30" customHeight="1">
      <c r="A47" s="409">
        <v>43</v>
      </c>
      <c r="B47" s="410"/>
      <c r="C47" s="554"/>
      <c r="D47" s="98"/>
      <c r="E47" s="415"/>
      <c r="F47" s="412"/>
      <c r="G47" s="539"/>
      <c r="H47" s="536"/>
      <c r="I47" s="386"/>
      <c r="J47" s="422"/>
      <c r="K47" s="428" t="s">
        <v>681</v>
      </c>
      <c r="L47" s="422"/>
      <c r="M47" s="428" t="s">
        <v>681</v>
      </c>
      <c r="N47" s="422"/>
      <c r="O47" s="428" t="s">
        <v>681</v>
      </c>
      <c r="P47" s="422"/>
      <c r="Q47" s="428" t="s">
        <v>681</v>
      </c>
      <c r="R47" s="522"/>
      <c r="S47" s="522"/>
      <c r="T47" s="522"/>
      <c r="U47" s="522"/>
      <c r="V47" s="522"/>
      <c r="W47" s="100" t="str">
        <f t="shared" si="0"/>
        <v/>
      </c>
      <c r="X47" s="100">
        <f t="shared" si="1"/>
        <v>0</v>
      </c>
    </row>
    <row r="48" spans="1:24" ht="30" customHeight="1">
      <c r="A48" s="409">
        <v>44</v>
      </c>
      <c r="B48" s="410"/>
      <c r="C48" s="554"/>
      <c r="D48" s="98"/>
      <c r="E48" s="415"/>
      <c r="F48" s="412"/>
      <c r="G48" s="539"/>
      <c r="H48" s="536"/>
      <c r="I48" s="386"/>
      <c r="J48" s="422"/>
      <c r="K48" s="428" t="s">
        <v>681</v>
      </c>
      <c r="L48" s="422"/>
      <c r="M48" s="428" t="s">
        <v>681</v>
      </c>
      <c r="N48" s="422"/>
      <c r="O48" s="428" t="s">
        <v>681</v>
      </c>
      <c r="P48" s="422"/>
      <c r="Q48" s="428" t="s">
        <v>681</v>
      </c>
      <c r="R48" s="522"/>
      <c r="S48" s="522"/>
      <c r="T48" s="522"/>
      <c r="U48" s="522"/>
      <c r="V48" s="522"/>
      <c r="W48" s="100" t="str">
        <f t="shared" si="0"/>
        <v/>
      </c>
      <c r="X48" s="100">
        <f t="shared" si="1"/>
        <v>0</v>
      </c>
    </row>
    <row r="49" spans="1:24" ht="30" customHeight="1">
      <c r="A49" s="409">
        <v>45</v>
      </c>
      <c r="B49" s="410"/>
      <c r="C49" s="554"/>
      <c r="D49" s="98"/>
      <c r="E49" s="415"/>
      <c r="F49" s="412"/>
      <c r="G49" s="539"/>
      <c r="H49" s="536"/>
      <c r="I49" s="386"/>
      <c r="J49" s="422"/>
      <c r="K49" s="428" t="s">
        <v>681</v>
      </c>
      <c r="L49" s="422"/>
      <c r="M49" s="428" t="s">
        <v>681</v>
      </c>
      <c r="N49" s="422"/>
      <c r="O49" s="428" t="s">
        <v>681</v>
      </c>
      <c r="P49" s="422"/>
      <c r="Q49" s="428" t="s">
        <v>681</v>
      </c>
      <c r="R49" s="522"/>
      <c r="S49" s="522"/>
      <c r="T49" s="522"/>
      <c r="U49" s="522"/>
      <c r="V49" s="522"/>
      <c r="W49" s="100" t="str">
        <f t="shared" si="0"/>
        <v/>
      </c>
      <c r="X49" s="100">
        <f t="shared" si="1"/>
        <v>0</v>
      </c>
    </row>
    <row r="50" spans="1:24" ht="30" customHeight="1">
      <c r="A50" s="409">
        <v>46</v>
      </c>
      <c r="B50" s="410"/>
      <c r="C50" s="554"/>
      <c r="D50" s="98"/>
      <c r="E50" s="415"/>
      <c r="F50" s="412"/>
      <c r="G50" s="539"/>
      <c r="H50" s="536"/>
      <c r="I50" s="386"/>
      <c r="J50" s="422"/>
      <c r="K50" s="428" t="s">
        <v>681</v>
      </c>
      <c r="L50" s="422"/>
      <c r="M50" s="428" t="s">
        <v>681</v>
      </c>
      <c r="N50" s="422"/>
      <c r="O50" s="428" t="s">
        <v>681</v>
      </c>
      <c r="P50" s="422"/>
      <c r="Q50" s="428" t="s">
        <v>681</v>
      </c>
      <c r="R50" s="522"/>
      <c r="S50" s="522"/>
      <c r="T50" s="522"/>
      <c r="U50" s="522"/>
      <c r="V50" s="522"/>
      <c r="W50" s="100" t="str">
        <f t="shared" si="0"/>
        <v/>
      </c>
      <c r="X50" s="100">
        <f t="shared" si="1"/>
        <v>0</v>
      </c>
    </row>
    <row r="51" spans="1:24" ht="30" customHeight="1">
      <c r="A51" s="409">
        <v>47</v>
      </c>
      <c r="B51" s="410"/>
      <c r="C51" s="554"/>
      <c r="D51" s="98"/>
      <c r="E51" s="415"/>
      <c r="F51" s="412"/>
      <c r="G51" s="539"/>
      <c r="H51" s="536"/>
      <c r="I51" s="386"/>
      <c r="J51" s="422"/>
      <c r="K51" s="428" t="s">
        <v>681</v>
      </c>
      <c r="L51" s="422"/>
      <c r="M51" s="428" t="s">
        <v>681</v>
      </c>
      <c r="N51" s="422"/>
      <c r="O51" s="428" t="s">
        <v>681</v>
      </c>
      <c r="P51" s="422"/>
      <c r="Q51" s="428" t="s">
        <v>681</v>
      </c>
      <c r="R51" s="522"/>
      <c r="S51" s="522"/>
      <c r="T51" s="522"/>
      <c r="U51" s="522"/>
      <c r="V51" s="522"/>
      <c r="W51" s="100" t="str">
        <f t="shared" si="0"/>
        <v/>
      </c>
      <c r="X51" s="100">
        <f t="shared" si="1"/>
        <v>0</v>
      </c>
    </row>
    <row r="52" spans="1:24" ht="30" customHeight="1">
      <c r="A52" s="409">
        <v>48</v>
      </c>
      <c r="B52" s="410"/>
      <c r="C52" s="554"/>
      <c r="D52" s="98"/>
      <c r="E52" s="415"/>
      <c r="F52" s="412"/>
      <c r="G52" s="539"/>
      <c r="H52" s="536"/>
      <c r="I52" s="386"/>
      <c r="J52" s="422"/>
      <c r="K52" s="428" t="s">
        <v>681</v>
      </c>
      <c r="L52" s="422"/>
      <c r="M52" s="428" t="s">
        <v>681</v>
      </c>
      <c r="N52" s="422"/>
      <c r="O52" s="428" t="s">
        <v>681</v>
      </c>
      <c r="P52" s="422"/>
      <c r="Q52" s="428" t="s">
        <v>681</v>
      </c>
      <c r="R52" s="522"/>
      <c r="S52" s="522"/>
      <c r="T52" s="522"/>
      <c r="U52" s="522"/>
      <c r="V52" s="522"/>
      <c r="W52" s="100" t="str">
        <f t="shared" si="0"/>
        <v/>
      </c>
      <c r="X52" s="100">
        <f t="shared" si="1"/>
        <v>0</v>
      </c>
    </row>
    <row r="53" spans="1:24" ht="30" customHeight="1">
      <c r="A53" s="409">
        <v>49</v>
      </c>
      <c r="B53" s="410"/>
      <c r="C53" s="554"/>
      <c r="D53" s="98"/>
      <c r="E53" s="415"/>
      <c r="F53" s="412"/>
      <c r="G53" s="539"/>
      <c r="H53" s="536"/>
      <c r="I53" s="386"/>
      <c r="J53" s="422"/>
      <c r="K53" s="428" t="s">
        <v>681</v>
      </c>
      <c r="L53" s="422"/>
      <c r="M53" s="428" t="s">
        <v>681</v>
      </c>
      <c r="N53" s="422"/>
      <c r="O53" s="428" t="s">
        <v>681</v>
      </c>
      <c r="P53" s="422"/>
      <c r="Q53" s="428" t="s">
        <v>681</v>
      </c>
      <c r="R53" s="522"/>
      <c r="S53" s="522"/>
      <c r="T53" s="522"/>
      <c r="U53" s="522"/>
      <c r="V53" s="522"/>
      <c r="W53" s="100" t="str">
        <f t="shared" si="0"/>
        <v/>
      </c>
      <c r="X53" s="100">
        <f t="shared" si="1"/>
        <v>0</v>
      </c>
    </row>
    <row r="54" spans="1:24" ht="30" customHeight="1">
      <c r="A54" s="414">
        <v>50</v>
      </c>
      <c r="B54" s="410"/>
      <c r="C54" s="554"/>
      <c r="D54" s="98"/>
      <c r="E54" s="415"/>
      <c r="F54" s="412"/>
      <c r="G54" s="539"/>
      <c r="H54" s="536"/>
      <c r="I54" s="386"/>
      <c r="J54" s="424"/>
      <c r="K54" s="423" t="s">
        <v>681</v>
      </c>
      <c r="L54" s="424"/>
      <c r="M54" s="423" t="s">
        <v>681</v>
      </c>
      <c r="N54" s="424"/>
      <c r="O54" s="423" t="s">
        <v>681</v>
      </c>
      <c r="P54" s="424"/>
      <c r="Q54" s="423" t="s">
        <v>681</v>
      </c>
      <c r="R54" s="522"/>
      <c r="S54" s="522"/>
      <c r="T54" s="522"/>
      <c r="U54" s="522"/>
      <c r="V54" s="522"/>
      <c r="W54" s="100" t="str">
        <f>IF(C54="","",VLOOKUP(C54,$Y$5:$Z$23,2,0))</f>
        <v/>
      </c>
      <c r="X54" s="100">
        <f t="shared" si="1"/>
        <v>0</v>
      </c>
    </row>
  </sheetData>
  <sheetProtection sheet="1" objects="1" scenarios="1"/>
  <mergeCells count="18">
    <mergeCell ref="A1:F1"/>
    <mergeCell ref="N1:R1"/>
    <mergeCell ref="A2:H2"/>
    <mergeCell ref="G3:I3"/>
    <mergeCell ref="N4:O4"/>
    <mergeCell ref="P4:Q4"/>
    <mergeCell ref="A3:A4"/>
    <mergeCell ref="B3:B4"/>
    <mergeCell ref="C3:C4"/>
    <mergeCell ref="D3:E3"/>
    <mergeCell ref="F3:F4"/>
    <mergeCell ref="U1:V1"/>
    <mergeCell ref="J4:K4"/>
    <mergeCell ref="L4:M4"/>
    <mergeCell ref="J3:Q3"/>
    <mergeCell ref="S5:U5"/>
    <mergeCell ref="S3:U3"/>
    <mergeCell ref="S4:V4"/>
  </mergeCells>
  <phoneticPr fontId="4"/>
  <conditionalFormatting sqref="N2">
    <cfRule type="expression" dxfId="1" priority="4">
      <formula>$N$2=""</formula>
    </cfRule>
  </conditionalFormatting>
  <conditionalFormatting sqref="P2">
    <cfRule type="expression" dxfId="0" priority="3">
      <formula>$P$2=""</formula>
    </cfRule>
  </conditionalFormatting>
  <dataValidations count="2">
    <dataValidation type="list" errorStyle="warning" allowBlank="1" showInputMessage="1" showErrorMessage="1" sqref="H5:H54" xr:uid="{00000000-0002-0000-0800-000000000000}">
      <formula1>$AB$4:$AB$16</formula1>
    </dataValidation>
    <dataValidation type="list" errorStyle="warning" allowBlank="1" showInputMessage="1" showErrorMessage="1" sqref="C5:C54" xr:uid="{00000000-0002-0000-0800-000001000000}">
      <formula1>$Y$5:$Y$23</formula1>
    </dataValidation>
  </dataValidations>
  <printOptions horizontalCentered="1"/>
  <pageMargins left="0.31496062992125984" right="0.31496062992125984" top="0.55118110236220474" bottom="0.35433070866141736" header="0.31496062992125984" footer="0.31496062992125984"/>
  <pageSetup paperSize="9" scale="71" fitToHeight="0"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M55"/>
  <sheetViews>
    <sheetView view="pageBreakPreview" zoomScale="85" zoomScaleNormal="100" zoomScaleSheetLayoutView="85" workbookViewId="0">
      <selection activeCell="P7" sqref="P7"/>
    </sheetView>
  </sheetViews>
  <sheetFormatPr defaultColWidth="9" defaultRowHeight="13.2"/>
  <cols>
    <col min="1" max="1" width="3.21875" style="99" bestFit="1" customWidth="1"/>
    <col min="2" max="2" width="14.44140625" style="99" customWidth="1"/>
    <col min="3" max="4" width="11" style="99" customWidth="1"/>
    <col min="5" max="6" width="8.33203125" style="99" customWidth="1"/>
    <col min="7" max="7" width="10.33203125" style="99" customWidth="1"/>
    <col min="8" max="8" width="8.33203125" style="99" customWidth="1"/>
    <col min="9" max="9" width="4.44140625" style="99" customWidth="1"/>
    <col min="10" max="10" width="4.109375" style="99" customWidth="1"/>
    <col min="11" max="11" width="4.33203125" style="99" customWidth="1"/>
    <col min="12" max="12" width="4.109375" style="99" customWidth="1"/>
    <col min="13" max="13" width="4.33203125" style="99" customWidth="1"/>
    <col min="14" max="14" width="4.109375" style="99" customWidth="1"/>
    <col min="15" max="15" width="10.33203125" style="99" customWidth="1"/>
    <col min="16" max="16" width="10.88671875" style="99" bestFit="1" customWidth="1"/>
    <col min="17" max="17" width="10.88671875" style="99" customWidth="1"/>
    <col min="18" max="18" width="8.109375" style="99" customWidth="1"/>
    <col min="19" max="19" width="5" style="99" customWidth="1"/>
    <col min="20" max="20" width="8.109375" style="99" customWidth="1"/>
    <col min="21" max="21" width="5" style="99" customWidth="1"/>
    <col min="22" max="22" width="8.109375" style="99" customWidth="1"/>
    <col min="23" max="23" width="5" style="99" customWidth="1"/>
    <col min="24" max="24" width="8.109375" style="99" customWidth="1"/>
    <col min="25" max="25" width="5" style="99" customWidth="1"/>
    <col min="26" max="26" width="2.88671875" style="99" customWidth="1"/>
    <col min="27" max="28" width="10.88671875" style="99" customWidth="1"/>
    <col min="29" max="29" width="7.88671875" style="99" customWidth="1"/>
    <col min="30" max="30" width="9.77734375" style="99" customWidth="1"/>
    <col min="31" max="36" width="9" style="99" hidden="1" customWidth="1"/>
    <col min="37" max="37" width="9" style="99" customWidth="1"/>
    <col min="38" max="16384" width="9" style="99"/>
  </cols>
  <sheetData>
    <row r="1" spans="1:36" ht="18.75" customHeight="1">
      <c r="A1" s="2580" t="s">
        <v>981</v>
      </c>
      <c r="B1" s="2580"/>
      <c r="C1" s="2580"/>
      <c r="D1" s="2580"/>
      <c r="E1" s="2580"/>
      <c r="F1" s="2580"/>
      <c r="R1" s="521"/>
      <c r="S1" s="521"/>
      <c r="T1" s="521"/>
      <c r="U1" s="521"/>
      <c r="V1" s="521"/>
      <c r="W1" s="521"/>
      <c r="X1" s="521"/>
      <c r="Y1" s="521"/>
      <c r="Z1" s="521"/>
      <c r="AA1" s="521"/>
      <c r="AB1" s="521"/>
      <c r="AC1" s="2561" t="s">
        <v>677</v>
      </c>
      <c r="AD1" s="2562"/>
    </row>
    <row r="2" spans="1:36" ht="18.75" customHeight="1" thickBot="1">
      <c r="A2" s="99" t="s">
        <v>833</v>
      </c>
    </row>
    <row r="3" spans="1:36" s="100" customFormat="1" ht="22.5" customHeight="1" thickBot="1">
      <c r="A3" s="2581" t="s">
        <v>674</v>
      </c>
      <c r="B3" s="2581" t="s">
        <v>12</v>
      </c>
      <c r="C3" s="2581" t="s">
        <v>485</v>
      </c>
      <c r="D3" s="2582" t="s">
        <v>714</v>
      </c>
      <c r="E3" s="2570" t="s">
        <v>668</v>
      </c>
      <c r="F3" s="2583"/>
      <c r="G3" s="2565" t="s">
        <v>29</v>
      </c>
      <c r="H3" s="2565" t="s">
        <v>678</v>
      </c>
      <c r="I3" s="2585" t="s">
        <v>807</v>
      </c>
      <c r="J3" s="2586"/>
      <c r="K3" s="2587"/>
      <c r="L3" s="2587"/>
      <c r="M3" s="2586"/>
      <c r="N3" s="2586"/>
      <c r="O3" s="2568" t="s">
        <v>715</v>
      </c>
      <c r="P3" s="2569"/>
      <c r="Q3" s="2588"/>
      <c r="R3" s="2594" t="s">
        <v>1230</v>
      </c>
      <c r="S3" s="2595"/>
      <c r="T3" s="2595"/>
      <c r="U3" s="2595"/>
      <c r="V3" s="2595"/>
      <c r="W3" s="2595"/>
      <c r="X3" s="2595"/>
      <c r="Y3" s="2596"/>
      <c r="Z3" s="99"/>
      <c r="AA3" s="2589" t="str">
        <f>IF(職員点検資料１!W3="","※職員点検資料1シートに常勤職員の月間勤務時間数を入力してください。","")</f>
        <v>※職員点検資料1シートに常勤職員の月間勤務時間数を入力してください。</v>
      </c>
      <c r="AB3" s="2589"/>
      <c r="AC3" s="2589"/>
      <c r="AD3" s="2589"/>
    </row>
    <row r="4" spans="1:36" s="100" customFormat="1" ht="57.75" customHeight="1" thickBot="1">
      <c r="A4" s="2549"/>
      <c r="B4" s="2549"/>
      <c r="C4" s="2549"/>
      <c r="D4" s="2549"/>
      <c r="E4" s="558" t="s">
        <v>675</v>
      </c>
      <c r="F4" s="102" t="s">
        <v>676</v>
      </c>
      <c r="G4" s="2566"/>
      <c r="H4" s="2584"/>
      <c r="I4" s="2590" t="s">
        <v>679</v>
      </c>
      <c r="J4" s="2591"/>
      <c r="K4" s="2585" t="s">
        <v>1360</v>
      </c>
      <c r="L4" s="2597"/>
      <c r="M4" s="2585" t="s">
        <v>1359</v>
      </c>
      <c r="N4" s="2597"/>
      <c r="O4" s="541" t="s">
        <v>976</v>
      </c>
      <c r="P4" s="535" t="s">
        <v>788</v>
      </c>
      <c r="Q4" s="562" t="s">
        <v>716</v>
      </c>
      <c r="R4" s="2592" t="s">
        <v>1228</v>
      </c>
      <c r="S4" s="2593"/>
      <c r="T4" s="2555" t="s">
        <v>1229</v>
      </c>
      <c r="U4" s="2556"/>
      <c r="V4" s="2592" t="s">
        <v>991</v>
      </c>
      <c r="W4" s="2593"/>
      <c r="X4" s="2555" t="s">
        <v>992</v>
      </c>
      <c r="Y4" s="2556"/>
      <c r="AA4" s="520" t="s">
        <v>816</v>
      </c>
      <c r="AB4" s="431">
        <f>IF(AND(SUM(V5:V54)&lt;&gt;0,'職員点検資料１ (記載例)'!P2&lt;&gt;""),(SUMIF(AE5:AE54,1,V5:V54)+SUMIF(AE5:AE54,1,X5:X54)+SUMIF(AE5:AE54,2,V5:V54)+SUMIF(AE5:AE54,2,X5:X54))/'職員点検資料１ (記載例)'!P2,"")</f>
        <v>1.5625</v>
      </c>
      <c r="AC4" s="432" t="s">
        <v>24</v>
      </c>
      <c r="AD4" s="433"/>
      <c r="AG4" s="100" t="s">
        <v>793</v>
      </c>
      <c r="AJ4" s="100" t="s">
        <v>834</v>
      </c>
    </row>
    <row r="5" spans="1:36" s="100" customFormat="1" ht="27.9" customHeight="1">
      <c r="A5" s="416">
        <v>1</v>
      </c>
      <c r="B5" s="457" t="s">
        <v>808</v>
      </c>
      <c r="C5" s="457" t="s">
        <v>801</v>
      </c>
      <c r="D5" s="550" t="s">
        <v>811</v>
      </c>
      <c r="E5" s="466"/>
      <c r="F5" s="458"/>
      <c r="G5" s="459">
        <v>45383</v>
      </c>
      <c r="H5" s="460" t="s">
        <v>809</v>
      </c>
      <c r="I5" s="461">
        <v>20</v>
      </c>
      <c r="J5" s="462" t="s">
        <v>31</v>
      </c>
      <c r="K5" s="461">
        <v>8</v>
      </c>
      <c r="L5" s="797" t="s">
        <v>32</v>
      </c>
      <c r="M5" s="461">
        <v>1</v>
      </c>
      <c r="N5" s="548" t="s">
        <v>32</v>
      </c>
      <c r="O5" s="543">
        <v>45383</v>
      </c>
      <c r="P5" s="536"/>
      <c r="Q5" s="552"/>
      <c r="R5" s="567">
        <v>170</v>
      </c>
      <c r="S5" s="568" t="s">
        <v>32</v>
      </c>
      <c r="T5" s="569">
        <v>0</v>
      </c>
      <c r="U5" s="570" t="s">
        <v>32</v>
      </c>
      <c r="V5" s="567">
        <v>170</v>
      </c>
      <c r="W5" s="568" t="s">
        <v>32</v>
      </c>
      <c r="X5" s="569">
        <v>0</v>
      </c>
      <c r="Y5" s="570" t="s">
        <v>32</v>
      </c>
      <c r="AA5" s="436" t="s">
        <v>852</v>
      </c>
      <c r="AB5" s="431">
        <f>IF(AND(SUM(V5:V54)&lt;&gt;0,'職員点検資料１ (記載例)'!P2&lt;&gt;""),(SUMIF(AE5:AE54,1,V5:V54)+SUMIF(AE5:AE54,1,X5:X54))/'職員点検資料１ (記載例)'!P2,"")</f>
        <v>1.4375</v>
      </c>
      <c r="AC5" s="432" t="s">
        <v>24</v>
      </c>
      <c r="AD5" s="435"/>
      <c r="AE5" s="100">
        <f t="shared" ref="AE5:AE47" si="0">IF(C5="","",VLOOKUP(C5,$AG$5:$AH$23,2,0))</f>
        <v>0</v>
      </c>
      <c r="AG5" s="100" t="s">
        <v>817</v>
      </c>
      <c r="AH5" s="100">
        <v>0</v>
      </c>
      <c r="AJ5" s="100" t="s">
        <v>835</v>
      </c>
    </row>
    <row r="6" spans="1:36" s="100" customFormat="1" ht="27.9" customHeight="1">
      <c r="A6" s="416">
        <v>2</v>
      </c>
      <c r="B6" s="457" t="s">
        <v>810</v>
      </c>
      <c r="C6" s="457" t="s">
        <v>821</v>
      </c>
      <c r="D6" s="550" t="s">
        <v>811</v>
      </c>
      <c r="E6" s="466" t="s">
        <v>791</v>
      </c>
      <c r="F6" s="458" t="s">
        <v>792</v>
      </c>
      <c r="G6" s="459">
        <v>43922</v>
      </c>
      <c r="H6" s="463" t="s">
        <v>809</v>
      </c>
      <c r="I6" s="547">
        <v>20</v>
      </c>
      <c r="J6" s="534" t="s">
        <v>31</v>
      </c>
      <c r="K6" s="547">
        <v>8</v>
      </c>
      <c r="L6" s="798" t="s">
        <v>32</v>
      </c>
      <c r="M6" s="801">
        <v>1</v>
      </c>
      <c r="N6" s="425" t="s">
        <v>32</v>
      </c>
      <c r="O6" s="543">
        <v>44652</v>
      </c>
      <c r="P6" s="536"/>
      <c r="Q6" s="552"/>
      <c r="R6" s="567">
        <v>152</v>
      </c>
      <c r="S6" s="568" t="s">
        <v>32</v>
      </c>
      <c r="T6" s="569">
        <v>8</v>
      </c>
      <c r="U6" s="570" t="s">
        <v>32</v>
      </c>
      <c r="V6" s="567">
        <v>152</v>
      </c>
      <c r="W6" s="568" t="s">
        <v>32</v>
      </c>
      <c r="X6" s="569">
        <v>8</v>
      </c>
      <c r="Y6" s="570" t="s">
        <v>32</v>
      </c>
      <c r="AE6" s="100">
        <f t="shared" si="0"/>
        <v>1</v>
      </c>
      <c r="AG6" s="100" t="s">
        <v>818</v>
      </c>
      <c r="AH6" s="100">
        <v>0</v>
      </c>
      <c r="AJ6" s="100" t="s">
        <v>836</v>
      </c>
    </row>
    <row r="7" spans="1:36" s="100" customFormat="1" ht="27.9" customHeight="1">
      <c r="A7" s="416">
        <v>3</v>
      </c>
      <c r="B7" s="457" t="s">
        <v>812</v>
      </c>
      <c r="C7" s="457" t="s">
        <v>797</v>
      </c>
      <c r="D7" s="550" t="s">
        <v>813</v>
      </c>
      <c r="E7" s="466" t="s">
        <v>791</v>
      </c>
      <c r="F7" s="458" t="s">
        <v>814</v>
      </c>
      <c r="G7" s="459">
        <v>45383</v>
      </c>
      <c r="H7" s="463" t="s">
        <v>809</v>
      </c>
      <c r="I7" s="464">
        <v>10</v>
      </c>
      <c r="J7" s="465" t="s">
        <v>681</v>
      </c>
      <c r="K7" s="464">
        <v>5</v>
      </c>
      <c r="L7" s="802" t="s">
        <v>32</v>
      </c>
      <c r="M7" s="799">
        <v>0</v>
      </c>
      <c r="N7" s="549" t="s">
        <v>32</v>
      </c>
      <c r="O7" s="543">
        <v>45748</v>
      </c>
      <c r="P7" s="536"/>
      <c r="Q7" s="552"/>
      <c r="R7" s="567">
        <v>70</v>
      </c>
      <c r="S7" s="568" t="s">
        <v>32</v>
      </c>
      <c r="T7" s="569">
        <v>0</v>
      </c>
      <c r="U7" s="570" t="s">
        <v>32</v>
      </c>
      <c r="V7" s="567">
        <v>70</v>
      </c>
      <c r="W7" s="568" t="s">
        <v>32</v>
      </c>
      <c r="X7" s="569">
        <v>0</v>
      </c>
      <c r="Y7" s="570" t="s">
        <v>32</v>
      </c>
      <c r="AE7" s="100">
        <f t="shared" si="0"/>
        <v>1</v>
      </c>
      <c r="AG7" s="100" t="s">
        <v>819</v>
      </c>
      <c r="AH7" s="100">
        <v>0</v>
      </c>
      <c r="AJ7" s="100" t="s">
        <v>837</v>
      </c>
    </row>
    <row r="8" spans="1:36" s="100" customFormat="1" ht="27.9" customHeight="1" thickBot="1">
      <c r="A8" s="416">
        <v>4</v>
      </c>
      <c r="B8" s="457" t="s">
        <v>815</v>
      </c>
      <c r="C8" s="556" t="s">
        <v>848</v>
      </c>
      <c r="D8" s="550" t="s">
        <v>813</v>
      </c>
      <c r="E8" s="466"/>
      <c r="F8" s="458"/>
      <c r="G8" s="459">
        <v>45748</v>
      </c>
      <c r="H8" s="467" t="s">
        <v>809</v>
      </c>
      <c r="I8" s="468">
        <v>5</v>
      </c>
      <c r="J8" s="429" t="s">
        <v>681</v>
      </c>
      <c r="K8" s="468">
        <v>5</v>
      </c>
      <c r="L8" s="803" t="s">
        <v>32</v>
      </c>
      <c r="M8" s="800">
        <v>0</v>
      </c>
      <c r="N8" s="430" t="s">
        <v>32</v>
      </c>
      <c r="O8" s="543">
        <v>45748</v>
      </c>
      <c r="P8" s="536"/>
      <c r="Q8" s="552"/>
      <c r="R8" s="571">
        <v>20</v>
      </c>
      <c r="S8" s="429" t="s">
        <v>32</v>
      </c>
      <c r="T8" s="572">
        <v>0</v>
      </c>
      <c r="U8" s="430" t="s">
        <v>32</v>
      </c>
      <c r="V8" s="571">
        <v>20</v>
      </c>
      <c r="W8" s="429" t="s">
        <v>32</v>
      </c>
      <c r="X8" s="572">
        <v>0</v>
      </c>
      <c r="Y8" s="430" t="s">
        <v>32</v>
      </c>
      <c r="AE8" s="100">
        <f t="shared" si="0"/>
        <v>2</v>
      </c>
      <c r="AG8" s="100" t="s">
        <v>847</v>
      </c>
      <c r="AH8" s="100">
        <v>0</v>
      </c>
      <c r="AJ8" s="100" t="s">
        <v>838</v>
      </c>
    </row>
    <row r="9" spans="1:36" s="100" customFormat="1" ht="27.9" customHeight="1">
      <c r="A9" s="416">
        <v>5</v>
      </c>
      <c r="B9" s="416"/>
      <c r="C9" s="416"/>
      <c r="D9" s="550"/>
      <c r="E9" s="559"/>
      <c r="F9" s="97"/>
      <c r="G9" s="419"/>
      <c r="H9" s="544" t="s">
        <v>680</v>
      </c>
      <c r="I9" s="545"/>
      <c r="J9" s="546" t="s">
        <v>681</v>
      </c>
      <c r="K9" s="545"/>
      <c r="L9" s="546" t="s">
        <v>32</v>
      </c>
      <c r="M9" s="545"/>
      <c r="N9" s="546" t="s">
        <v>32</v>
      </c>
      <c r="O9" s="542"/>
      <c r="P9" s="536"/>
      <c r="Q9" s="386"/>
      <c r="R9" s="427"/>
      <c r="S9" s="426" t="s">
        <v>32</v>
      </c>
      <c r="T9" s="427"/>
      <c r="U9" s="426" t="s">
        <v>32</v>
      </c>
      <c r="V9" s="427"/>
      <c r="W9" s="426" t="s">
        <v>32</v>
      </c>
      <c r="X9" s="427"/>
      <c r="Y9" s="426" t="s">
        <v>32</v>
      </c>
      <c r="AE9" s="100" t="str">
        <f t="shared" si="0"/>
        <v/>
      </c>
      <c r="AG9" s="100" t="s">
        <v>820</v>
      </c>
      <c r="AH9" s="100">
        <v>1</v>
      </c>
      <c r="AJ9" s="100" t="s">
        <v>839</v>
      </c>
    </row>
    <row r="10" spans="1:36" s="100" customFormat="1" ht="27.9" customHeight="1">
      <c r="A10" s="416">
        <v>6</v>
      </c>
      <c r="B10" s="416"/>
      <c r="C10" s="416"/>
      <c r="D10" s="550"/>
      <c r="E10" s="559"/>
      <c r="F10" s="97"/>
      <c r="G10" s="419"/>
      <c r="H10" s="420" t="s">
        <v>680</v>
      </c>
      <c r="I10" s="417"/>
      <c r="J10" s="418" t="s">
        <v>681</v>
      </c>
      <c r="K10" s="417"/>
      <c r="L10" s="418" t="s">
        <v>32</v>
      </c>
      <c r="M10" s="417"/>
      <c r="N10" s="418" t="s">
        <v>32</v>
      </c>
      <c r="O10" s="542"/>
      <c r="P10" s="536"/>
      <c r="Q10" s="386"/>
      <c r="R10" s="422"/>
      <c r="S10" s="428" t="s">
        <v>32</v>
      </c>
      <c r="T10" s="422"/>
      <c r="U10" s="428" t="s">
        <v>32</v>
      </c>
      <c r="V10" s="422"/>
      <c r="W10" s="428" t="s">
        <v>32</v>
      </c>
      <c r="X10" s="422"/>
      <c r="Y10" s="428" t="s">
        <v>32</v>
      </c>
      <c r="AE10" s="100" t="str">
        <f t="shared" si="0"/>
        <v/>
      </c>
      <c r="AG10" s="100" t="s">
        <v>821</v>
      </c>
      <c r="AH10" s="100">
        <v>1</v>
      </c>
      <c r="AJ10" s="100" t="s">
        <v>840</v>
      </c>
    </row>
    <row r="11" spans="1:36" s="100" customFormat="1" ht="27.9" customHeight="1">
      <c r="A11" s="416">
        <v>7</v>
      </c>
      <c r="B11" s="416"/>
      <c r="C11" s="416"/>
      <c r="D11" s="550"/>
      <c r="E11" s="559"/>
      <c r="F11" s="97"/>
      <c r="G11" s="419"/>
      <c r="H11" s="420" t="s">
        <v>680</v>
      </c>
      <c r="I11" s="417"/>
      <c r="J11" s="418" t="s">
        <v>681</v>
      </c>
      <c r="K11" s="417"/>
      <c r="L11" s="418" t="s">
        <v>32</v>
      </c>
      <c r="M11" s="417"/>
      <c r="N11" s="418" t="s">
        <v>32</v>
      </c>
      <c r="O11" s="542"/>
      <c r="P11" s="536"/>
      <c r="Q11" s="386"/>
      <c r="R11" s="422"/>
      <c r="S11" s="428" t="s">
        <v>32</v>
      </c>
      <c r="T11" s="422"/>
      <c r="U11" s="428" t="s">
        <v>32</v>
      </c>
      <c r="V11" s="422"/>
      <c r="W11" s="428" t="s">
        <v>32</v>
      </c>
      <c r="X11" s="422"/>
      <c r="Y11" s="428" t="s">
        <v>32</v>
      </c>
      <c r="AE11" s="100" t="str">
        <f t="shared" si="0"/>
        <v/>
      </c>
      <c r="AG11" s="100" t="s">
        <v>848</v>
      </c>
      <c r="AH11" s="100">
        <v>2</v>
      </c>
      <c r="AJ11" s="100" t="s">
        <v>841</v>
      </c>
    </row>
    <row r="12" spans="1:36" s="100" customFormat="1" ht="27.9" customHeight="1">
      <c r="A12" s="416">
        <v>8</v>
      </c>
      <c r="B12" s="416"/>
      <c r="C12" s="416"/>
      <c r="D12" s="550"/>
      <c r="E12" s="559"/>
      <c r="F12" s="97"/>
      <c r="G12" s="419"/>
      <c r="H12" s="420" t="s">
        <v>680</v>
      </c>
      <c r="I12" s="417"/>
      <c r="J12" s="418" t="s">
        <v>681</v>
      </c>
      <c r="K12" s="417"/>
      <c r="L12" s="418" t="s">
        <v>32</v>
      </c>
      <c r="M12" s="417"/>
      <c r="N12" s="418" t="s">
        <v>32</v>
      </c>
      <c r="O12" s="542"/>
      <c r="P12" s="536"/>
      <c r="Q12" s="386"/>
      <c r="R12" s="422"/>
      <c r="S12" s="428" t="s">
        <v>32</v>
      </c>
      <c r="T12" s="422"/>
      <c r="U12" s="428" t="s">
        <v>32</v>
      </c>
      <c r="V12" s="422"/>
      <c r="W12" s="428" t="s">
        <v>32</v>
      </c>
      <c r="X12" s="422"/>
      <c r="Y12" s="428" t="s">
        <v>32</v>
      </c>
      <c r="AE12" s="100" t="str">
        <f t="shared" si="0"/>
        <v/>
      </c>
      <c r="AG12" s="100" t="s">
        <v>822</v>
      </c>
      <c r="AH12" s="100">
        <v>0</v>
      </c>
      <c r="AJ12" s="100" t="s">
        <v>842</v>
      </c>
    </row>
    <row r="13" spans="1:36" s="100" customFormat="1" ht="27.9" customHeight="1">
      <c r="A13" s="416">
        <v>9</v>
      </c>
      <c r="B13" s="416"/>
      <c r="C13" s="416"/>
      <c r="D13" s="550"/>
      <c r="E13" s="559"/>
      <c r="F13" s="97"/>
      <c r="G13" s="419"/>
      <c r="H13" s="420" t="s">
        <v>680</v>
      </c>
      <c r="I13" s="417"/>
      <c r="J13" s="418" t="s">
        <v>681</v>
      </c>
      <c r="K13" s="417"/>
      <c r="L13" s="418" t="s">
        <v>32</v>
      </c>
      <c r="M13" s="417"/>
      <c r="N13" s="418" t="s">
        <v>32</v>
      </c>
      <c r="O13" s="542"/>
      <c r="P13" s="536"/>
      <c r="Q13" s="386"/>
      <c r="R13" s="422"/>
      <c r="S13" s="428" t="s">
        <v>32</v>
      </c>
      <c r="T13" s="422"/>
      <c r="U13" s="428" t="s">
        <v>32</v>
      </c>
      <c r="V13" s="422"/>
      <c r="W13" s="428" t="s">
        <v>32</v>
      </c>
      <c r="X13" s="422"/>
      <c r="Y13" s="428" t="s">
        <v>32</v>
      </c>
      <c r="AE13" s="100" t="str">
        <f t="shared" si="0"/>
        <v/>
      </c>
      <c r="AG13" s="100" t="s">
        <v>823</v>
      </c>
      <c r="AH13" s="100">
        <v>0</v>
      </c>
      <c r="AJ13" s="100" t="s">
        <v>843</v>
      </c>
    </row>
    <row r="14" spans="1:36" s="100" customFormat="1" ht="27.9" customHeight="1">
      <c r="A14" s="416">
        <v>10</v>
      </c>
      <c r="B14" s="416"/>
      <c r="C14" s="416"/>
      <c r="D14" s="550"/>
      <c r="E14" s="559"/>
      <c r="F14" s="97"/>
      <c r="G14" s="419"/>
      <c r="H14" s="420" t="s">
        <v>680</v>
      </c>
      <c r="I14" s="417"/>
      <c r="J14" s="418" t="s">
        <v>681</v>
      </c>
      <c r="K14" s="417"/>
      <c r="L14" s="418" t="s">
        <v>32</v>
      </c>
      <c r="M14" s="417"/>
      <c r="N14" s="418" t="s">
        <v>32</v>
      </c>
      <c r="O14" s="542"/>
      <c r="P14" s="536"/>
      <c r="Q14" s="386"/>
      <c r="R14" s="422"/>
      <c r="S14" s="428" t="s">
        <v>32</v>
      </c>
      <c r="T14" s="422"/>
      <c r="U14" s="428" t="s">
        <v>32</v>
      </c>
      <c r="V14" s="422"/>
      <c r="W14" s="428" t="s">
        <v>32</v>
      </c>
      <c r="X14" s="422"/>
      <c r="Y14" s="428" t="s">
        <v>32</v>
      </c>
      <c r="AE14" s="100" t="str">
        <f t="shared" si="0"/>
        <v/>
      </c>
      <c r="AG14" s="100" t="s">
        <v>824</v>
      </c>
      <c r="AH14" s="100">
        <v>0</v>
      </c>
      <c r="AJ14" s="100" t="s">
        <v>844</v>
      </c>
    </row>
    <row r="15" spans="1:36" s="100" customFormat="1" ht="27.9" customHeight="1">
      <c r="A15" s="416">
        <v>11</v>
      </c>
      <c r="B15" s="416"/>
      <c r="C15" s="416"/>
      <c r="D15" s="550"/>
      <c r="E15" s="559"/>
      <c r="F15" s="97"/>
      <c r="G15" s="419"/>
      <c r="H15" s="420" t="s">
        <v>680</v>
      </c>
      <c r="I15" s="417"/>
      <c r="J15" s="418" t="s">
        <v>681</v>
      </c>
      <c r="K15" s="417"/>
      <c r="L15" s="418" t="s">
        <v>32</v>
      </c>
      <c r="M15" s="417"/>
      <c r="N15" s="418" t="s">
        <v>32</v>
      </c>
      <c r="O15" s="542"/>
      <c r="P15" s="536"/>
      <c r="Q15" s="386"/>
      <c r="R15" s="422"/>
      <c r="S15" s="428" t="s">
        <v>32</v>
      </c>
      <c r="T15" s="422"/>
      <c r="U15" s="428" t="s">
        <v>32</v>
      </c>
      <c r="V15" s="422"/>
      <c r="W15" s="428" t="s">
        <v>32</v>
      </c>
      <c r="X15" s="422"/>
      <c r="Y15" s="428" t="s">
        <v>32</v>
      </c>
      <c r="AE15" s="100" t="str">
        <f t="shared" si="0"/>
        <v/>
      </c>
      <c r="AG15" s="100" t="s">
        <v>825</v>
      </c>
      <c r="AH15" s="100">
        <v>0</v>
      </c>
      <c r="AJ15" s="100" t="s">
        <v>845</v>
      </c>
    </row>
    <row r="16" spans="1:36" s="100" customFormat="1" ht="27.9" customHeight="1">
      <c r="A16" s="416">
        <v>12</v>
      </c>
      <c r="B16" s="416"/>
      <c r="C16" s="416"/>
      <c r="D16" s="550"/>
      <c r="E16" s="559"/>
      <c r="F16" s="97"/>
      <c r="G16" s="419"/>
      <c r="H16" s="420" t="s">
        <v>680</v>
      </c>
      <c r="I16" s="417"/>
      <c r="J16" s="418" t="s">
        <v>681</v>
      </c>
      <c r="K16" s="417"/>
      <c r="L16" s="418" t="s">
        <v>32</v>
      </c>
      <c r="M16" s="417"/>
      <c r="N16" s="418" t="s">
        <v>32</v>
      </c>
      <c r="O16" s="542"/>
      <c r="P16" s="536"/>
      <c r="Q16" s="386"/>
      <c r="R16" s="422"/>
      <c r="S16" s="428" t="s">
        <v>32</v>
      </c>
      <c r="T16" s="422"/>
      <c r="U16" s="428" t="s">
        <v>32</v>
      </c>
      <c r="V16" s="422"/>
      <c r="W16" s="428" t="s">
        <v>32</v>
      </c>
      <c r="X16" s="422"/>
      <c r="Y16" s="428" t="s">
        <v>32</v>
      </c>
      <c r="AE16" s="100" t="str">
        <f t="shared" si="0"/>
        <v/>
      </c>
      <c r="AG16" s="100" t="s">
        <v>826</v>
      </c>
      <c r="AH16" s="100">
        <v>0</v>
      </c>
      <c r="AJ16" s="100" t="s">
        <v>846</v>
      </c>
    </row>
    <row r="17" spans="1:39" s="100" customFormat="1" ht="27.9" customHeight="1">
      <c r="A17" s="416">
        <v>13</v>
      </c>
      <c r="B17" s="416"/>
      <c r="C17" s="416"/>
      <c r="D17" s="550"/>
      <c r="E17" s="559"/>
      <c r="F17" s="97"/>
      <c r="G17" s="419"/>
      <c r="H17" s="420" t="s">
        <v>680</v>
      </c>
      <c r="I17" s="417"/>
      <c r="J17" s="418" t="s">
        <v>681</v>
      </c>
      <c r="K17" s="417"/>
      <c r="L17" s="418" t="s">
        <v>32</v>
      </c>
      <c r="M17" s="417"/>
      <c r="N17" s="418" t="s">
        <v>32</v>
      </c>
      <c r="O17" s="542"/>
      <c r="P17" s="536"/>
      <c r="Q17" s="386"/>
      <c r="R17" s="422"/>
      <c r="S17" s="428" t="s">
        <v>32</v>
      </c>
      <c r="T17" s="422"/>
      <c r="U17" s="428" t="s">
        <v>32</v>
      </c>
      <c r="V17" s="422"/>
      <c r="W17" s="428" t="s">
        <v>32</v>
      </c>
      <c r="X17" s="422"/>
      <c r="Y17" s="428" t="s">
        <v>32</v>
      </c>
      <c r="AE17" s="100" t="str">
        <f t="shared" si="0"/>
        <v/>
      </c>
      <c r="AG17" s="100" t="s">
        <v>827</v>
      </c>
      <c r="AH17" s="100">
        <v>0</v>
      </c>
    </row>
    <row r="18" spans="1:39" s="100" customFormat="1" ht="27.75" customHeight="1">
      <c r="A18" s="416">
        <v>14</v>
      </c>
      <c r="B18" s="416"/>
      <c r="C18" s="416"/>
      <c r="D18" s="550"/>
      <c r="E18" s="559"/>
      <c r="F18" s="97"/>
      <c r="G18" s="419"/>
      <c r="H18" s="420" t="s">
        <v>680</v>
      </c>
      <c r="I18" s="417"/>
      <c r="J18" s="418" t="s">
        <v>681</v>
      </c>
      <c r="K18" s="417"/>
      <c r="L18" s="418" t="s">
        <v>32</v>
      </c>
      <c r="M18" s="417"/>
      <c r="N18" s="418" t="s">
        <v>32</v>
      </c>
      <c r="O18" s="542"/>
      <c r="P18" s="536"/>
      <c r="Q18" s="386"/>
      <c r="R18" s="422"/>
      <c r="S18" s="428" t="s">
        <v>32</v>
      </c>
      <c r="T18" s="422"/>
      <c r="U18" s="428" t="s">
        <v>32</v>
      </c>
      <c r="V18" s="422"/>
      <c r="W18" s="428" t="s">
        <v>32</v>
      </c>
      <c r="X18" s="422"/>
      <c r="Y18" s="428" t="s">
        <v>32</v>
      </c>
      <c r="AE18" s="100" t="str">
        <f t="shared" si="0"/>
        <v/>
      </c>
      <c r="AG18" s="99" t="s">
        <v>828</v>
      </c>
      <c r="AH18" s="99">
        <v>0</v>
      </c>
    </row>
    <row r="19" spans="1:39" s="100" customFormat="1" ht="27.9" customHeight="1">
      <c r="A19" s="416">
        <v>15</v>
      </c>
      <c r="B19" s="416"/>
      <c r="C19" s="416"/>
      <c r="D19" s="550"/>
      <c r="E19" s="559"/>
      <c r="F19" s="97"/>
      <c r="G19" s="419"/>
      <c r="H19" s="420" t="s">
        <v>680</v>
      </c>
      <c r="I19" s="417"/>
      <c r="J19" s="418" t="s">
        <v>681</v>
      </c>
      <c r="K19" s="417"/>
      <c r="L19" s="418" t="s">
        <v>32</v>
      </c>
      <c r="M19" s="417"/>
      <c r="N19" s="418" t="s">
        <v>32</v>
      </c>
      <c r="O19" s="542"/>
      <c r="P19" s="536"/>
      <c r="Q19" s="386"/>
      <c r="R19" s="422"/>
      <c r="S19" s="428" t="s">
        <v>32</v>
      </c>
      <c r="T19" s="422"/>
      <c r="U19" s="428" t="s">
        <v>32</v>
      </c>
      <c r="V19" s="422"/>
      <c r="W19" s="428" t="s">
        <v>32</v>
      </c>
      <c r="X19" s="422"/>
      <c r="Y19" s="428" t="s">
        <v>32</v>
      </c>
      <c r="AE19" s="100" t="str">
        <f t="shared" si="0"/>
        <v/>
      </c>
      <c r="AF19" s="99"/>
      <c r="AG19" s="99" t="s">
        <v>804</v>
      </c>
      <c r="AH19" s="99">
        <v>0</v>
      </c>
      <c r="AI19" s="99"/>
      <c r="AJ19" s="99"/>
      <c r="AK19" s="99"/>
      <c r="AL19" s="99"/>
      <c r="AM19" s="99"/>
    </row>
    <row r="20" spans="1:39" ht="27.75" customHeight="1">
      <c r="A20" s="416">
        <v>16</v>
      </c>
      <c r="B20" s="416"/>
      <c r="C20" s="416"/>
      <c r="D20" s="550"/>
      <c r="E20" s="559"/>
      <c r="F20" s="97"/>
      <c r="G20" s="419"/>
      <c r="H20" s="420" t="s">
        <v>680</v>
      </c>
      <c r="I20" s="417"/>
      <c r="J20" s="418" t="s">
        <v>681</v>
      </c>
      <c r="K20" s="417"/>
      <c r="L20" s="418" t="s">
        <v>32</v>
      </c>
      <c r="M20" s="417"/>
      <c r="N20" s="418" t="s">
        <v>32</v>
      </c>
      <c r="O20" s="542"/>
      <c r="P20" s="536"/>
      <c r="Q20" s="386"/>
      <c r="R20" s="422"/>
      <c r="S20" s="428" t="s">
        <v>32</v>
      </c>
      <c r="T20" s="422"/>
      <c r="U20" s="428" t="s">
        <v>32</v>
      </c>
      <c r="V20" s="422"/>
      <c r="W20" s="428" t="s">
        <v>32</v>
      </c>
      <c r="X20" s="422"/>
      <c r="Y20" s="428" t="s">
        <v>32</v>
      </c>
      <c r="Z20" s="100"/>
      <c r="AA20" s="100"/>
      <c r="AB20" s="100"/>
      <c r="AC20" s="100"/>
      <c r="AD20" s="100"/>
      <c r="AE20" s="100" t="str">
        <f t="shared" si="0"/>
        <v/>
      </c>
      <c r="AG20" s="99" t="s">
        <v>829</v>
      </c>
      <c r="AH20" s="99">
        <v>0</v>
      </c>
    </row>
    <row r="21" spans="1:39" ht="27.75" customHeight="1">
      <c r="A21" s="416">
        <v>17</v>
      </c>
      <c r="B21" s="416"/>
      <c r="C21" s="416"/>
      <c r="D21" s="550"/>
      <c r="E21" s="559"/>
      <c r="F21" s="97"/>
      <c r="G21" s="419"/>
      <c r="H21" s="420" t="s">
        <v>680</v>
      </c>
      <c r="I21" s="417"/>
      <c r="J21" s="418" t="s">
        <v>681</v>
      </c>
      <c r="K21" s="417"/>
      <c r="L21" s="418" t="s">
        <v>32</v>
      </c>
      <c r="M21" s="417"/>
      <c r="N21" s="418" t="s">
        <v>32</v>
      </c>
      <c r="O21" s="542"/>
      <c r="P21" s="536"/>
      <c r="Q21" s="386"/>
      <c r="R21" s="422"/>
      <c r="S21" s="428" t="s">
        <v>32</v>
      </c>
      <c r="T21" s="422"/>
      <c r="U21" s="428" t="s">
        <v>32</v>
      </c>
      <c r="V21" s="422"/>
      <c r="W21" s="428" t="s">
        <v>32</v>
      </c>
      <c r="X21" s="422"/>
      <c r="Y21" s="428" t="s">
        <v>32</v>
      </c>
      <c r="Z21" s="100"/>
      <c r="AA21" s="100"/>
      <c r="AB21" s="100"/>
      <c r="AC21" s="100"/>
      <c r="AD21" s="100"/>
      <c r="AE21" s="100" t="str">
        <f t="shared" si="0"/>
        <v/>
      </c>
      <c r="AG21" s="99" t="s">
        <v>830</v>
      </c>
      <c r="AH21" s="99">
        <v>0</v>
      </c>
    </row>
    <row r="22" spans="1:39" ht="27.75" customHeight="1">
      <c r="A22" s="416">
        <v>18</v>
      </c>
      <c r="B22" s="416"/>
      <c r="C22" s="416"/>
      <c r="D22" s="550"/>
      <c r="E22" s="559"/>
      <c r="F22" s="97"/>
      <c r="G22" s="419"/>
      <c r="H22" s="420" t="s">
        <v>680</v>
      </c>
      <c r="I22" s="417"/>
      <c r="J22" s="418" t="s">
        <v>681</v>
      </c>
      <c r="K22" s="417"/>
      <c r="L22" s="418" t="s">
        <v>32</v>
      </c>
      <c r="M22" s="417"/>
      <c r="N22" s="418" t="s">
        <v>32</v>
      </c>
      <c r="O22" s="542"/>
      <c r="P22" s="536"/>
      <c r="Q22" s="386"/>
      <c r="R22" s="422"/>
      <c r="S22" s="428" t="s">
        <v>32</v>
      </c>
      <c r="T22" s="422"/>
      <c r="U22" s="428" t="s">
        <v>32</v>
      </c>
      <c r="V22" s="422"/>
      <c r="W22" s="428" t="s">
        <v>32</v>
      </c>
      <c r="X22" s="422"/>
      <c r="Y22" s="428" t="s">
        <v>32</v>
      </c>
      <c r="Z22" s="100"/>
      <c r="AA22" s="100"/>
      <c r="AB22" s="100"/>
      <c r="AC22" s="100"/>
      <c r="AD22" s="100"/>
      <c r="AE22" s="100" t="str">
        <f t="shared" si="0"/>
        <v/>
      </c>
      <c r="AG22" s="99" t="s">
        <v>831</v>
      </c>
      <c r="AH22" s="99">
        <v>0</v>
      </c>
    </row>
    <row r="23" spans="1:39" ht="27.75" customHeight="1">
      <c r="A23" s="416">
        <v>19</v>
      </c>
      <c r="B23" s="416"/>
      <c r="C23" s="416"/>
      <c r="D23" s="550"/>
      <c r="E23" s="559"/>
      <c r="F23" s="97"/>
      <c r="G23" s="419"/>
      <c r="H23" s="420" t="s">
        <v>680</v>
      </c>
      <c r="I23" s="417"/>
      <c r="J23" s="418" t="s">
        <v>681</v>
      </c>
      <c r="K23" s="417"/>
      <c r="L23" s="418" t="s">
        <v>32</v>
      </c>
      <c r="M23" s="417"/>
      <c r="N23" s="418" t="s">
        <v>32</v>
      </c>
      <c r="O23" s="542"/>
      <c r="P23" s="536"/>
      <c r="Q23" s="386"/>
      <c r="R23" s="424"/>
      <c r="S23" s="423" t="s">
        <v>32</v>
      </c>
      <c r="T23" s="424"/>
      <c r="U23" s="423" t="s">
        <v>32</v>
      </c>
      <c r="V23" s="424"/>
      <c r="W23" s="423" t="s">
        <v>32</v>
      </c>
      <c r="X23" s="424"/>
      <c r="Y23" s="423" t="s">
        <v>32</v>
      </c>
      <c r="Z23" s="100"/>
      <c r="AA23" s="100"/>
      <c r="AB23" s="100"/>
      <c r="AC23" s="100"/>
      <c r="AD23" s="100"/>
      <c r="AE23" s="100" t="str">
        <f t="shared" si="0"/>
        <v/>
      </c>
      <c r="AG23" s="99" t="s">
        <v>832</v>
      </c>
      <c r="AH23" s="99">
        <v>0</v>
      </c>
    </row>
    <row r="24" spans="1:39" ht="27.75" customHeight="1">
      <c r="A24" s="416">
        <v>20</v>
      </c>
      <c r="B24" s="416"/>
      <c r="C24" s="416"/>
      <c r="D24" s="550"/>
      <c r="E24" s="559"/>
      <c r="F24" s="97"/>
      <c r="G24" s="419"/>
      <c r="H24" s="420" t="s">
        <v>680</v>
      </c>
      <c r="I24" s="417"/>
      <c r="J24" s="418" t="s">
        <v>681</v>
      </c>
      <c r="K24" s="417"/>
      <c r="L24" s="418" t="s">
        <v>32</v>
      </c>
      <c r="M24" s="417"/>
      <c r="N24" s="418" t="s">
        <v>32</v>
      </c>
      <c r="O24" s="542"/>
      <c r="P24" s="536"/>
      <c r="Q24" s="386"/>
      <c r="R24" s="422"/>
      <c r="S24" s="428" t="s">
        <v>32</v>
      </c>
      <c r="T24" s="422"/>
      <c r="U24" s="428" t="s">
        <v>32</v>
      </c>
      <c r="V24" s="422"/>
      <c r="W24" s="428" t="s">
        <v>32</v>
      </c>
      <c r="X24" s="422"/>
      <c r="Y24" s="428" t="s">
        <v>32</v>
      </c>
      <c r="Z24" s="100"/>
      <c r="AA24" s="100"/>
      <c r="AB24" s="100"/>
      <c r="AC24" s="100"/>
      <c r="AD24" s="100"/>
      <c r="AE24" s="100" t="str">
        <f t="shared" si="0"/>
        <v/>
      </c>
    </row>
    <row r="25" spans="1:39" ht="27.75" customHeight="1">
      <c r="A25" s="416">
        <v>21</v>
      </c>
      <c r="B25" s="416"/>
      <c r="C25" s="416"/>
      <c r="D25" s="550"/>
      <c r="E25" s="559"/>
      <c r="F25" s="97"/>
      <c r="G25" s="419"/>
      <c r="H25" s="420" t="s">
        <v>680</v>
      </c>
      <c r="I25" s="417"/>
      <c r="J25" s="418" t="s">
        <v>681</v>
      </c>
      <c r="K25" s="417"/>
      <c r="L25" s="418" t="s">
        <v>32</v>
      </c>
      <c r="M25" s="417"/>
      <c r="N25" s="418" t="s">
        <v>32</v>
      </c>
      <c r="O25" s="542"/>
      <c r="P25" s="536"/>
      <c r="Q25" s="386"/>
      <c r="R25" s="422"/>
      <c r="S25" s="428" t="s">
        <v>32</v>
      </c>
      <c r="T25" s="422"/>
      <c r="U25" s="428" t="s">
        <v>32</v>
      </c>
      <c r="V25" s="422"/>
      <c r="W25" s="428" t="s">
        <v>32</v>
      </c>
      <c r="X25" s="422"/>
      <c r="Y25" s="428" t="s">
        <v>32</v>
      </c>
      <c r="Z25" s="100"/>
      <c r="AA25" s="100"/>
      <c r="AB25" s="100"/>
      <c r="AC25" s="100"/>
      <c r="AD25" s="100"/>
      <c r="AE25" s="100" t="str">
        <f t="shared" si="0"/>
        <v/>
      </c>
    </row>
    <row r="26" spans="1:39" ht="27.75" customHeight="1">
      <c r="A26" s="416">
        <v>22</v>
      </c>
      <c r="B26" s="416"/>
      <c r="C26" s="416"/>
      <c r="D26" s="550"/>
      <c r="E26" s="559"/>
      <c r="F26" s="97"/>
      <c r="G26" s="419"/>
      <c r="H26" s="420" t="s">
        <v>680</v>
      </c>
      <c r="I26" s="417"/>
      <c r="J26" s="418" t="s">
        <v>681</v>
      </c>
      <c r="K26" s="417"/>
      <c r="L26" s="418" t="s">
        <v>32</v>
      </c>
      <c r="M26" s="417"/>
      <c r="N26" s="418" t="s">
        <v>32</v>
      </c>
      <c r="O26" s="542"/>
      <c r="P26" s="537"/>
      <c r="Q26" s="413"/>
      <c r="R26" s="744"/>
      <c r="S26" s="745" t="s">
        <v>32</v>
      </c>
      <c r="T26" s="744"/>
      <c r="U26" s="745" t="s">
        <v>32</v>
      </c>
      <c r="V26" s="744"/>
      <c r="W26" s="745" t="s">
        <v>32</v>
      </c>
      <c r="X26" s="744"/>
      <c r="Y26" s="745" t="s">
        <v>32</v>
      </c>
      <c r="Z26" s="100"/>
      <c r="AA26" s="100"/>
      <c r="AB26" s="100"/>
      <c r="AC26" s="100"/>
      <c r="AD26" s="100"/>
      <c r="AE26" s="100" t="str">
        <f t="shared" si="0"/>
        <v/>
      </c>
    </row>
    <row r="27" spans="1:39" ht="27.75" customHeight="1">
      <c r="A27" s="416">
        <v>23</v>
      </c>
      <c r="B27" s="416"/>
      <c r="C27" s="416"/>
      <c r="D27" s="550"/>
      <c r="E27" s="559"/>
      <c r="F27" s="97"/>
      <c r="G27" s="419"/>
      <c r="H27" s="420" t="s">
        <v>680</v>
      </c>
      <c r="I27" s="417"/>
      <c r="J27" s="418" t="s">
        <v>681</v>
      </c>
      <c r="K27" s="417"/>
      <c r="L27" s="418" t="s">
        <v>32</v>
      </c>
      <c r="M27" s="417"/>
      <c r="N27" s="418" t="s">
        <v>32</v>
      </c>
      <c r="O27" s="542"/>
      <c r="P27" s="536"/>
      <c r="Q27" s="386"/>
      <c r="R27" s="422"/>
      <c r="S27" s="428" t="s">
        <v>32</v>
      </c>
      <c r="T27" s="422"/>
      <c r="U27" s="428" t="s">
        <v>32</v>
      </c>
      <c r="V27" s="422"/>
      <c r="W27" s="428" t="s">
        <v>32</v>
      </c>
      <c r="X27" s="422"/>
      <c r="Y27" s="428" t="s">
        <v>32</v>
      </c>
      <c r="Z27" s="100"/>
      <c r="AA27" s="100"/>
      <c r="AB27" s="100"/>
      <c r="AC27" s="100"/>
      <c r="AD27" s="100"/>
      <c r="AE27" s="100" t="str">
        <f t="shared" si="0"/>
        <v/>
      </c>
    </row>
    <row r="28" spans="1:39" ht="27.75" customHeight="1">
      <c r="A28" s="416">
        <v>24</v>
      </c>
      <c r="B28" s="416"/>
      <c r="C28" s="416"/>
      <c r="D28" s="550"/>
      <c r="E28" s="559"/>
      <c r="F28" s="97"/>
      <c r="G28" s="419"/>
      <c r="H28" s="420" t="s">
        <v>680</v>
      </c>
      <c r="I28" s="417"/>
      <c r="J28" s="418" t="s">
        <v>681</v>
      </c>
      <c r="K28" s="417"/>
      <c r="L28" s="418" t="s">
        <v>32</v>
      </c>
      <c r="M28" s="417"/>
      <c r="N28" s="418" t="s">
        <v>32</v>
      </c>
      <c r="O28" s="542"/>
      <c r="P28" s="536"/>
      <c r="Q28" s="386"/>
      <c r="R28" s="422"/>
      <c r="S28" s="428" t="s">
        <v>32</v>
      </c>
      <c r="T28" s="422"/>
      <c r="U28" s="428" t="s">
        <v>32</v>
      </c>
      <c r="V28" s="422"/>
      <c r="W28" s="428" t="s">
        <v>32</v>
      </c>
      <c r="X28" s="422"/>
      <c r="Y28" s="428" t="s">
        <v>32</v>
      </c>
      <c r="Z28" s="100"/>
      <c r="AA28" s="100"/>
      <c r="AB28" s="100"/>
      <c r="AC28" s="100"/>
      <c r="AD28" s="100"/>
      <c r="AE28" s="100" t="str">
        <f t="shared" si="0"/>
        <v/>
      </c>
    </row>
    <row r="29" spans="1:39" ht="27.75" customHeight="1">
      <c r="A29" s="416">
        <v>25</v>
      </c>
      <c r="B29" s="416"/>
      <c r="C29" s="416"/>
      <c r="D29" s="550"/>
      <c r="E29" s="559"/>
      <c r="F29" s="97"/>
      <c r="G29" s="419"/>
      <c r="H29" s="420" t="s">
        <v>680</v>
      </c>
      <c r="I29" s="417"/>
      <c r="J29" s="418" t="s">
        <v>681</v>
      </c>
      <c r="K29" s="417"/>
      <c r="L29" s="418" t="s">
        <v>32</v>
      </c>
      <c r="M29" s="417"/>
      <c r="N29" s="418" t="s">
        <v>32</v>
      </c>
      <c r="O29" s="542"/>
      <c r="P29" s="536"/>
      <c r="Q29" s="386"/>
      <c r="R29" s="422"/>
      <c r="S29" s="428" t="s">
        <v>32</v>
      </c>
      <c r="T29" s="422"/>
      <c r="U29" s="428" t="s">
        <v>32</v>
      </c>
      <c r="V29" s="422"/>
      <c r="W29" s="428" t="s">
        <v>32</v>
      </c>
      <c r="X29" s="422"/>
      <c r="Y29" s="428" t="s">
        <v>32</v>
      </c>
      <c r="Z29" s="100"/>
      <c r="AA29" s="100"/>
      <c r="AB29" s="100"/>
      <c r="AC29" s="100"/>
      <c r="AD29" s="100"/>
      <c r="AE29" s="100" t="str">
        <f t="shared" si="0"/>
        <v/>
      </c>
    </row>
    <row r="30" spans="1:39" ht="27.75" customHeight="1">
      <c r="A30" s="416">
        <v>26</v>
      </c>
      <c r="B30" s="416"/>
      <c r="C30" s="416"/>
      <c r="D30" s="550"/>
      <c r="E30" s="559"/>
      <c r="F30" s="97"/>
      <c r="G30" s="419"/>
      <c r="H30" s="420" t="s">
        <v>680</v>
      </c>
      <c r="I30" s="417"/>
      <c r="J30" s="418" t="s">
        <v>681</v>
      </c>
      <c r="K30" s="417"/>
      <c r="L30" s="418" t="s">
        <v>32</v>
      </c>
      <c r="M30" s="417"/>
      <c r="N30" s="418" t="s">
        <v>32</v>
      </c>
      <c r="O30" s="542"/>
      <c r="P30" s="536"/>
      <c r="Q30" s="386"/>
      <c r="R30" s="422"/>
      <c r="S30" s="428" t="s">
        <v>32</v>
      </c>
      <c r="T30" s="422"/>
      <c r="U30" s="428" t="s">
        <v>32</v>
      </c>
      <c r="V30" s="422"/>
      <c r="W30" s="428" t="s">
        <v>32</v>
      </c>
      <c r="X30" s="422"/>
      <c r="Y30" s="428" t="s">
        <v>32</v>
      </c>
      <c r="Z30" s="100"/>
      <c r="AA30" s="100"/>
      <c r="AB30" s="100"/>
      <c r="AC30" s="100"/>
      <c r="AD30" s="100"/>
      <c r="AE30" s="100" t="str">
        <f t="shared" si="0"/>
        <v/>
      </c>
    </row>
    <row r="31" spans="1:39" ht="27.75" customHeight="1">
      <c r="A31" s="416">
        <v>27</v>
      </c>
      <c r="B31" s="416"/>
      <c r="C31" s="416"/>
      <c r="D31" s="550"/>
      <c r="E31" s="559"/>
      <c r="F31" s="97"/>
      <c r="G31" s="419"/>
      <c r="H31" s="420" t="s">
        <v>680</v>
      </c>
      <c r="I31" s="417"/>
      <c r="J31" s="418" t="s">
        <v>681</v>
      </c>
      <c r="K31" s="417"/>
      <c r="L31" s="418" t="s">
        <v>32</v>
      </c>
      <c r="M31" s="417"/>
      <c r="N31" s="418" t="s">
        <v>32</v>
      </c>
      <c r="O31" s="542"/>
      <c r="P31" s="536"/>
      <c r="Q31" s="386"/>
      <c r="R31" s="422"/>
      <c r="S31" s="428" t="s">
        <v>32</v>
      </c>
      <c r="T31" s="422"/>
      <c r="U31" s="428" t="s">
        <v>32</v>
      </c>
      <c r="V31" s="422"/>
      <c r="W31" s="428" t="s">
        <v>32</v>
      </c>
      <c r="X31" s="422"/>
      <c r="Y31" s="428" t="s">
        <v>32</v>
      </c>
      <c r="Z31" s="100"/>
      <c r="AA31" s="100"/>
      <c r="AB31" s="100"/>
      <c r="AC31" s="100"/>
      <c r="AD31" s="100"/>
      <c r="AE31" s="100" t="str">
        <f t="shared" si="0"/>
        <v/>
      </c>
    </row>
    <row r="32" spans="1:39" ht="27.75" customHeight="1">
      <c r="A32" s="416">
        <v>28</v>
      </c>
      <c r="B32" s="416"/>
      <c r="C32" s="416"/>
      <c r="D32" s="550"/>
      <c r="E32" s="559"/>
      <c r="F32" s="97"/>
      <c r="G32" s="419"/>
      <c r="H32" s="420" t="s">
        <v>680</v>
      </c>
      <c r="I32" s="417"/>
      <c r="J32" s="418" t="s">
        <v>681</v>
      </c>
      <c r="K32" s="417"/>
      <c r="L32" s="418" t="s">
        <v>32</v>
      </c>
      <c r="M32" s="417"/>
      <c r="N32" s="418" t="s">
        <v>32</v>
      </c>
      <c r="O32" s="542"/>
      <c r="P32" s="536"/>
      <c r="Q32" s="386"/>
      <c r="R32" s="422"/>
      <c r="S32" s="428" t="s">
        <v>32</v>
      </c>
      <c r="T32" s="422"/>
      <c r="U32" s="428" t="s">
        <v>32</v>
      </c>
      <c r="V32" s="422"/>
      <c r="W32" s="428" t="s">
        <v>32</v>
      </c>
      <c r="X32" s="422"/>
      <c r="Y32" s="428" t="s">
        <v>32</v>
      </c>
      <c r="Z32" s="100"/>
      <c r="AA32" s="100"/>
      <c r="AB32" s="100"/>
      <c r="AC32" s="100"/>
      <c r="AD32" s="100"/>
      <c r="AE32" s="100" t="str">
        <f t="shared" si="0"/>
        <v/>
      </c>
    </row>
    <row r="33" spans="1:31" ht="27.75" customHeight="1">
      <c r="A33" s="416">
        <v>29</v>
      </c>
      <c r="B33" s="416"/>
      <c r="C33" s="416"/>
      <c r="D33" s="550"/>
      <c r="E33" s="559"/>
      <c r="F33" s="97"/>
      <c r="G33" s="419"/>
      <c r="H33" s="420" t="s">
        <v>680</v>
      </c>
      <c r="I33" s="417"/>
      <c r="J33" s="418" t="s">
        <v>681</v>
      </c>
      <c r="K33" s="417"/>
      <c r="L33" s="418" t="s">
        <v>32</v>
      </c>
      <c r="M33" s="417"/>
      <c r="N33" s="418" t="s">
        <v>32</v>
      </c>
      <c r="O33" s="542"/>
      <c r="P33" s="536"/>
      <c r="Q33" s="386"/>
      <c r="R33" s="422"/>
      <c r="S33" s="428" t="s">
        <v>32</v>
      </c>
      <c r="T33" s="422"/>
      <c r="U33" s="428" t="s">
        <v>32</v>
      </c>
      <c r="V33" s="422"/>
      <c r="W33" s="428" t="s">
        <v>32</v>
      </c>
      <c r="X33" s="422"/>
      <c r="Y33" s="428" t="s">
        <v>32</v>
      </c>
      <c r="Z33" s="100"/>
      <c r="AA33" s="100"/>
      <c r="AB33" s="100"/>
      <c r="AC33" s="100"/>
      <c r="AD33" s="100"/>
      <c r="AE33" s="100" t="str">
        <f t="shared" si="0"/>
        <v/>
      </c>
    </row>
    <row r="34" spans="1:31" ht="27.75" customHeight="1">
      <c r="A34" s="416">
        <v>30</v>
      </c>
      <c r="B34" s="416"/>
      <c r="C34" s="416"/>
      <c r="D34" s="550"/>
      <c r="E34" s="559"/>
      <c r="F34" s="97"/>
      <c r="G34" s="419"/>
      <c r="H34" s="420" t="s">
        <v>680</v>
      </c>
      <c r="I34" s="417"/>
      <c r="J34" s="418" t="s">
        <v>681</v>
      </c>
      <c r="K34" s="417"/>
      <c r="L34" s="418" t="s">
        <v>32</v>
      </c>
      <c r="M34" s="417"/>
      <c r="N34" s="418" t="s">
        <v>32</v>
      </c>
      <c r="O34" s="542"/>
      <c r="P34" s="536"/>
      <c r="Q34" s="386"/>
      <c r="R34" s="422"/>
      <c r="S34" s="428" t="s">
        <v>32</v>
      </c>
      <c r="T34" s="422"/>
      <c r="U34" s="428" t="s">
        <v>32</v>
      </c>
      <c r="V34" s="422"/>
      <c r="W34" s="428" t="s">
        <v>32</v>
      </c>
      <c r="X34" s="422"/>
      <c r="Y34" s="428" t="s">
        <v>32</v>
      </c>
      <c r="Z34" s="100"/>
      <c r="AA34" s="100"/>
      <c r="AB34" s="100"/>
      <c r="AC34" s="100"/>
      <c r="AD34" s="100"/>
      <c r="AE34" s="100" t="str">
        <f t="shared" si="0"/>
        <v/>
      </c>
    </row>
    <row r="35" spans="1:31" ht="27.75" customHeight="1">
      <c r="A35" s="416">
        <v>31</v>
      </c>
      <c r="B35" s="416"/>
      <c r="C35" s="416"/>
      <c r="D35" s="550"/>
      <c r="E35" s="559"/>
      <c r="F35" s="97"/>
      <c r="G35" s="419"/>
      <c r="H35" s="420" t="s">
        <v>680</v>
      </c>
      <c r="I35" s="417"/>
      <c r="J35" s="418" t="s">
        <v>681</v>
      </c>
      <c r="K35" s="417"/>
      <c r="L35" s="418" t="s">
        <v>32</v>
      </c>
      <c r="M35" s="417"/>
      <c r="N35" s="418" t="s">
        <v>32</v>
      </c>
      <c r="O35" s="542"/>
      <c r="P35" s="536"/>
      <c r="Q35" s="386"/>
      <c r="R35" s="422"/>
      <c r="S35" s="428" t="s">
        <v>32</v>
      </c>
      <c r="T35" s="422"/>
      <c r="U35" s="428" t="s">
        <v>32</v>
      </c>
      <c r="V35" s="422"/>
      <c r="W35" s="428" t="s">
        <v>32</v>
      </c>
      <c r="X35" s="422"/>
      <c r="Y35" s="428" t="s">
        <v>32</v>
      </c>
      <c r="Z35" s="100"/>
      <c r="AA35" s="100"/>
      <c r="AB35" s="100"/>
      <c r="AC35" s="100"/>
      <c r="AD35" s="100"/>
      <c r="AE35" s="100" t="str">
        <f t="shared" si="0"/>
        <v/>
      </c>
    </row>
    <row r="36" spans="1:31" ht="27.75" customHeight="1">
      <c r="A36" s="416">
        <v>32</v>
      </c>
      <c r="B36" s="416"/>
      <c r="C36" s="416"/>
      <c r="D36" s="550"/>
      <c r="E36" s="559"/>
      <c r="F36" s="97"/>
      <c r="G36" s="419"/>
      <c r="H36" s="420" t="s">
        <v>680</v>
      </c>
      <c r="I36" s="417"/>
      <c r="J36" s="418" t="s">
        <v>681</v>
      </c>
      <c r="K36" s="417"/>
      <c r="L36" s="418" t="s">
        <v>32</v>
      </c>
      <c r="M36" s="417"/>
      <c r="N36" s="418" t="s">
        <v>32</v>
      </c>
      <c r="O36" s="542"/>
      <c r="P36" s="536"/>
      <c r="Q36" s="386"/>
      <c r="R36" s="422"/>
      <c r="S36" s="428" t="s">
        <v>32</v>
      </c>
      <c r="T36" s="422"/>
      <c r="U36" s="428" t="s">
        <v>32</v>
      </c>
      <c r="V36" s="422"/>
      <c r="W36" s="428" t="s">
        <v>32</v>
      </c>
      <c r="X36" s="422"/>
      <c r="Y36" s="428" t="s">
        <v>32</v>
      </c>
      <c r="Z36" s="100"/>
      <c r="AA36" s="100"/>
      <c r="AB36" s="100"/>
      <c r="AC36" s="100"/>
      <c r="AD36" s="100"/>
      <c r="AE36" s="100" t="str">
        <f t="shared" si="0"/>
        <v/>
      </c>
    </row>
    <row r="37" spans="1:31" ht="27.75" customHeight="1">
      <c r="A37" s="416">
        <v>33</v>
      </c>
      <c r="B37" s="416"/>
      <c r="C37" s="416"/>
      <c r="D37" s="550"/>
      <c r="E37" s="559"/>
      <c r="F37" s="97"/>
      <c r="G37" s="419"/>
      <c r="H37" s="420" t="s">
        <v>680</v>
      </c>
      <c r="I37" s="417"/>
      <c r="J37" s="418" t="s">
        <v>681</v>
      </c>
      <c r="K37" s="417"/>
      <c r="L37" s="418" t="s">
        <v>32</v>
      </c>
      <c r="M37" s="417"/>
      <c r="N37" s="418" t="s">
        <v>32</v>
      </c>
      <c r="O37" s="542"/>
      <c r="P37" s="536"/>
      <c r="Q37" s="386"/>
      <c r="R37" s="422"/>
      <c r="S37" s="428" t="s">
        <v>32</v>
      </c>
      <c r="T37" s="422"/>
      <c r="U37" s="428" t="s">
        <v>32</v>
      </c>
      <c r="V37" s="422"/>
      <c r="W37" s="428" t="s">
        <v>32</v>
      </c>
      <c r="X37" s="422"/>
      <c r="Y37" s="428" t="s">
        <v>32</v>
      </c>
      <c r="Z37" s="100"/>
      <c r="AA37" s="100"/>
      <c r="AB37" s="100"/>
      <c r="AC37" s="100"/>
      <c r="AD37" s="100"/>
      <c r="AE37" s="100" t="str">
        <f t="shared" si="0"/>
        <v/>
      </c>
    </row>
    <row r="38" spans="1:31" ht="27.75" customHeight="1">
      <c r="A38" s="416">
        <v>34</v>
      </c>
      <c r="B38" s="416"/>
      <c r="C38" s="416"/>
      <c r="D38" s="550"/>
      <c r="E38" s="559"/>
      <c r="F38" s="97"/>
      <c r="G38" s="419"/>
      <c r="H38" s="420" t="s">
        <v>680</v>
      </c>
      <c r="I38" s="417"/>
      <c r="J38" s="418" t="s">
        <v>681</v>
      </c>
      <c r="K38" s="417"/>
      <c r="L38" s="418" t="s">
        <v>32</v>
      </c>
      <c r="M38" s="417"/>
      <c r="N38" s="418" t="s">
        <v>32</v>
      </c>
      <c r="O38" s="542"/>
      <c r="P38" s="537"/>
      <c r="Q38" s="413"/>
      <c r="R38" s="422"/>
      <c r="S38" s="428" t="s">
        <v>32</v>
      </c>
      <c r="T38" s="422"/>
      <c r="U38" s="428" t="s">
        <v>32</v>
      </c>
      <c r="V38" s="422"/>
      <c r="W38" s="428" t="s">
        <v>32</v>
      </c>
      <c r="X38" s="422"/>
      <c r="Y38" s="428" t="s">
        <v>32</v>
      </c>
      <c r="Z38" s="100"/>
      <c r="AA38" s="100"/>
      <c r="AB38" s="100"/>
      <c r="AC38" s="100"/>
      <c r="AD38" s="100"/>
      <c r="AE38" s="100" t="str">
        <f t="shared" si="0"/>
        <v/>
      </c>
    </row>
    <row r="39" spans="1:31" ht="27.75" customHeight="1">
      <c r="A39" s="416">
        <v>35</v>
      </c>
      <c r="B39" s="416"/>
      <c r="C39" s="416"/>
      <c r="D39" s="550"/>
      <c r="E39" s="559"/>
      <c r="F39" s="97"/>
      <c r="G39" s="419"/>
      <c r="H39" s="420" t="s">
        <v>680</v>
      </c>
      <c r="I39" s="417"/>
      <c r="J39" s="418" t="s">
        <v>681</v>
      </c>
      <c r="K39" s="417"/>
      <c r="L39" s="418" t="s">
        <v>32</v>
      </c>
      <c r="M39" s="417"/>
      <c r="N39" s="418" t="s">
        <v>32</v>
      </c>
      <c r="O39" s="542"/>
      <c r="P39" s="537"/>
      <c r="Q39" s="413"/>
      <c r="R39" s="422"/>
      <c r="S39" s="428" t="s">
        <v>32</v>
      </c>
      <c r="T39" s="422"/>
      <c r="U39" s="428" t="s">
        <v>32</v>
      </c>
      <c r="V39" s="422"/>
      <c r="W39" s="428" t="s">
        <v>32</v>
      </c>
      <c r="X39" s="422"/>
      <c r="Y39" s="428" t="s">
        <v>32</v>
      </c>
      <c r="Z39" s="100"/>
      <c r="AA39" s="100"/>
      <c r="AB39" s="100"/>
      <c r="AC39" s="100"/>
      <c r="AD39" s="100"/>
      <c r="AE39" s="100" t="str">
        <f t="shared" si="0"/>
        <v/>
      </c>
    </row>
    <row r="40" spans="1:31" ht="27.75" customHeight="1">
      <c r="A40" s="416">
        <v>36</v>
      </c>
      <c r="B40" s="416"/>
      <c r="C40" s="416"/>
      <c r="D40" s="550"/>
      <c r="E40" s="559"/>
      <c r="F40" s="97"/>
      <c r="G40" s="419"/>
      <c r="H40" s="420" t="s">
        <v>680</v>
      </c>
      <c r="I40" s="417"/>
      <c r="J40" s="418" t="s">
        <v>681</v>
      </c>
      <c r="K40" s="417"/>
      <c r="L40" s="418" t="s">
        <v>32</v>
      </c>
      <c r="M40" s="417"/>
      <c r="N40" s="418" t="s">
        <v>32</v>
      </c>
      <c r="O40" s="542"/>
      <c r="P40" s="537"/>
      <c r="Q40" s="413"/>
      <c r="R40" s="422"/>
      <c r="S40" s="428" t="s">
        <v>32</v>
      </c>
      <c r="T40" s="422"/>
      <c r="U40" s="428" t="s">
        <v>32</v>
      </c>
      <c r="V40" s="422"/>
      <c r="W40" s="428" t="s">
        <v>32</v>
      </c>
      <c r="X40" s="422"/>
      <c r="Y40" s="428" t="s">
        <v>32</v>
      </c>
      <c r="Z40" s="100"/>
      <c r="AA40" s="100"/>
      <c r="AB40" s="100"/>
      <c r="AC40" s="100"/>
      <c r="AD40" s="100"/>
      <c r="AE40" s="100" t="str">
        <f t="shared" si="0"/>
        <v/>
      </c>
    </row>
    <row r="41" spans="1:31" ht="27.75" customHeight="1">
      <c r="A41" s="416">
        <v>37</v>
      </c>
      <c r="B41" s="416"/>
      <c r="C41" s="416"/>
      <c r="D41" s="550"/>
      <c r="E41" s="559"/>
      <c r="F41" s="97"/>
      <c r="G41" s="419"/>
      <c r="H41" s="420" t="s">
        <v>680</v>
      </c>
      <c r="I41" s="417"/>
      <c r="J41" s="418" t="s">
        <v>681</v>
      </c>
      <c r="K41" s="417"/>
      <c r="L41" s="418" t="s">
        <v>32</v>
      </c>
      <c r="M41" s="417"/>
      <c r="N41" s="418" t="s">
        <v>32</v>
      </c>
      <c r="O41" s="542"/>
      <c r="P41" s="537"/>
      <c r="Q41" s="413"/>
      <c r="R41" s="422"/>
      <c r="S41" s="428" t="s">
        <v>32</v>
      </c>
      <c r="T41" s="422"/>
      <c r="U41" s="428" t="s">
        <v>32</v>
      </c>
      <c r="V41" s="422"/>
      <c r="W41" s="428" t="s">
        <v>32</v>
      </c>
      <c r="X41" s="422"/>
      <c r="Y41" s="428" t="s">
        <v>32</v>
      </c>
      <c r="Z41" s="100"/>
      <c r="AA41" s="100"/>
      <c r="AB41" s="100"/>
      <c r="AC41" s="100"/>
      <c r="AD41" s="100"/>
      <c r="AE41" s="100" t="str">
        <f t="shared" si="0"/>
        <v/>
      </c>
    </row>
    <row r="42" spans="1:31" ht="27.75" customHeight="1">
      <c r="A42" s="416">
        <v>38</v>
      </c>
      <c r="B42" s="416"/>
      <c r="C42" s="416"/>
      <c r="D42" s="550"/>
      <c r="E42" s="559"/>
      <c r="F42" s="97"/>
      <c r="G42" s="419"/>
      <c r="H42" s="420" t="s">
        <v>680</v>
      </c>
      <c r="I42" s="417"/>
      <c r="J42" s="418" t="s">
        <v>681</v>
      </c>
      <c r="K42" s="417"/>
      <c r="L42" s="418" t="s">
        <v>32</v>
      </c>
      <c r="M42" s="417"/>
      <c r="N42" s="418" t="s">
        <v>32</v>
      </c>
      <c r="O42" s="542"/>
      <c r="P42" s="537"/>
      <c r="Q42" s="413"/>
      <c r="R42" s="422"/>
      <c r="S42" s="428" t="s">
        <v>32</v>
      </c>
      <c r="T42" s="422"/>
      <c r="U42" s="428" t="s">
        <v>32</v>
      </c>
      <c r="V42" s="422"/>
      <c r="W42" s="428" t="s">
        <v>32</v>
      </c>
      <c r="X42" s="422"/>
      <c r="Y42" s="428" t="s">
        <v>32</v>
      </c>
      <c r="Z42" s="100"/>
      <c r="AA42" s="100"/>
      <c r="AB42" s="100"/>
      <c r="AC42" s="100"/>
      <c r="AD42" s="100"/>
      <c r="AE42" s="100" t="str">
        <f t="shared" si="0"/>
        <v/>
      </c>
    </row>
    <row r="43" spans="1:31" ht="27.75" customHeight="1">
      <c r="A43" s="416">
        <v>39</v>
      </c>
      <c r="B43" s="416"/>
      <c r="C43" s="416"/>
      <c r="D43" s="550"/>
      <c r="E43" s="559"/>
      <c r="F43" s="97"/>
      <c r="G43" s="419"/>
      <c r="H43" s="420" t="s">
        <v>680</v>
      </c>
      <c r="I43" s="417"/>
      <c r="J43" s="418" t="s">
        <v>681</v>
      </c>
      <c r="K43" s="417"/>
      <c r="L43" s="418" t="s">
        <v>32</v>
      </c>
      <c r="M43" s="417"/>
      <c r="N43" s="418" t="s">
        <v>32</v>
      </c>
      <c r="O43" s="542"/>
      <c r="P43" s="537"/>
      <c r="Q43" s="413"/>
      <c r="R43" s="422"/>
      <c r="S43" s="428" t="s">
        <v>32</v>
      </c>
      <c r="T43" s="422"/>
      <c r="U43" s="428" t="s">
        <v>32</v>
      </c>
      <c r="V43" s="422"/>
      <c r="W43" s="428" t="s">
        <v>32</v>
      </c>
      <c r="X43" s="422"/>
      <c r="Y43" s="428" t="s">
        <v>32</v>
      </c>
      <c r="Z43" s="100"/>
      <c r="AA43" s="100"/>
      <c r="AB43" s="100"/>
      <c r="AC43" s="100"/>
      <c r="AD43" s="100"/>
      <c r="AE43" s="100" t="str">
        <f t="shared" si="0"/>
        <v/>
      </c>
    </row>
    <row r="44" spans="1:31" ht="27.75" customHeight="1">
      <c r="A44" s="416">
        <v>40</v>
      </c>
      <c r="B44" s="416"/>
      <c r="C44" s="416"/>
      <c r="D44" s="550"/>
      <c r="E44" s="559"/>
      <c r="F44" s="97"/>
      <c r="G44" s="419"/>
      <c r="H44" s="420" t="s">
        <v>680</v>
      </c>
      <c r="I44" s="417"/>
      <c r="J44" s="418" t="s">
        <v>681</v>
      </c>
      <c r="K44" s="417"/>
      <c r="L44" s="418" t="s">
        <v>32</v>
      </c>
      <c r="M44" s="417"/>
      <c r="N44" s="418" t="s">
        <v>32</v>
      </c>
      <c r="O44" s="542"/>
      <c r="P44" s="537"/>
      <c r="Q44" s="413"/>
      <c r="R44" s="424"/>
      <c r="S44" s="423" t="s">
        <v>32</v>
      </c>
      <c r="T44" s="424"/>
      <c r="U44" s="423" t="s">
        <v>32</v>
      </c>
      <c r="V44" s="424"/>
      <c r="W44" s="423" t="s">
        <v>32</v>
      </c>
      <c r="X44" s="424"/>
      <c r="Y44" s="423" t="s">
        <v>32</v>
      </c>
      <c r="Z44" s="100"/>
      <c r="AA44" s="100"/>
      <c r="AB44" s="100"/>
      <c r="AC44" s="100"/>
      <c r="AD44" s="100"/>
      <c r="AE44" s="100" t="str">
        <f t="shared" si="0"/>
        <v/>
      </c>
    </row>
    <row r="45" spans="1:31" ht="27.75" customHeight="1">
      <c r="A45" s="416">
        <v>41</v>
      </c>
      <c r="B45" s="416"/>
      <c r="C45" s="416"/>
      <c r="D45" s="550"/>
      <c r="E45" s="559"/>
      <c r="F45" s="97"/>
      <c r="G45" s="419"/>
      <c r="H45" s="420" t="s">
        <v>680</v>
      </c>
      <c r="I45" s="417"/>
      <c r="J45" s="418" t="s">
        <v>681</v>
      </c>
      <c r="K45" s="417"/>
      <c r="L45" s="418" t="s">
        <v>32</v>
      </c>
      <c r="M45" s="417"/>
      <c r="N45" s="418" t="s">
        <v>32</v>
      </c>
      <c r="O45" s="542"/>
      <c r="P45" s="536"/>
      <c r="Q45" s="386"/>
      <c r="R45" s="422"/>
      <c r="S45" s="428" t="s">
        <v>32</v>
      </c>
      <c r="T45" s="422"/>
      <c r="U45" s="428" t="s">
        <v>32</v>
      </c>
      <c r="V45" s="422"/>
      <c r="W45" s="428" t="s">
        <v>32</v>
      </c>
      <c r="X45" s="422"/>
      <c r="Y45" s="428" t="s">
        <v>32</v>
      </c>
      <c r="Z45" s="100"/>
      <c r="AA45" s="100"/>
      <c r="AB45" s="100"/>
      <c r="AC45" s="100"/>
      <c r="AD45" s="100"/>
      <c r="AE45" s="100" t="str">
        <f t="shared" si="0"/>
        <v/>
      </c>
    </row>
    <row r="46" spans="1:31" ht="27.75" customHeight="1">
      <c r="A46" s="416">
        <v>42</v>
      </c>
      <c r="B46" s="416"/>
      <c r="C46" s="416"/>
      <c r="D46" s="550"/>
      <c r="E46" s="559"/>
      <c r="F46" s="97"/>
      <c r="G46" s="419"/>
      <c r="H46" s="420" t="s">
        <v>680</v>
      </c>
      <c r="I46" s="417"/>
      <c r="J46" s="418" t="s">
        <v>681</v>
      </c>
      <c r="K46" s="417"/>
      <c r="L46" s="418" t="s">
        <v>32</v>
      </c>
      <c r="M46" s="417"/>
      <c r="N46" s="418" t="s">
        <v>32</v>
      </c>
      <c r="O46" s="542"/>
      <c r="P46" s="536"/>
      <c r="Q46" s="386"/>
      <c r="R46" s="422"/>
      <c r="S46" s="428" t="s">
        <v>32</v>
      </c>
      <c r="T46" s="422"/>
      <c r="U46" s="428" t="s">
        <v>32</v>
      </c>
      <c r="V46" s="422"/>
      <c r="W46" s="428" t="s">
        <v>32</v>
      </c>
      <c r="X46" s="422"/>
      <c r="Y46" s="428" t="s">
        <v>32</v>
      </c>
      <c r="Z46" s="100"/>
      <c r="AA46" s="100"/>
      <c r="AB46" s="100"/>
      <c r="AC46" s="100"/>
      <c r="AD46" s="100"/>
      <c r="AE46" s="100" t="str">
        <f t="shared" si="0"/>
        <v/>
      </c>
    </row>
    <row r="47" spans="1:31" ht="27.75" customHeight="1">
      <c r="A47" s="416">
        <v>43</v>
      </c>
      <c r="B47" s="416"/>
      <c r="C47" s="416"/>
      <c r="D47" s="550"/>
      <c r="E47" s="559"/>
      <c r="F47" s="97"/>
      <c r="G47" s="419"/>
      <c r="H47" s="420" t="s">
        <v>680</v>
      </c>
      <c r="I47" s="417"/>
      <c r="J47" s="418" t="s">
        <v>681</v>
      </c>
      <c r="K47" s="417"/>
      <c r="L47" s="418" t="s">
        <v>32</v>
      </c>
      <c r="M47" s="417"/>
      <c r="N47" s="418" t="s">
        <v>32</v>
      </c>
      <c r="O47" s="542"/>
      <c r="P47" s="536"/>
      <c r="Q47" s="386"/>
      <c r="R47" s="422"/>
      <c r="S47" s="428" t="s">
        <v>32</v>
      </c>
      <c r="T47" s="422"/>
      <c r="U47" s="428" t="s">
        <v>32</v>
      </c>
      <c r="V47" s="422"/>
      <c r="W47" s="428" t="s">
        <v>32</v>
      </c>
      <c r="X47" s="422"/>
      <c r="Y47" s="428" t="s">
        <v>32</v>
      </c>
      <c r="Z47" s="100"/>
      <c r="AA47" s="100"/>
      <c r="AB47" s="100"/>
      <c r="AC47" s="100"/>
      <c r="AD47" s="100"/>
      <c r="AE47" s="100" t="str">
        <f t="shared" si="0"/>
        <v/>
      </c>
    </row>
    <row r="48" spans="1:31" ht="27.75" customHeight="1">
      <c r="A48" s="416">
        <v>44</v>
      </c>
      <c r="B48" s="416"/>
      <c r="C48" s="416"/>
      <c r="D48" s="550"/>
      <c r="E48" s="559"/>
      <c r="F48" s="97"/>
      <c r="G48" s="419"/>
      <c r="H48" s="420" t="s">
        <v>680</v>
      </c>
      <c r="I48" s="417"/>
      <c r="J48" s="418" t="s">
        <v>681</v>
      </c>
      <c r="K48" s="417"/>
      <c r="L48" s="418" t="s">
        <v>32</v>
      </c>
      <c r="M48" s="417"/>
      <c r="N48" s="418" t="s">
        <v>32</v>
      </c>
      <c r="O48" s="542"/>
      <c r="P48" s="536"/>
      <c r="Q48" s="386"/>
      <c r="R48" s="422"/>
      <c r="S48" s="428" t="s">
        <v>32</v>
      </c>
      <c r="T48" s="422"/>
      <c r="U48" s="428" t="s">
        <v>32</v>
      </c>
      <c r="V48" s="422"/>
      <c r="W48" s="428" t="s">
        <v>32</v>
      </c>
      <c r="X48" s="422"/>
      <c r="Y48" s="428" t="s">
        <v>32</v>
      </c>
      <c r="Z48" s="100"/>
      <c r="AA48" s="100"/>
      <c r="AB48" s="100"/>
      <c r="AC48" s="100"/>
      <c r="AD48" s="100"/>
    </row>
    <row r="49" spans="1:31" ht="27.75" customHeight="1">
      <c r="A49" s="416">
        <v>45</v>
      </c>
      <c r="B49" s="416"/>
      <c r="C49" s="416"/>
      <c r="D49" s="550"/>
      <c r="E49" s="559"/>
      <c r="F49" s="97"/>
      <c r="G49" s="419"/>
      <c r="H49" s="420" t="s">
        <v>680</v>
      </c>
      <c r="I49" s="417"/>
      <c r="J49" s="418" t="s">
        <v>681</v>
      </c>
      <c r="K49" s="417"/>
      <c r="L49" s="418" t="s">
        <v>32</v>
      </c>
      <c r="M49" s="417"/>
      <c r="N49" s="418" t="s">
        <v>32</v>
      </c>
      <c r="O49" s="542"/>
      <c r="P49" s="536"/>
      <c r="Q49" s="386"/>
      <c r="R49" s="422"/>
      <c r="S49" s="428" t="s">
        <v>32</v>
      </c>
      <c r="T49" s="422"/>
      <c r="U49" s="428" t="s">
        <v>32</v>
      </c>
      <c r="V49" s="422"/>
      <c r="W49" s="428" t="s">
        <v>32</v>
      </c>
      <c r="X49" s="422"/>
      <c r="Y49" s="428" t="s">
        <v>32</v>
      </c>
      <c r="Z49" s="100"/>
      <c r="AA49" s="100"/>
      <c r="AB49" s="100"/>
      <c r="AC49" s="100"/>
      <c r="AD49" s="100"/>
      <c r="AE49" s="100" t="str">
        <f t="shared" ref="AE49:AE54" si="1">IF(C49="","",VLOOKUP(C49,$AG$5:$AH$21,2,0))</f>
        <v/>
      </c>
    </row>
    <row r="50" spans="1:31" ht="27.75" customHeight="1">
      <c r="A50" s="416">
        <v>46</v>
      </c>
      <c r="B50" s="416"/>
      <c r="C50" s="416"/>
      <c r="D50" s="550"/>
      <c r="E50" s="559"/>
      <c r="F50" s="97"/>
      <c r="G50" s="419"/>
      <c r="H50" s="420" t="s">
        <v>680</v>
      </c>
      <c r="I50" s="417"/>
      <c r="J50" s="418" t="s">
        <v>681</v>
      </c>
      <c r="K50" s="417"/>
      <c r="L50" s="418" t="s">
        <v>32</v>
      </c>
      <c r="M50" s="417"/>
      <c r="N50" s="418" t="s">
        <v>32</v>
      </c>
      <c r="O50" s="542"/>
      <c r="P50" s="536"/>
      <c r="Q50" s="386"/>
      <c r="R50" s="422"/>
      <c r="S50" s="428" t="s">
        <v>32</v>
      </c>
      <c r="T50" s="422"/>
      <c r="U50" s="428" t="s">
        <v>32</v>
      </c>
      <c r="V50" s="422"/>
      <c r="W50" s="428" t="s">
        <v>32</v>
      </c>
      <c r="X50" s="422"/>
      <c r="Y50" s="428" t="s">
        <v>32</v>
      </c>
      <c r="Z50" s="100"/>
      <c r="AA50" s="100"/>
      <c r="AB50" s="100"/>
      <c r="AC50" s="100"/>
      <c r="AD50" s="100"/>
      <c r="AE50" s="100" t="str">
        <f t="shared" si="1"/>
        <v/>
      </c>
    </row>
    <row r="51" spans="1:31" ht="27.75" customHeight="1">
      <c r="A51" s="416">
        <v>47</v>
      </c>
      <c r="B51" s="416"/>
      <c r="C51" s="416"/>
      <c r="D51" s="550"/>
      <c r="E51" s="559"/>
      <c r="F51" s="97"/>
      <c r="G51" s="419"/>
      <c r="H51" s="420" t="s">
        <v>680</v>
      </c>
      <c r="I51" s="417"/>
      <c r="J51" s="418" t="s">
        <v>681</v>
      </c>
      <c r="K51" s="417"/>
      <c r="L51" s="418" t="s">
        <v>32</v>
      </c>
      <c r="M51" s="417"/>
      <c r="N51" s="418" t="s">
        <v>32</v>
      </c>
      <c r="O51" s="542"/>
      <c r="P51" s="536"/>
      <c r="Q51" s="386"/>
      <c r="R51" s="422"/>
      <c r="S51" s="428" t="s">
        <v>32</v>
      </c>
      <c r="T51" s="422"/>
      <c r="U51" s="428" t="s">
        <v>32</v>
      </c>
      <c r="V51" s="422"/>
      <c r="W51" s="428" t="s">
        <v>32</v>
      </c>
      <c r="X51" s="422"/>
      <c r="Y51" s="428" t="s">
        <v>32</v>
      </c>
      <c r="Z51" s="100"/>
      <c r="AA51" s="100"/>
      <c r="AB51" s="100"/>
      <c r="AC51" s="100"/>
      <c r="AD51" s="100"/>
      <c r="AE51" s="100" t="str">
        <f t="shared" si="1"/>
        <v/>
      </c>
    </row>
    <row r="52" spans="1:31" ht="27.75" customHeight="1">
      <c r="A52" s="416">
        <v>48</v>
      </c>
      <c r="B52" s="416"/>
      <c r="C52" s="416"/>
      <c r="D52" s="550"/>
      <c r="E52" s="559"/>
      <c r="F52" s="97"/>
      <c r="G52" s="419"/>
      <c r="H52" s="420" t="s">
        <v>680</v>
      </c>
      <c r="I52" s="417"/>
      <c r="J52" s="418" t="s">
        <v>681</v>
      </c>
      <c r="K52" s="417"/>
      <c r="L52" s="418" t="s">
        <v>32</v>
      </c>
      <c r="M52" s="417"/>
      <c r="N52" s="418" t="s">
        <v>32</v>
      </c>
      <c r="O52" s="542"/>
      <c r="P52" s="536"/>
      <c r="Q52" s="386"/>
      <c r="R52" s="422"/>
      <c r="S52" s="428" t="s">
        <v>32</v>
      </c>
      <c r="T52" s="422"/>
      <c r="U52" s="428" t="s">
        <v>32</v>
      </c>
      <c r="V52" s="422"/>
      <c r="W52" s="428" t="s">
        <v>32</v>
      </c>
      <c r="X52" s="422"/>
      <c r="Y52" s="428" t="s">
        <v>32</v>
      </c>
      <c r="Z52" s="100"/>
      <c r="AA52" s="100"/>
      <c r="AB52" s="100"/>
      <c r="AC52" s="100"/>
      <c r="AD52" s="100"/>
      <c r="AE52" s="100" t="str">
        <f t="shared" si="1"/>
        <v/>
      </c>
    </row>
    <row r="53" spans="1:31" ht="27.75" customHeight="1">
      <c r="A53" s="416">
        <v>49</v>
      </c>
      <c r="B53" s="416"/>
      <c r="C53" s="416"/>
      <c r="D53" s="550"/>
      <c r="E53" s="559"/>
      <c r="F53" s="97"/>
      <c r="G53" s="419"/>
      <c r="H53" s="420" t="s">
        <v>680</v>
      </c>
      <c r="I53" s="417"/>
      <c r="J53" s="418" t="s">
        <v>681</v>
      </c>
      <c r="K53" s="417"/>
      <c r="L53" s="418" t="s">
        <v>32</v>
      </c>
      <c r="M53" s="417"/>
      <c r="N53" s="418" t="s">
        <v>32</v>
      </c>
      <c r="O53" s="542"/>
      <c r="P53" s="536"/>
      <c r="Q53" s="386"/>
      <c r="R53" s="422"/>
      <c r="S53" s="428" t="s">
        <v>32</v>
      </c>
      <c r="T53" s="422"/>
      <c r="U53" s="428" t="s">
        <v>32</v>
      </c>
      <c r="V53" s="422"/>
      <c r="W53" s="428" t="s">
        <v>32</v>
      </c>
      <c r="X53" s="422"/>
      <c r="Y53" s="428" t="s">
        <v>32</v>
      </c>
      <c r="Z53" s="100"/>
      <c r="AA53" s="100"/>
      <c r="AB53" s="100"/>
      <c r="AC53" s="100"/>
      <c r="AD53" s="100"/>
      <c r="AE53" s="100" t="str">
        <f t="shared" si="1"/>
        <v/>
      </c>
    </row>
    <row r="54" spans="1:31" ht="27.75" customHeight="1">
      <c r="A54" s="416">
        <v>50</v>
      </c>
      <c r="B54" s="416"/>
      <c r="C54" s="416"/>
      <c r="D54" s="550"/>
      <c r="E54" s="559"/>
      <c r="F54" s="97"/>
      <c r="G54" s="419"/>
      <c r="H54" s="420" t="s">
        <v>680</v>
      </c>
      <c r="I54" s="417"/>
      <c r="J54" s="418" t="s">
        <v>681</v>
      </c>
      <c r="K54" s="417"/>
      <c r="L54" s="418" t="s">
        <v>32</v>
      </c>
      <c r="M54" s="417"/>
      <c r="N54" s="418" t="s">
        <v>32</v>
      </c>
      <c r="O54" s="542"/>
      <c r="P54" s="537"/>
      <c r="Q54" s="413"/>
      <c r="R54" s="424"/>
      <c r="S54" s="423" t="s">
        <v>32</v>
      </c>
      <c r="T54" s="424"/>
      <c r="U54" s="423" t="s">
        <v>32</v>
      </c>
      <c r="V54" s="424"/>
      <c r="W54" s="423" t="s">
        <v>32</v>
      </c>
      <c r="X54" s="424"/>
      <c r="Y54" s="423" t="s">
        <v>32</v>
      </c>
      <c r="Z54" s="100"/>
      <c r="AA54" s="100"/>
      <c r="AB54" s="100"/>
      <c r="AC54" s="100"/>
      <c r="AD54" s="100"/>
      <c r="AE54" s="100" t="str">
        <f t="shared" si="1"/>
        <v/>
      </c>
    </row>
    <row r="55" spans="1:31">
      <c r="Z55" s="100"/>
      <c r="AA55" s="100"/>
      <c r="AB55" s="100"/>
      <c r="AC55" s="100"/>
      <c r="AD55" s="100"/>
    </row>
  </sheetData>
  <sheetProtection sheet="1" objects="1" scenarios="1"/>
  <mergeCells count="20">
    <mergeCell ref="K4:L4"/>
    <mergeCell ref="M4:N4"/>
    <mergeCell ref="V4:W4"/>
    <mergeCell ref="X4:Y4"/>
    <mergeCell ref="A1:F1"/>
    <mergeCell ref="AC1:AD1"/>
    <mergeCell ref="A3:A4"/>
    <mergeCell ref="B3:B4"/>
    <mergeCell ref="C3:C4"/>
    <mergeCell ref="D3:D4"/>
    <mergeCell ref="E3:F3"/>
    <mergeCell ref="G3:G4"/>
    <mergeCell ref="H3:H4"/>
    <mergeCell ref="I3:N3"/>
    <mergeCell ref="O3:Q3"/>
    <mergeCell ref="AA3:AD3"/>
    <mergeCell ref="I4:J4"/>
    <mergeCell ref="R4:S4"/>
    <mergeCell ref="T4:U4"/>
    <mergeCell ref="R3:Y3"/>
  </mergeCells>
  <phoneticPr fontId="4"/>
  <dataValidations count="5">
    <dataValidation type="list" errorStyle="warning" allowBlank="1" showInputMessage="1" showErrorMessage="1" sqref="P5:P54" xr:uid="{00000000-0002-0000-0900-000000000000}">
      <formula1>$AJ$4:$AJ$16</formula1>
    </dataValidation>
    <dataValidation type="list" allowBlank="1" showInputMessage="1" sqref="C9:C54" xr:uid="{00000000-0002-0000-0900-000001000000}">
      <formula1>$AG$5:$AG$23</formula1>
    </dataValidation>
    <dataValidation type="list" allowBlank="1" showInputMessage="1" showErrorMessage="1" sqref="H5:H54" xr:uid="{00000000-0002-0000-0900-000002000000}">
      <formula1>"定めあり・定めなし,定めあり,定めなし"</formula1>
    </dataValidation>
    <dataValidation type="list" allowBlank="1" showInputMessage="1" sqref="C5:C8" xr:uid="{00000000-0002-0000-0900-000003000000}">
      <formula1>$AK$6:$AK$22</formula1>
    </dataValidation>
    <dataValidation type="list" allowBlank="1" showInputMessage="1" showErrorMessage="1" sqref="D5:D54" xr:uid="{00000000-0002-0000-0900-000004000000}">
      <formula1>"常勤的非常勤職員,非常勤職員,派遣職員,"</formula1>
    </dataValidation>
  </dataValidations>
  <printOptions horizontalCentered="1"/>
  <pageMargins left="0.31496062992125984" right="0.31496062992125984" top="0.55118110236220474" bottom="0.55118110236220474" header="0.31496062992125984" footer="0.31496062992125984"/>
  <pageSetup paperSize="9" scale="63" fitToHeight="0" orientation="landscape" r:id="rId1"/>
  <rowBreaks count="1" manualBreakCount="1">
    <brk id="26" max="27" man="1"/>
  </rowBreaks>
  <colBreaks count="1" manualBreakCount="1">
    <brk id="17" max="53"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AM55"/>
  <sheetViews>
    <sheetView view="pageBreakPreview" zoomScaleNormal="100" zoomScaleSheetLayoutView="100" workbookViewId="0">
      <selection activeCell="I3" sqref="I3:N3"/>
    </sheetView>
  </sheetViews>
  <sheetFormatPr defaultColWidth="9" defaultRowHeight="13.2"/>
  <cols>
    <col min="1" max="1" width="3.21875" style="99" bestFit="1" customWidth="1"/>
    <col min="2" max="2" width="14.44140625" style="99" customWidth="1"/>
    <col min="3" max="4" width="11" style="99" customWidth="1"/>
    <col min="5" max="6" width="8.33203125" style="99" customWidth="1"/>
    <col min="7" max="7" width="10.33203125" style="99" customWidth="1"/>
    <col min="8" max="8" width="8.33203125" style="99" customWidth="1"/>
    <col min="9" max="9" width="4.44140625" style="99" customWidth="1"/>
    <col min="10" max="10" width="4.109375" style="99" customWidth="1"/>
    <col min="11" max="11" width="4.33203125" style="99" customWidth="1"/>
    <col min="12" max="12" width="4.109375" style="99" customWidth="1"/>
    <col min="13" max="13" width="4.33203125" style="99" customWidth="1"/>
    <col min="14" max="14" width="4.109375" style="99" customWidth="1"/>
    <col min="15" max="15" width="10.33203125" style="99" customWidth="1"/>
    <col min="16" max="16" width="10.88671875" style="99" bestFit="1" customWidth="1"/>
    <col min="17" max="17" width="10.88671875" style="99" customWidth="1"/>
    <col min="18" max="18" width="8.109375" style="99" customWidth="1"/>
    <col min="19" max="19" width="5" style="99" customWidth="1"/>
    <col min="20" max="20" width="8.109375" style="99" customWidth="1"/>
    <col min="21" max="21" width="5" style="99" customWidth="1"/>
    <col min="22" max="22" width="8.109375" style="99" customWidth="1"/>
    <col min="23" max="23" width="5" style="99" customWidth="1"/>
    <col min="24" max="24" width="8.109375" style="99" customWidth="1"/>
    <col min="25" max="25" width="5" style="99" customWidth="1"/>
    <col min="26" max="26" width="2.88671875" style="99" customWidth="1"/>
    <col min="27" max="28" width="10.88671875" style="99" customWidth="1"/>
    <col min="29" max="29" width="7.88671875" style="99" customWidth="1"/>
    <col min="30" max="30" width="9.77734375" style="99" customWidth="1"/>
    <col min="31" max="36" width="9" style="99" hidden="1" customWidth="1"/>
    <col min="37" max="37" width="9" style="99" customWidth="1"/>
    <col min="38" max="16384" width="9" style="99"/>
  </cols>
  <sheetData>
    <row r="1" spans="1:36" ht="18.75" customHeight="1">
      <c r="A1" s="2580" t="s">
        <v>981</v>
      </c>
      <c r="B1" s="2580"/>
      <c r="C1" s="2580"/>
      <c r="D1" s="2580"/>
      <c r="E1" s="2580"/>
      <c r="F1" s="2580"/>
      <c r="R1" s="521"/>
      <c r="S1" s="521"/>
      <c r="T1" s="521"/>
      <c r="U1" s="521"/>
      <c r="V1" s="521"/>
      <c r="W1" s="521"/>
      <c r="X1" s="521"/>
      <c r="Y1" s="521"/>
      <c r="Z1" s="521"/>
      <c r="AA1" s="521"/>
      <c r="AB1" s="521"/>
      <c r="AC1" s="2561" t="s">
        <v>677</v>
      </c>
      <c r="AD1" s="2562"/>
    </row>
    <row r="2" spans="1:36" ht="18.75" customHeight="1">
      <c r="A2" s="99" t="s">
        <v>867</v>
      </c>
    </row>
    <row r="3" spans="1:36" s="100" customFormat="1" ht="22.5" customHeight="1" thickBot="1">
      <c r="A3" s="2581" t="s">
        <v>674</v>
      </c>
      <c r="B3" s="2581" t="s">
        <v>12</v>
      </c>
      <c r="C3" s="2581" t="s">
        <v>485</v>
      </c>
      <c r="D3" s="2581" t="s">
        <v>714</v>
      </c>
      <c r="E3" s="2599" t="s">
        <v>668</v>
      </c>
      <c r="F3" s="2583"/>
      <c r="G3" s="2565" t="s">
        <v>29</v>
      </c>
      <c r="H3" s="2565" t="s">
        <v>678</v>
      </c>
      <c r="I3" s="2604" t="s">
        <v>807</v>
      </c>
      <c r="J3" s="2587"/>
      <c r="K3" s="2587"/>
      <c r="L3" s="2587"/>
      <c r="M3" s="2587"/>
      <c r="N3" s="2605"/>
      <c r="O3" s="2568" t="s">
        <v>715</v>
      </c>
      <c r="P3" s="2569"/>
      <c r="Q3" s="2579"/>
      <c r="R3" s="2602" t="s">
        <v>1230</v>
      </c>
      <c r="S3" s="2603"/>
      <c r="T3" s="2603"/>
      <c r="U3" s="2603"/>
      <c r="V3" s="2603"/>
      <c r="W3" s="2603"/>
      <c r="X3" s="2603"/>
      <c r="Y3" s="2603"/>
      <c r="Z3" s="573"/>
      <c r="AA3" s="2589" t="str">
        <f>IF(職員点検資料１!W3="","※職員点検資料1シートに常勤職員の月間勤務時間数を入力してください。","")</f>
        <v>※職員点検資料1シートに常勤職員の月間勤務時間数を入力してください。</v>
      </c>
      <c r="AB3" s="2589"/>
      <c r="AC3" s="2589"/>
      <c r="AD3" s="2589"/>
    </row>
    <row r="4" spans="1:36" s="100" customFormat="1" ht="57.75" customHeight="1">
      <c r="A4" s="2549"/>
      <c r="B4" s="2549"/>
      <c r="C4" s="2549"/>
      <c r="D4" s="2549"/>
      <c r="E4" s="101" t="s">
        <v>675</v>
      </c>
      <c r="F4" s="102" t="s">
        <v>676</v>
      </c>
      <c r="G4" s="2566"/>
      <c r="H4" s="2566"/>
      <c r="I4" s="2600" t="s">
        <v>679</v>
      </c>
      <c r="J4" s="2601"/>
      <c r="K4" s="2585" t="s">
        <v>1360</v>
      </c>
      <c r="L4" s="2597"/>
      <c r="M4" s="2585" t="s">
        <v>1359</v>
      </c>
      <c r="N4" s="2597"/>
      <c r="O4" s="541" t="s">
        <v>977</v>
      </c>
      <c r="P4" s="535" t="s">
        <v>788</v>
      </c>
      <c r="Q4" s="527" t="s">
        <v>716</v>
      </c>
      <c r="R4" s="2592" t="s">
        <v>1228</v>
      </c>
      <c r="S4" s="2593"/>
      <c r="T4" s="2555" t="s">
        <v>1229</v>
      </c>
      <c r="U4" s="2556"/>
      <c r="V4" s="2579" t="s">
        <v>991</v>
      </c>
      <c r="W4" s="2588"/>
      <c r="X4" s="2598" t="s">
        <v>992</v>
      </c>
      <c r="Y4" s="2598"/>
      <c r="AA4" s="520" t="s">
        <v>816</v>
      </c>
      <c r="AB4" s="431" t="str">
        <f>IF(AND(SUM(V5:V54)&lt;&gt;0,職員点検資料１!P2&lt;&gt;""),(SUMIF(AE5:AE54,1,V5:V54)+SUMIF(AE5:AE54,1,X5:X54)+SUMIF(AE5:AE54,2,V5:V54)+SUMIF(AE5:AE54,2,X5:X54))/職員点検資料１!P2,"")</f>
        <v/>
      </c>
      <c r="AC4" s="432" t="s">
        <v>24</v>
      </c>
      <c r="AD4" s="433"/>
      <c r="AG4" s="100" t="s">
        <v>793</v>
      </c>
      <c r="AJ4" s="100" t="s">
        <v>834</v>
      </c>
    </row>
    <row r="5" spans="1:36" s="100" customFormat="1" ht="27.9" customHeight="1">
      <c r="A5" s="416">
        <v>1</v>
      </c>
      <c r="B5" s="416"/>
      <c r="C5" s="557"/>
      <c r="D5" s="560"/>
      <c r="E5" s="96"/>
      <c r="F5" s="97"/>
      <c r="G5" s="419"/>
      <c r="H5" s="420" t="s">
        <v>680</v>
      </c>
      <c r="I5" s="417"/>
      <c r="J5" s="418" t="s">
        <v>31</v>
      </c>
      <c r="K5" s="417"/>
      <c r="L5" s="418" t="s">
        <v>32</v>
      </c>
      <c r="M5" s="417"/>
      <c r="N5" s="418" t="s">
        <v>32</v>
      </c>
      <c r="O5" s="542"/>
      <c r="P5" s="536"/>
      <c r="Q5" s="386"/>
      <c r="R5" s="422"/>
      <c r="S5" s="428" t="s">
        <v>32</v>
      </c>
      <c r="T5" s="422"/>
      <c r="U5" s="428" t="s">
        <v>32</v>
      </c>
      <c r="V5" s="422"/>
      <c r="W5" s="428" t="s">
        <v>32</v>
      </c>
      <c r="X5" s="422"/>
      <c r="Y5" s="428" t="s">
        <v>32</v>
      </c>
      <c r="AA5" s="436" t="s">
        <v>852</v>
      </c>
      <c r="AB5" s="431" t="str">
        <f>IF(AND(SUM(V5:V54)&lt;&gt;0,職員点検資料１!P2&lt;&gt;""),(SUMIF(AE5:AE54,1,V5:V54)+SUMIF(AE5:AE54,1,X5:X54))/職員点検資料１!P2,"")</f>
        <v/>
      </c>
      <c r="AC5" s="432" t="s">
        <v>24</v>
      </c>
      <c r="AD5" s="435"/>
      <c r="AE5" s="100" t="str">
        <f t="shared" ref="AE5:AE47" si="0">IF(C5="","",VLOOKUP(C5,$AG$5:$AH$23,2,0))</f>
        <v/>
      </c>
      <c r="AG5" s="100" t="s">
        <v>817</v>
      </c>
      <c r="AH5" s="100">
        <v>0</v>
      </c>
      <c r="AJ5" s="100" t="s">
        <v>835</v>
      </c>
    </row>
    <row r="6" spans="1:36" s="100" customFormat="1" ht="27.9" customHeight="1">
      <c r="A6" s="416">
        <v>2</v>
      </c>
      <c r="B6" s="416"/>
      <c r="C6" s="557"/>
      <c r="D6" s="560"/>
      <c r="E6" s="96"/>
      <c r="F6" s="97"/>
      <c r="G6" s="419"/>
      <c r="H6" s="420" t="s">
        <v>680</v>
      </c>
      <c r="I6" s="417"/>
      <c r="J6" s="418" t="s">
        <v>31</v>
      </c>
      <c r="K6" s="417"/>
      <c r="L6" s="418" t="s">
        <v>32</v>
      </c>
      <c r="M6" s="417"/>
      <c r="N6" s="418" t="s">
        <v>32</v>
      </c>
      <c r="O6" s="542"/>
      <c r="P6" s="536"/>
      <c r="Q6" s="386"/>
      <c r="R6" s="422"/>
      <c r="S6" s="428" t="s">
        <v>32</v>
      </c>
      <c r="T6" s="422"/>
      <c r="U6" s="428" t="s">
        <v>32</v>
      </c>
      <c r="V6" s="422"/>
      <c r="W6" s="428" t="s">
        <v>32</v>
      </c>
      <c r="X6" s="422"/>
      <c r="Y6" s="428" t="s">
        <v>32</v>
      </c>
      <c r="AE6" s="100" t="str">
        <f t="shared" si="0"/>
        <v/>
      </c>
      <c r="AG6" s="100" t="s">
        <v>818</v>
      </c>
      <c r="AH6" s="100">
        <v>0</v>
      </c>
      <c r="AJ6" s="100" t="s">
        <v>836</v>
      </c>
    </row>
    <row r="7" spans="1:36" s="100" customFormat="1" ht="27.9" customHeight="1">
      <c r="A7" s="416">
        <v>3</v>
      </c>
      <c r="B7" s="416"/>
      <c r="C7" s="557"/>
      <c r="D7" s="560"/>
      <c r="E7" s="96"/>
      <c r="F7" s="97"/>
      <c r="G7" s="419"/>
      <c r="H7" s="420" t="s">
        <v>680</v>
      </c>
      <c r="I7" s="417"/>
      <c r="J7" s="418" t="s">
        <v>681</v>
      </c>
      <c r="K7" s="417"/>
      <c r="L7" s="418" t="s">
        <v>32</v>
      </c>
      <c r="M7" s="417"/>
      <c r="N7" s="418" t="s">
        <v>32</v>
      </c>
      <c r="O7" s="542"/>
      <c r="P7" s="536"/>
      <c r="Q7" s="386"/>
      <c r="R7" s="422"/>
      <c r="S7" s="428" t="s">
        <v>32</v>
      </c>
      <c r="T7" s="422"/>
      <c r="U7" s="428" t="s">
        <v>32</v>
      </c>
      <c r="V7" s="422"/>
      <c r="W7" s="428" t="s">
        <v>32</v>
      </c>
      <c r="X7" s="422"/>
      <c r="Y7" s="428" t="s">
        <v>32</v>
      </c>
      <c r="AE7" s="100" t="str">
        <f t="shared" si="0"/>
        <v/>
      </c>
      <c r="AG7" s="100" t="s">
        <v>819</v>
      </c>
      <c r="AH7" s="100">
        <v>0</v>
      </c>
      <c r="AJ7" s="100" t="s">
        <v>837</v>
      </c>
    </row>
    <row r="8" spans="1:36" s="100" customFormat="1" ht="27.9" customHeight="1">
      <c r="A8" s="416">
        <v>4</v>
      </c>
      <c r="B8" s="416"/>
      <c r="C8" s="557"/>
      <c r="D8" s="560"/>
      <c r="E8" s="96"/>
      <c r="F8" s="97"/>
      <c r="G8" s="419"/>
      <c r="H8" s="420" t="s">
        <v>680</v>
      </c>
      <c r="I8" s="417"/>
      <c r="J8" s="418" t="s">
        <v>681</v>
      </c>
      <c r="K8" s="417"/>
      <c r="L8" s="418" t="s">
        <v>32</v>
      </c>
      <c r="M8" s="417"/>
      <c r="N8" s="418" t="s">
        <v>32</v>
      </c>
      <c r="O8" s="542"/>
      <c r="P8" s="536"/>
      <c r="Q8" s="386"/>
      <c r="R8" s="422"/>
      <c r="S8" s="428" t="s">
        <v>32</v>
      </c>
      <c r="T8" s="422"/>
      <c r="U8" s="428" t="s">
        <v>32</v>
      </c>
      <c r="V8" s="422"/>
      <c r="W8" s="428" t="s">
        <v>32</v>
      </c>
      <c r="X8" s="422"/>
      <c r="Y8" s="428" t="s">
        <v>32</v>
      </c>
      <c r="AE8" s="100" t="str">
        <f t="shared" si="0"/>
        <v/>
      </c>
      <c r="AG8" s="100" t="s">
        <v>847</v>
      </c>
      <c r="AH8" s="100">
        <v>0</v>
      </c>
      <c r="AJ8" s="100" t="s">
        <v>838</v>
      </c>
    </row>
    <row r="9" spans="1:36" s="100" customFormat="1" ht="27.9" customHeight="1">
      <c r="A9" s="416">
        <v>5</v>
      </c>
      <c r="B9" s="416"/>
      <c r="C9" s="557"/>
      <c r="D9" s="560"/>
      <c r="E9" s="96"/>
      <c r="F9" s="97"/>
      <c r="G9" s="419"/>
      <c r="H9" s="420" t="s">
        <v>680</v>
      </c>
      <c r="I9" s="417"/>
      <c r="J9" s="418" t="s">
        <v>681</v>
      </c>
      <c r="K9" s="417"/>
      <c r="L9" s="418" t="s">
        <v>32</v>
      </c>
      <c r="M9" s="417"/>
      <c r="N9" s="418" t="s">
        <v>32</v>
      </c>
      <c r="O9" s="542"/>
      <c r="P9" s="536"/>
      <c r="Q9" s="386"/>
      <c r="R9" s="422"/>
      <c r="S9" s="428" t="s">
        <v>32</v>
      </c>
      <c r="T9" s="422"/>
      <c r="U9" s="428" t="s">
        <v>32</v>
      </c>
      <c r="V9" s="422"/>
      <c r="W9" s="428" t="s">
        <v>32</v>
      </c>
      <c r="X9" s="422"/>
      <c r="Y9" s="428" t="s">
        <v>32</v>
      </c>
      <c r="AE9" s="100" t="str">
        <f t="shared" si="0"/>
        <v/>
      </c>
      <c r="AG9" s="100" t="s">
        <v>820</v>
      </c>
      <c r="AH9" s="100">
        <v>1</v>
      </c>
      <c r="AJ9" s="100" t="s">
        <v>839</v>
      </c>
    </row>
    <row r="10" spans="1:36" s="100" customFormat="1" ht="27.9" customHeight="1">
      <c r="A10" s="416">
        <v>6</v>
      </c>
      <c r="B10" s="416"/>
      <c r="C10" s="557"/>
      <c r="D10" s="560"/>
      <c r="E10" s="96"/>
      <c r="F10" s="97"/>
      <c r="G10" s="419"/>
      <c r="H10" s="420" t="s">
        <v>680</v>
      </c>
      <c r="I10" s="417"/>
      <c r="J10" s="418" t="s">
        <v>681</v>
      </c>
      <c r="K10" s="417"/>
      <c r="L10" s="418" t="s">
        <v>32</v>
      </c>
      <c r="M10" s="417"/>
      <c r="N10" s="418" t="s">
        <v>32</v>
      </c>
      <c r="O10" s="542"/>
      <c r="P10" s="536"/>
      <c r="Q10" s="386"/>
      <c r="R10" s="422"/>
      <c r="S10" s="428" t="s">
        <v>32</v>
      </c>
      <c r="T10" s="422"/>
      <c r="U10" s="428" t="s">
        <v>32</v>
      </c>
      <c r="V10" s="422"/>
      <c r="W10" s="428" t="s">
        <v>32</v>
      </c>
      <c r="X10" s="422"/>
      <c r="Y10" s="428" t="s">
        <v>32</v>
      </c>
      <c r="AE10" s="100" t="str">
        <f t="shared" si="0"/>
        <v/>
      </c>
      <c r="AG10" s="100" t="s">
        <v>821</v>
      </c>
      <c r="AH10" s="100">
        <v>1</v>
      </c>
      <c r="AJ10" s="100" t="s">
        <v>840</v>
      </c>
    </row>
    <row r="11" spans="1:36" s="100" customFormat="1" ht="27.9" customHeight="1">
      <c r="A11" s="416">
        <v>7</v>
      </c>
      <c r="B11" s="416"/>
      <c r="C11" s="557"/>
      <c r="D11" s="560"/>
      <c r="E11" s="96"/>
      <c r="F11" s="97"/>
      <c r="G11" s="419"/>
      <c r="H11" s="420" t="s">
        <v>680</v>
      </c>
      <c r="I11" s="417"/>
      <c r="J11" s="418" t="s">
        <v>681</v>
      </c>
      <c r="K11" s="417"/>
      <c r="L11" s="418" t="s">
        <v>32</v>
      </c>
      <c r="M11" s="417"/>
      <c r="N11" s="418" t="s">
        <v>32</v>
      </c>
      <c r="O11" s="542"/>
      <c r="P11" s="536"/>
      <c r="Q11" s="386"/>
      <c r="R11" s="422"/>
      <c r="S11" s="428" t="s">
        <v>32</v>
      </c>
      <c r="T11" s="422"/>
      <c r="U11" s="428" t="s">
        <v>32</v>
      </c>
      <c r="V11" s="422"/>
      <c r="W11" s="428" t="s">
        <v>32</v>
      </c>
      <c r="X11" s="422"/>
      <c r="Y11" s="428" t="s">
        <v>32</v>
      </c>
      <c r="AE11" s="100" t="str">
        <f t="shared" si="0"/>
        <v/>
      </c>
      <c r="AG11" s="100" t="s">
        <v>848</v>
      </c>
      <c r="AH11" s="100">
        <v>2</v>
      </c>
      <c r="AJ11" s="100" t="s">
        <v>841</v>
      </c>
    </row>
    <row r="12" spans="1:36" s="100" customFormat="1" ht="27.9" customHeight="1">
      <c r="A12" s="416">
        <v>8</v>
      </c>
      <c r="B12" s="416"/>
      <c r="C12" s="557"/>
      <c r="D12" s="560"/>
      <c r="E12" s="96"/>
      <c r="F12" s="97"/>
      <c r="G12" s="419"/>
      <c r="H12" s="420" t="s">
        <v>680</v>
      </c>
      <c r="I12" s="417"/>
      <c r="J12" s="418" t="s">
        <v>681</v>
      </c>
      <c r="K12" s="417"/>
      <c r="L12" s="418" t="s">
        <v>32</v>
      </c>
      <c r="M12" s="417"/>
      <c r="N12" s="418" t="s">
        <v>32</v>
      </c>
      <c r="O12" s="542"/>
      <c r="P12" s="536"/>
      <c r="Q12" s="386"/>
      <c r="R12" s="422"/>
      <c r="S12" s="428" t="s">
        <v>32</v>
      </c>
      <c r="T12" s="422"/>
      <c r="U12" s="428" t="s">
        <v>32</v>
      </c>
      <c r="V12" s="422"/>
      <c r="W12" s="428" t="s">
        <v>32</v>
      </c>
      <c r="X12" s="422"/>
      <c r="Y12" s="428" t="s">
        <v>32</v>
      </c>
      <c r="AE12" s="100" t="str">
        <f t="shared" si="0"/>
        <v/>
      </c>
      <c r="AG12" s="100" t="s">
        <v>822</v>
      </c>
      <c r="AH12" s="100">
        <v>0</v>
      </c>
      <c r="AJ12" s="100" t="s">
        <v>842</v>
      </c>
    </row>
    <row r="13" spans="1:36" s="100" customFormat="1" ht="27.9" customHeight="1">
      <c r="A13" s="416">
        <v>9</v>
      </c>
      <c r="B13" s="416"/>
      <c r="C13" s="557"/>
      <c r="D13" s="560"/>
      <c r="E13" s="96"/>
      <c r="F13" s="97"/>
      <c r="G13" s="419"/>
      <c r="H13" s="420" t="s">
        <v>680</v>
      </c>
      <c r="I13" s="417"/>
      <c r="J13" s="418" t="s">
        <v>681</v>
      </c>
      <c r="K13" s="417"/>
      <c r="L13" s="418" t="s">
        <v>32</v>
      </c>
      <c r="M13" s="417"/>
      <c r="N13" s="418" t="s">
        <v>32</v>
      </c>
      <c r="O13" s="542"/>
      <c r="P13" s="536"/>
      <c r="Q13" s="386"/>
      <c r="R13" s="422"/>
      <c r="S13" s="428" t="s">
        <v>32</v>
      </c>
      <c r="T13" s="422"/>
      <c r="U13" s="428" t="s">
        <v>32</v>
      </c>
      <c r="V13" s="422"/>
      <c r="W13" s="428" t="s">
        <v>32</v>
      </c>
      <c r="X13" s="422"/>
      <c r="Y13" s="428" t="s">
        <v>32</v>
      </c>
      <c r="AE13" s="100" t="str">
        <f t="shared" si="0"/>
        <v/>
      </c>
      <c r="AG13" s="100" t="s">
        <v>823</v>
      </c>
      <c r="AH13" s="100">
        <v>0</v>
      </c>
      <c r="AJ13" s="100" t="s">
        <v>843</v>
      </c>
    </row>
    <row r="14" spans="1:36" s="100" customFormat="1" ht="27.9" customHeight="1">
      <c r="A14" s="416">
        <v>10</v>
      </c>
      <c r="B14" s="416"/>
      <c r="C14" s="557"/>
      <c r="D14" s="560"/>
      <c r="E14" s="96"/>
      <c r="F14" s="97"/>
      <c r="G14" s="419"/>
      <c r="H14" s="420" t="s">
        <v>680</v>
      </c>
      <c r="I14" s="417"/>
      <c r="J14" s="418" t="s">
        <v>681</v>
      </c>
      <c r="K14" s="417"/>
      <c r="L14" s="418" t="s">
        <v>32</v>
      </c>
      <c r="M14" s="417"/>
      <c r="N14" s="418" t="s">
        <v>32</v>
      </c>
      <c r="O14" s="542"/>
      <c r="P14" s="536"/>
      <c r="Q14" s="386"/>
      <c r="R14" s="422"/>
      <c r="S14" s="428" t="s">
        <v>32</v>
      </c>
      <c r="T14" s="422"/>
      <c r="U14" s="428" t="s">
        <v>32</v>
      </c>
      <c r="V14" s="422"/>
      <c r="W14" s="428" t="s">
        <v>32</v>
      </c>
      <c r="X14" s="422"/>
      <c r="Y14" s="428" t="s">
        <v>32</v>
      </c>
      <c r="AE14" s="100" t="str">
        <f t="shared" si="0"/>
        <v/>
      </c>
      <c r="AG14" s="100" t="s">
        <v>824</v>
      </c>
      <c r="AH14" s="100">
        <v>0</v>
      </c>
      <c r="AJ14" s="100" t="s">
        <v>844</v>
      </c>
    </row>
    <row r="15" spans="1:36" s="100" customFormat="1" ht="27.9" customHeight="1">
      <c r="A15" s="416">
        <v>11</v>
      </c>
      <c r="B15" s="416"/>
      <c r="C15" s="557"/>
      <c r="D15" s="560"/>
      <c r="E15" s="96"/>
      <c r="F15" s="97"/>
      <c r="G15" s="419"/>
      <c r="H15" s="420" t="s">
        <v>680</v>
      </c>
      <c r="I15" s="417"/>
      <c r="J15" s="418" t="s">
        <v>681</v>
      </c>
      <c r="K15" s="417"/>
      <c r="L15" s="418" t="s">
        <v>32</v>
      </c>
      <c r="M15" s="417"/>
      <c r="N15" s="418" t="s">
        <v>32</v>
      </c>
      <c r="O15" s="542"/>
      <c r="P15" s="536"/>
      <c r="Q15" s="386"/>
      <c r="R15" s="422"/>
      <c r="S15" s="428" t="s">
        <v>32</v>
      </c>
      <c r="T15" s="422"/>
      <c r="U15" s="428" t="s">
        <v>32</v>
      </c>
      <c r="V15" s="422"/>
      <c r="W15" s="428" t="s">
        <v>32</v>
      </c>
      <c r="X15" s="422"/>
      <c r="Y15" s="428" t="s">
        <v>32</v>
      </c>
      <c r="AE15" s="100" t="str">
        <f t="shared" si="0"/>
        <v/>
      </c>
      <c r="AG15" s="100" t="s">
        <v>825</v>
      </c>
      <c r="AH15" s="100">
        <v>0</v>
      </c>
      <c r="AJ15" s="100" t="s">
        <v>845</v>
      </c>
    </row>
    <row r="16" spans="1:36" s="100" customFormat="1" ht="27.9" customHeight="1">
      <c r="A16" s="416">
        <v>12</v>
      </c>
      <c r="B16" s="416"/>
      <c r="C16" s="557"/>
      <c r="D16" s="560"/>
      <c r="E16" s="96"/>
      <c r="F16" s="97"/>
      <c r="G16" s="419"/>
      <c r="H16" s="420" t="s">
        <v>680</v>
      </c>
      <c r="I16" s="417"/>
      <c r="J16" s="418" t="s">
        <v>681</v>
      </c>
      <c r="K16" s="417"/>
      <c r="L16" s="418" t="s">
        <v>32</v>
      </c>
      <c r="M16" s="417"/>
      <c r="N16" s="418" t="s">
        <v>32</v>
      </c>
      <c r="O16" s="542"/>
      <c r="P16" s="536"/>
      <c r="Q16" s="386"/>
      <c r="R16" s="422"/>
      <c r="S16" s="428" t="s">
        <v>32</v>
      </c>
      <c r="T16" s="422"/>
      <c r="U16" s="428" t="s">
        <v>32</v>
      </c>
      <c r="V16" s="422"/>
      <c r="W16" s="428" t="s">
        <v>32</v>
      </c>
      <c r="X16" s="422"/>
      <c r="Y16" s="428" t="s">
        <v>32</v>
      </c>
      <c r="AE16" s="100" t="str">
        <f t="shared" si="0"/>
        <v/>
      </c>
      <c r="AG16" s="100" t="s">
        <v>826</v>
      </c>
      <c r="AH16" s="100">
        <v>0</v>
      </c>
      <c r="AJ16" s="100" t="s">
        <v>846</v>
      </c>
    </row>
    <row r="17" spans="1:39" s="100" customFormat="1" ht="27.9" customHeight="1">
      <c r="A17" s="416">
        <v>13</v>
      </c>
      <c r="B17" s="416"/>
      <c r="C17" s="557"/>
      <c r="D17" s="560"/>
      <c r="E17" s="96"/>
      <c r="F17" s="97"/>
      <c r="G17" s="419"/>
      <c r="H17" s="420" t="s">
        <v>680</v>
      </c>
      <c r="I17" s="417"/>
      <c r="J17" s="418" t="s">
        <v>681</v>
      </c>
      <c r="K17" s="417"/>
      <c r="L17" s="418" t="s">
        <v>32</v>
      </c>
      <c r="M17" s="417"/>
      <c r="N17" s="418" t="s">
        <v>32</v>
      </c>
      <c r="O17" s="542"/>
      <c r="P17" s="536"/>
      <c r="Q17" s="386"/>
      <c r="R17" s="422"/>
      <c r="S17" s="428" t="s">
        <v>32</v>
      </c>
      <c r="T17" s="422"/>
      <c r="U17" s="428" t="s">
        <v>32</v>
      </c>
      <c r="V17" s="422"/>
      <c r="W17" s="428" t="s">
        <v>32</v>
      </c>
      <c r="X17" s="422"/>
      <c r="Y17" s="428" t="s">
        <v>32</v>
      </c>
      <c r="AE17" s="100" t="str">
        <f t="shared" si="0"/>
        <v/>
      </c>
      <c r="AG17" s="100" t="s">
        <v>827</v>
      </c>
      <c r="AH17" s="100">
        <v>0</v>
      </c>
    </row>
    <row r="18" spans="1:39" s="100" customFormat="1" ht="27.75" customHeight="1">
      <c r="A18" s="416">
        <v>14</v>
      </c>
      <c r="B18" s="416"/>
      <c r="C18" s="557"/>
      <c r="D18" s="560"/>
      <c r="E18" s="96"/>
      <c r="F18" s="97"/>
      <c r="G18" s="419"/>
      <c r="H18" s="420" t="s">
        <v>680</v>
      </c>
      <c r="I18" s="417"/>
      <c r="J18" s="418" t="s">
        <v>681</v>
      </c>
      <c r="K18" s="417"/>
      <c r="L18" s="418" t="s">
        <v>32</v>
      </c>
      <c r="M18" s="417"/>
      <c r="N18" s="418" t="s">
        <v>32</v>
      </c>
      <c r="O18" s="542"/>
      <c r="P18" s="536"/>
      <c r="Q18" s="386"/>
      <c r="R18" s="422"/>
      <c r="S18" s="428" t="s">
        <v>32</v>
      </c>
      <c r="T18" s="422"/>
      <c r="U18" s="428" t="s">
        <v>32</v>
      </c>
      <c r="V18" s="422"/>
      <c r="W18" s="428" t="s">
        <v>32</v>
      </c>
      <c r="X18" s="422"/>
      <c r="Y18" s="428" t="s">
        <v>32</v>
      </c>
      <c r="AE18" s="100" t="str">
        <f t="shared" si="0"/>
        <v/>
      </c>
      <c r="AG18" s="99" t="s">
        <v>828</v>
      </c>
      <c r="AH18" s="99">
        <v>0</v>
      </c>
    </row>
    <row r="19" spans="1:39" s="100" customFormat="1" ht="27.9" customHeight="1">
      <c r="A19" s="416">
        <v>15</v>
      </c>
      <c r="B19" s="416"/>
      <c r="C19" s="557"/>
      <c r="D19" s="560"/>
      <c r="E19" s="96"/>
      <c r="F19" s="97"/>
      <c r="G19" s="419"/>
      <c r="H19" s="420" t="s">
        <v>680</v>
      </c>
      <c r="I19" s="417"/>
      <c r="J19" s="418" t="s">
        <v>681</v>
      </c>
      <c r="K19" s="417"/>
      <c r="L19" s="418" t="s">
        <v>32</v>
      </c>
      <c r="M19" s="417"/>
      <c r="N19" s="418" t="s">
        <v>32</v>
      </c>
      <c r="O19" s="542"/>
      <c r="P19" s="536"/>
      <c r="Q19" s="386"/>
      <c r="R19" s="422"/>
      <c r="S19" s="428" t="s">
        <v>32</v>
      </c>
      <c r="T19" s="422"/>
      <c r="U19" s="428" t="s">
        <v>32</v>
      </c>
      <c r="V19" s="422"/>
      <c r="W19" s="428" t="s">
        <v>32</v>
      </c>
      <c r="X19" s="422"/>
      <c r="Y19" s="428" t="s">
        <v>32</v>
      </c>
      <c r="AE19" s="100" t="str">
        <f t="shared" si="0"/>
        <v/>
      </c>
      <c r="AF19" s="99"/>
      <c r="AG19" s="99" t="s">
        <v>804</v>
      </c>
      <c r="AH19" s="99">
        <v>0</v>
      </c>
      <c r="AI19" s="99"/>
      <c r="AJ19" s="99"/>
      <c r="AK19" s="99"/>
      <c r="AL19" s="99"/>
      <c r="AM19" s="99"/>
    </row>
    <row r="20" spans="1:39" ht="27.75" customHeight="1">
      <c r="A20" s="416">
        <v>16</v>
      </c>
      <c r="B20" s="416"/>
      <c r="C20" s="557"/>
      <c r="D20" s="560"/>
      <c r="E20" s="96"/>
      <c r="F20" s="97"/>
      <c r="G20" s="419"/>
      <c r="H20" s="420" t="s">
        <v>680</v>
      </c>
      <c r="I20" s="417"/>
      <c r="J20" s="418" t="s">
        <v>681</v>
      </c>
      <c r="K20" s="417"/>
      <c r="L20" s="418" t="s">
        <v>32</v>
      </c>
      <c r="M20" s="417"/>
      <c r="N20" s="418" t="s">
        <v>32</v>
      </c>
      <c r="O20" s="542"/>
      <c r="P20" s="536"/>
      <c r="Q20" s="386"/>
      <c r="R20" s="422"/>
      <c r="S20" s="428" t="s">
        <v>32</v>
      </c>
      <c r="T20" s="422"/>
      <c r="U20" s="428" t="s">
        <v>32</v>
      </c>
      <c r="V20" s="422"/>
      <c r="W20" s="428" t="s">
        <v>32</v>
      </c>
      <c r="X20" s="422"/>
      <c r="Y20" s="428" t="s">
        <v>32</v>
      </c>
      <c r="Z20" s="100"/>
      <c r="AA20" s="100"/>
      <c r="AB20" s="100"/>
      <c r="AC20" s="100"/>
      <c r="AD20" s="100"/>
      <c r="AE20" s="100" t="str">
        <f t="shared" si="0"/>
        <v/>
      </c>
      <c r="AG20" s="99" t="s">
        <v>829</v>
      </c>
      <c r="AH20" s="99">
        <v>0</v>
      </c>
    </row>
    <row r="21" spans="1:39" ht="27.75" customHeight="1">
      <c r="A21" s="416">
        <v>17</v>
      </c>
      <c r="B21" s="416"/>
      <c r="C21" s="557"/>
      <c r="D21" s="560"/>
      <c r="E21" s="96"/>
      <c r="F21" s="97"/>
      <c r="G21" s="419"/>
      <c r="H21" s="420" t="s">
        <v>680</v>
      </c>
      <c r="I21" s="417"/>
      <c r="J21" s="418" t="s">
        <v>681</v>
      </c>
      <c r="K21" s="417"/>
      <c r="L21" s="418" t="s">
        <v>32</v>
      </c>
      <c r="M21" s="417"/>
      <c r="N21" s="418" t="s">
        <v>32</v>
      </c>
      <c r="O21" s="542"/>
      <c r="P21" s="536"/>
      <c r="Q21" s="386"/>
      <c r="R21" s="422"/>
      <c r="S21" s="428" t="s">
        <v>32</v>
      </c>
      <c r="T21" s="422"/>
      <c r="U21" s="428" t="s">
        <v>32</v>
      </c>
      <c r="V21" s="422"/>
      <c r="W21" s="428" t="s">
        <v>32</v>
      </c>
      <c r="X21" s="422"/>
      <c r="Y21" s="428" t="s">
        <v>32</v>
      </c>
      <c r="Z21" s="100"/>
      <c r="AA21" s="100"/>
      <c r="AB21" s="100"/>
      <c r="AC21" s="100"/>
      <c r="AD21" s="100"/>
      <c r="AE21" s="100" t="str">
        <f t="shared" si="0"/>
        <v/>
      </c>
      <c r="AG21" s="99" t="s">
        <v>830</v>
      </c>
      <c r="AH21" s="99">
        <v>0</v>
      </c>
    </row>
    <row r="22" spans="1:39" ht="27.75" customHeight="1">
      <c r="A22" s="416">
        <v>18</v>
      </c>
      <c r="B22" s="416"/>
      <c r="C22" s="557"/>
      <c r="D22" s="560"/>
      <c r="E22" s="96"/>
      <c r="F22" s="97"/>
      <c r="G22" s="419"/>
      <c r="H22" s="420" t="s">
        <v>680</v>
      </c>
      <c r="I22" s="417"/>
      <c r="J22" s="418" t="s">
        <v>681</v>
      </c>
      <c r="K22" s="417"/>
      <c r="L22" s="418" t="s">
        <v>32</v>
      </c>
      <c r="M22" s="417"/>
      <c r="N22" s="418" t="s">
        <v>32</v>
      </c>
      <c r="O22" s="542"/>
      <c r="P22" s="536"/>
      <c r="Q22" s="386"/>
      <c r="R22" s="422"/>
      <c r="S22" s="428" t="s">
        <v>32</v>
      </c>
      <c r="T22" s="422"/>
      <c r="U22" s="428" t="s">
        <v>32</v>
      </c>
      <c r="V22" s="422"/>
      <c r="W22" s="428" t="s">
        <v>32</v>
      </c>
      <c r="X22" s="422"/>
      <c r="Y22" s="428" t="s">
        <v>32</v>
      </c>
      <c r="Z22" s="100"/>
      <c r="AA22" s="100"/>
      <c r="AB22" s="100"/>
      <c r="AC22" s="100"/>
      <c r="AD22" s="100"/>
      <c r="AE22" s="100" t="str">
        <f t="shared" si="0"/>
        <v/>
      </c>
      <c r="AG22" s="99" t="s">
        <v>831</v>
      </c>
      <c r="AH22" s="99">
        <v>0</v>
      </c>
    </row>
    <row r="23" spans="1:39" ht="27.75" customHeight="1">
      <c r="A23" s="416">
        <v>19</v>
      </c>
      <c r="B23" s="416"/>
      <c r="C23" s="557"/>
      <c r="D23" s="560"/>
      <c r="E23" s="96"/>
      <c r="F23" s="97"/>
      <c r="G23" s="419"/>
      <c r="H23" s="420" t="s">
        <v>680</v>
      </c>
      <c r="I23" s="417"/>
      <c r="J23" s="418" t="s">
        <v>681</v>
      </c>
      <c r="K23" s="417"/>
      <c r="L23" s="418" t="s">
        <v>32</v>
      </c>
      <c r="M23" s="417"/>
      <c r="N23" s="418" t="s">
        <v>32</v>
      </c>
      <c r="O23" s="542"/>
      <c r="P23" s="536"/>
      <c r="Q23" s="386"/>
      <c r="R23" s="424"/>
      <c r="S23" s="423" t="s">
        <v>32</v>
      </c>
      <c r="T23" s="424"/>
      <c r="U23" s="423" t="s">
        <v>32</v>
      </c>
      <c r="V23" s="424"/>
      <c r="W23" s="423" t="s">
        <v>32</v>
      </c>
      <c r="X23" s="424"/>
      <c r="Y23" s="423" t="s">
        <v>32</v>
      </c>
      <c r="Z23" s="100"/>
      <c r="AA23" s="100"/>
      <c r="AB23" s="100"/>
      <c r="AC23" s="100"/>
      <c r="AD23" s="100"/>
      <c r="AE23" s="100" t="str">
        <f t="shared" si="0"/>
        <v/>
      </c>
      <c r="AG23" s="99" t="s">
        <v>832</v>
      </c>
      <c r="AH23" s="99">
        <v>0</v>
      </c>
    </row>
    <row r="24" spans="1:39" ht="27.75" customHeight="1">
      <c r="A24" s="416">
        <v>20</v>
      </c>
      <c r="B24" s="416"/>
      <c r="C24" s="557"/>
      <c r="D24" s="560"/>
      <c r="E24" s="96"/>
      <c r="F24" s="97"/>
      <c r="G24" s="419"/>
      <c r="H24" s="420" t="s">
        <v>680</v>
      </c>
      <c r="I24" s="417"/>
      <c r="J24" s="418" t="s">
        <v>681</v>
      </c>
      <c r="K24" s="417"/>
      <c r="L24" s="418" t="s">
        <v>32</v>
      </c>
      <c r="M24" s="417"/>
      <c r="N24" s="418" t="s">
        <v>32</v>
      </c>
      <c r="O24" s="542"/>
      <c r="P24" s="536"/>
      <c r="Q24" s="386"/>
      <c r="R24" s="422"/>
      <c r="S24" s="428" t="s">
        <v>32</v>
      </c>
      <c r="T24" s="422"/>
      <c r="U24" s="428" t="s">
        <v>32</v>
      </c>
      <c r="V24" s="422"/>
      <c r="W24" s="428" t="s">
        <v>32</v>
      </c>
      <c r="X24" s="422"/>
      <c r="Y24" s="428" t="s">
        <v>32</v>
      </c>
      <c r="Z24" s="100"/>
      <c r="AA24" s="100"/>
      <c r="AB24" s="100"/>
      <c r="AC24" s="100"/>
      <c r="AD24" s="100"/>
      <c r="AE24" s="100" t="str">
        <f t="shared" si="0"/>
        <v/>
      </c>
    </row>
    <row r="25" spans="1:39" ht="27.75" customHeight="1">
      <c r="A25" s="416">
        <v>21</v>
      </c>
      <c r="B25" s="416"/>
      <c r="C25" s="557"/>
      <c r="D25" s="560"/>
      <c r="E25" s="96"/>
      <c r="F25" s="97"/>
      <c r="G25" s="419"/>
      <c r="H25" s="420" t="s">
        <v>680</v>
      </c>
      <c r="I25" s="417"/>
      <c r="J25" s="418" t="s">
        <v>681</v>
      </c>
      <c r="K25" s="417"/>
      <c r="L25" s="418" t="s">
        <v>32</v>
      </c>
      <c r="M25" s="417"/>
      <c r="N25" s="418" t="s">
        <v>32</v>
      </c>
      <c r="O25" s="542"/>
      <c r="P25" s="536"/>
      <c r="Q25" s="386"/>
      <c r="R25" s="422"/>
      <c r="S25" s="428" t="s">
        <v>32</v>
      </c>
      <c r="T25" s="422"/>
      <c r="U25" s="428" t="s">
        <v>32</v>
      </c>
      <c r="V25" s="422"/>
      <c r="W25" s="428" t="s">
        <v>32</v>
      </c>
      <c r="X25" s="422"/>
      <c r="Y25" s="428" t="s">
        <v>32</v>
      </c>
      <c r="Z25" s="100"/>
      <c r="AA25" s="100"/>
      <c r="AB25" s="100"/>
      <c r="AC25" s="100"/>
      <c r="AD25" s="100"/>
      <c r="AE25" s="100" t="str">
        <f t="shared" si="0"/>
        <v/>
      </c>
    </row>
    <row r="26" spans="1:39" ht="27.75" customHeight="1">
      <c r="A26" s="416">
        <v>22</v>
      </c>
      <c r="B26" s="416"/>
      <c r="C26" s="557"/>
      <c r="D26" s="560"/>
      <c r="E26" s="96"/>
      <c r="F26" s="97"/>
      <c r="G26" s="419"/>
      <c r="H26" s="420" t="s">
        <v>680</v>
      </c>
      <c r="I26" s="417"/>
      <c r="J26" s="418" t="s">
        <v>681</v>
      </c>
      <c r="K26" s="417"/>
      <c r="L26" s="418" t="s">
        <v>32</v>
      </c>
      <c r="M26" s="417"/>
      <c r="N26" s="418" t="s">
        <v>32</v>
      </c>
      <c r="O26" s="542"/>
      <c r="P26" s="537"/>
      <c r="Q26" s="413"/>
      <c r="R26" s="422"/>
      <c r="S26" s="428" t="s">
        <v>32</v>
      </c>
      <c r="T26" s="422"/>
      <c r="U26" s="428" t="s">
        <v>32</v>
      </c>
      <c r="V26" s="422"/>
      <c r="W26" s="428" t="s">
        <v>32</v>
      </c>
      <c r="X26" s="422"/>
      <c r="Y26" s="428" t="s">
        <v>32</v>
      </c>
      <c r="Z26" s="100"/>
      <c r="AA26" s="100"/>
      <c r="AB26" s="100"/>
      <c r="AC26" s="100"/>
      <c r="AD26" s="100"/>
      <c r="AE26" s="100" t="str">
        <f t="shared" si="0"/>
        <v/>
      </c>
    </row>
    <row r="27" spans="1:39" ht="27.75" customHeight="1">
      <c r="A27" s="416">
        <v>23</v>
      </c>
      <c r="B27" s="416"/>
      <c r="C27" s="557"/>
      <c r="D27" s="560"/>
      <c r="E27" s="96"/>
      <c r="F27" s="97"/>
      <c r="G27" s="419"/>
      <c r="H27" s="420" t="s">
        <v>680</v>
      </c>
      <c r="I27" s="417"/>
      <c r="J27" s="418" t="s">
        <v>681</v>
      </c>
      <c r="K27" s="417"/>
      <c r="L27" s="418" t="s">
        <v>32</v>
      </c>
      <c r="M27" s="417"/>
      <c r="N27" s="418" t="s">
        <v>32</v>
      </c>
      <c r="O27" s="542"/>
      <c r="P27" s="536"/>
      <c r="Q27" s="386"/>
      <c r="R27" s="744"/>
      <c r="S27" s="745" t="s">
        <v>32</v>
      </c>
      <c r="T27" s="744"/>
      <c r="U27" s="745" t="s">
        <v>32</v>
      </c>
      <c r="V27" s="744"/>
      <c r="W27" s="745" t="s">
        <v>32</v>
      </c>
      <c r="X27" s="744"/>
      <c r="Y27" s="745" t="s">
        <v>32</v>
      </c>
      <c r="Z27" s="100"/>
      <c r="AA27" s="100"/>
      <c r="AB27" s="100"/>
      <c r="AC27" s="100"/>
      <c r="AD27" s="100"/>
      <c r="AE27" s="100" t="str">
        <f t="shared" si="0"/>
        <v/>
      </c>
    </row>
    <row r="28" spans="1:39" ht="27.75" customHeight="1">
      <c r="A28" s="416">
        <v>24</v>
      </c>
      <c r="B28" s="416"/>
      <c r="C28" s="557"/>
      <c r="D28" s="560"/>
      <c r="E28" s="96"/>
      <c r="F28" s="97"/>
      <c r="G28" s="419"/>
      <c r="H28" s="420" t="s">
        <v>680</v>
      </c>
      <c r="I28" s="417"/>
      <c r="J28" s="418" t="s">
        <v>681</v>
      </c>
      <c r="K28" s="417"/>
      <c r="L28" s="418" t="s">
        <v>32</v>
      </c>
      <c r="M28" s="417"/>
      <c r="N28" s="418" t="s">
        <v>32</v>
      </c>
      <c r="O28" s="542"/>
      <c r="P28" s="536"/>
      <c r="Q28" s="386"/>
      <c r="R28" s="422"/>
      <c r="S28" s="428" t="s">
        <v>32</v>
      </c>
      <c r="T28" s="422"/>
      <c r="U28" s="428" t="s">
        <v>32</v>
      </c>
      <c r="V28" s="422"/>
      <c r="W28" s="428" t="s">
        <v>32</v>
      </c>
      <c r="X28" s="422"/>
      <c r="Y28" s="428" t="s">
        <v>32</v>
      </c>
      <c r="Z28" s="100"/>
      <c r="AA28" s="100"/>
      <c r="AB28" s="100"/>
      <c r="AC28" s="100"/>
      <c r="AD28" s="100"/>
      <c r="AE28" s="100" t="str">
        <f t="shared" si="0"/>
        <v/>
      </c>
    </row>
    <row r="29" spans="1:39" ht="27.75" customHeight="1">
      <c r="A29" s="416">
        <v>25</v>
      </c>
      <c r="B29" s="416"/>
      <c r="C29" s="557"/>
      <c r="D29" s="560"/>
      <c r="E29" s="96"/>
      <c r="F29" s="97"/>
      <c r="G29" s="419"/>
      <c r="H29" s="420" t="s">
        <v>680</v>
      </c>
      <c r="I29" s="417"/>
      <c r="J29" s="418" t="s">
        <v>681</v>
      </c>
      <c r="K29" s="417"/>
      <c r="L29" s="418" t="s">
        <v>32</v>
      </c>
      <c r="M29" s="417"/>
      <c r="N29" s="418" t="s">
        <v>32</v>
      </c>
      <c r="O29" s="542"/>
      <c r="P29" s="536"/>
      <c r="Q29" s="386"/>
      <c r="R29" s="422"/>
      <c r="S29" s="428" t="s">
        <v>32</v>
      </c>
      <c r="T29" s="422"/>
      <c r="U29" s="428" t="s">
        <v>32</v>
      </c>
      <c r="V29" s="422"/>
      <c r="W29" s="428" t="s">
        <v>32</v>
      </c>
      <c r="X29" s="422"/>
      <c r="Y29" s="428" t="s">
        <v>32</v>
      </c>
      <c r="Z29" s="100"/>
      <c r="AA29" s="100"/>
      <c r="AB29" s="100"/>
      <c r="AC29" s="100"/>
      <c r="AD29" s="100"/>
      <c r="AE29" s="100" t="str">
        <f t="shared" si="0"/>
        <v/>
      </c>
    </row>
    <row r="30" spans="1:39" ht="27.75" customHeight="1">
      <c r="A30" s="416">
        <v>26</v>
      </c>
      <c r="B30" s="416"/>
      <c r="C30" s="557"/>
      <c r="D30" s="560"/>
      <c r="E30" s="96"/>
      <c r="F30" s="97"/>
      <c r="G30" s="419"/>
      <c r="H30" s="420" t="s">
        <v>680</v>
      </c>
      <c r="I30" s="417"/>
      <c r="J30" s="418" t="s">
        <v>681</v>
      </c>
      <c r="K30" s="417"/>
      <c r="L30" s="418" t="s">
        <v>32</v>
      </c>
      <c r="M30" s="417"/>
      <c r="N30" s="418" t="s">
        <v>32</v>
      </c>
      <c r="O30" s="542"/>
      <c r="P30" s="536"/>
      <c r="Q30" s="386"/>
      <c r="R30" s="422"/>
      <c r="S30" s="428" t="s">
        <v>32</v>
      </c>
      <c r="T30" s="422"/>
      <c r="U30" s="428" t="s">
        <v>32</v>
      </c>
      <c r="V30" s="422"/>
      <c r="W30" s="428" t="s">
        <v>32</v>
      </c>
      <c r="X30" s="422"/>
      <c r="Y30" s="428" t="s">
        <v>32</v>
      </c>
      <c r="Z30" s="100"/>
      <c r="AA30" s="100"/>
      <c r="AB30" s="100"/>
      <c r="AC30" s="100"/>
      <c r="AD30" s="100"/>
      <c r="AE30" s="100" t="str">
        <f t="shared" si="0"/>
        <v/>
      </c>
    </row>
    <row r="31" spans="1:39" ht="27.75" customHeight="1">
      <c r="A31" s="416">
        <v>27</v>
      </c>
      <c r="B31" s="416"/>
      <c r="C31" s="557"/>
      <c r="D31" s="560"/>
      <c r="E31" s="96"/>
      <c r="F31" s="97"/>
      <c r="G31" s="419"/>
      <c r="H31" s="420" t="s">
        <v>680</v>
      </c>
      <c r="I31" s="417"/>
      <c r="J31" s="418" t="s">
        <v>681</v>
      </c>
      <c r="K31" s="417"/>
      <c r="L31" s="418" t="s">
        <v>32</v>
      </c>
      <c r="M31" s="417"/>
      <c r="N31" s="418" t="s">
        <v>32</v>
      </c>
      <c r="O31" s="542"/>
      <c r="P31" s="536"/>
      <c r="Q31" s="386"/>
      <c r="R31" s="422"/>
      <c r="S31" s="428" t="s">
        <v>32</v>
      </c>
      <c r="T31" s="422"/>
      <c r="U31" s="428" t="s">
        <v>32</v>
      </c>
      <c r="V31" s="422"/>
      <c r="W31" s="428" t="s">
        <v>32</v>
      </c>
      <c r="X31" s="422"/>
      <c r="Y31" s="428" t="s">
        <v>32</v>
      </c>
      <c r="Z31" s="100"/>
      <c r="AA31" s="100"/>
      <c r="AB31" s="100"/>
      <c r="AC31" s="100"/>
      <c r="AD31" s="100"/>
      <c r="AE31" s="100" t="str">
        <f t="shared" si="0"/>
        <v/>
      </c>
    </row>
    <row r="32" spans="1:39" ht="27.75" customHeight="1">
      <c r="A32" s="416">
        <v>28</v>
      </c>
      <c r="B32" s="416"/>
      <c r="C32" s="557"/>
      <c r="D32" s="560"/>
      <c r="E32" s="96"/>
      <c r="F32" s="97"/>
      <c r="G32" s="419"/>
      <c r="H32" s="420" t="s">
        <v>680</v>
      </c>
      <c r="I32" s="417"/>
      <c r="J32" s="418" t="s">
        <v>681</v>
      </c>
      <c r="K32" s="417"/>
      <c r="L32" s="418" t="s">
        <v>32</v>
      </c>
      <c r="M32" s="417"/>
      <c r="N32" s="418" t="s">
        <v>32</v>
      </c>
      <c r="O32" s="542"/>
      <c r="P32" s="536"/>
      <c r="Q32" s="386"/>
      <c r="R32" s="422"/>
      <c r="S32" s="428" t="s">
        <v>32</v>
      </c>
      <c r="T32" s="422"/>
      <c r="U32" s="428" t="s">
        <v>32</v>
      </c>
      <c r="V32" s="422"/>
      <c r="W32" s="428" t="s">
        <v>32</v>
      </c>
      <c r="X32" s="422"/>
      <c r="Y32" s="428" t="s">
        <v>32</v>
      </c>
      <c r="Z32" s="100"/>
      <c r="AA32" s="100"/>
      <c r="AB32" s="100"/>
      <c r="AC32" s="100"/>
      <c r="AD32" s="100"/>
      <c r="AE32" s="100" t="str">
        <f t="shared" si="0"/>
        <v/>
      </c>
    </row>
    <row r="33" spans="1:31" ht="27.75" customHeight="1">
      <c r="A33" s="416">
        <v>29</v>
      </c>
      <c r="B33" s="416"/>
      <c r="C33" s="557"/>
      <c r="D33" s="560"/>
      <c r="E33" s="96"/>
      <c r="F33" s="97"/>
      <c r="G33" s="419"/>
      <c r="H33" s="420" t="s">
        <v>680</v>
      </c>
      <c r="I33" s="417"/>
      <c r="J33" s="418" t="s">
        <v>681</v>
      </c>
      <c r="K33" s="417"/>
      <c r="L33" s="418" t="s">
        <v>32</v>
      </c>
      <c r="M33" s="417"/>
      <c r="N33" s="418" t="s">
        <v>32</v>
      </c>
      <c r="O33" s="542"/>
      <c r="P33" s="536"/>
      <c r="Q33" s="386"/>
      <c r="R33" s="422"/>
      <c r="S33" s="428" t="s">
        <v>32</v>
      </c>
      <c r="T33" s="422"/>
      <c r="U33" s="428" t="s">
        <v>32</v>
      </c>
      <c r="V33" s="422"/>
      <c r="W33" s="428" t="s">
        <v>32</v>
      </c>
      <c r="X33" s="422"/>
      <c r="Y33" s="428" t="s">
        <v>32</v>
      </c>
      <c r="Z33" s="100"/>
      <c r="AA33" s="100"/>
      <c r="AB33" s="100"/>
      <c r="AC33" s="100"/>
      <c r="AD33" s="100"/>
      <c r="AE33" s="100" t="str">
        <f t="shared" si="0"/>
        <v/>
      </c>
    </row>
    <row r="34" spans="1:31" ht="27.75" customHeight="1">
      <c r="A34" s="416">
        <v>30</v>
      </c>
      <c r="B34" s="416"/>
      <c r="C34" s="557"/>
      <c r="D34" s="560"/>
      <c r="E34" s="96"/>
      <c r="F34" s="97"/>
      <c r="G34" s="419"/>
      <c r="H34" s="420" t="s">
        <v>680</v>
      </c>
      <c r="I34" s="417"/>
      <c r="J34" s="418" t="s">
        <v>681</v>
      </c>
      <c r="K34" s="417"/>
      <c r="L34" s="418" t="s">
        <v>32</v>
      </c>
      <c r="M34" s="417"/>
      <c r="N34" s="418" t="s">
        <v>32</v>
      </c>
      <c r="O34" s="542"/>
      <c r="P34" s="536"/>
      <c r="Q34" s="386"/>
      <c r="R34" s="422"/>
      <c r="S34" s="428" t="s">
        <v>32</v>
      </c>
      <c r="T34" s="422"/>
      <c r="U34" s="428" t="s">
        <v>32</v>
      </c>
      <c r="V34" s="422"/>
      <c r="W34" s="428" t="s">
        <v>32</v>
      </c>
      <c r="X34" s="422"/>
      <c r="Y34" s="428" t="s">
        <v>32</v>
      </c>
      <c r="Z34" s="100"/>
      <c r="AA34" s="100"/>
      <c r="AB34" s="100"/>
      <c r="AC34" s="100"/>
      <c r="AD34" s="100"/>
      <c r="AE34" s="100" t="str">
        <f t="shared" si="0"/>
        <v/>
      </c>
    </row>
    <row r="35" spans="1:31" ht="27.75" customHeight="1">
      <c r="A35" s="416">
        <v>31</v>
      </c>
      <c r="B35" s="416"/>
      <c r="C35" s="557"/>
      <c r="D35" s="560"/>
      <c r="E35" s="96"/>
      <c r="F35" s="97"/>
      <c r="G35" s="419"/>
      <c r="H35" s="420" t="s">
        <v>680</v>
      </c>
      <c r="I35" s="417"/>
      <c r="J35" s="418" t="s">
        <v>681</v>
      </c>
      <c r="K35" s="417"/>
      <c r="L35" s="418" t="s">
        <v>32</v>
      </c>
      <c r="M35" s="417"/>
      <c r="N35" s="418" t="s">
        <v>32</v>
      </c>
      <c r="O35" s="542"/>
      <c r="P35" s="536"/>
      <c r="Q35" s="386"/>
      <c r="R35" s="422"/>
      <c r="S35" s="428" t="s">
        <v>32</v>
      </c>
      <c r="T35" s="422"/>
      <c r="U35" s="428" t="s">
        <v>32</v>
      </c>
      <c r="V35" s="422"/>
      <c r="W35" s="428" t="s">
        <v>32</v>
      </c>
      <c r="X35" s="422"/>
      <c r="Y35" s="428" t="s">
        <v>32</v>
      </c>
      <c r="Z35" s="100"/>
      <c r="AA35" s="100"/>
      <c r="AB35" s="100"/>
      <c r="AC35" s="100"/>
      <c r="AD35" s="100"/>
      <c r="AE35" s="100" t="str">
        <f t="shared" si="0"/>
        <v/>
      </c>
    </row>
    <row r="36" spans="1:31" ht="27.75" customHeight="1">
      <c r="A36" s="416">
        <v>32</v>
      </c>
      <c r="B36" s="416"/>
      <c r="C36" s="557"/>
      <c r="D36" s="560"/>
      <c r="E36" s="96"/>
      <c r="F36" s="97"/>
      <c r="G36" s="419"/>
      <c r="H36" s="420" t="s">
        <v>680</v>
      </c>
      <c r="I36" s="417"/>
      <c r="J36" s="418" t="s">
        <v>681</v>
      </c>
      <c r="K36" s="417"/>
      <c r="L36" s="418" t="s">
        <v>32</v>
      </c>
      <c r="M36" s="417"/>
      <c r="N36" s="418" t="s">
        <v>32</v>
      </c>
      <c r="O36" s="542"/>
      <c r="P36" s="536"/>
      <c r="Q36" s="386"/>
      <c r="R36" s="422"/>
      <c r="S36" s="428" t="s">
        <v>32</v>
      </c>
      <c r="T36" s="422"/>
      <c r="U36" s="428" t="s">
        <v>32</v>
      </c>
      <c r="V36" s="422"/>
      <c r="W36" s="428" t="s">
        <v>32</v>
      </c>
      <c r="X36" s="422"/>
      <c r="Y36" s="428" t="s">
        <v>32</v>
      </c>
      <c r="Z36" s="100"/>
      <c r="AA36" s="100"/>
      <c r="AB36" s="100"/>
      <c r="AC36" s="100"/>
      <c r="AD36" s="100"/>
      <c r="AE36" s="100" t="str">
        <f t="shared" si="0"/>
        <v/>
      </c>
    </row>
    <row r="37" spans="1:31" ht="27.75" customHeight="1">
      <c r="A37" s="416">
        <v>33</v>
      </c>
      <c r="B37" s="416"/>
      <c r="C37" s="557"/>
      <c r="D37" s="560"/>
      <c r="E37" s="96"/>
      <c r="F37" s="97"/>
      <c r="G37" s="419"/>
      <c r="H37" s="420" t="s">
        <v>680</v>
      </c>
      <c r="I37" s="417"/>
      <c r="J37" s="418" t="s">
        <v>681</v>
      </c>
      <c r="K37" s="417"/>
      <c r="L37" s="418" t="s">
        <v>32</v>
      </c>
      <c r="M37" s="417"/>
      <c r="N37" s="418" t="s">
        <v>32</v>
      </c>
      <c r="O37" s="542"/>
      <c r="P37" s="536"/>
      <c r="Q37" s="386"/>
      <c r="R37" s="422"/>
      <c r="S37" s="428" t="s">
        <v>32</v>
      </c>
      <c r="T37" s="422"/>
      <c r="U37" s="428" t="s">
        <v>32</v>
      </c>
      <c r="V37" s="422"/>
      <c r="W37" s="428" t="s">
        <v>32</v>
      </c>
      <c r="X37" s="422"/>
      <c r="Y37" s="428" t="s">
        <v>32</v>
      </c>
      <c r="Z37" s="100"/>
      <c r="AA37" s="100"/>
      <c r="AB37" s="100"/>
      <c r="AC37" s="100"/>
      <c r="AD37" s="100"/>
      <c r="AE37" s="100" t="str">
        <f t="shared" si="0"/>
        <v/>
      </c>
    </row>
    <row r="38" spans="1:31" ht="27.75" customHeight="1">
      <c r="A38" s="416">
        <v>34</v>
      </c>
      <c r="B38" s="416"/>
      <c r="C38" s="557"/>
      <c r="D38" s="560"/>
      <c r="E38" s="96"/>
      <c r="F38" s="97"/>
      <c r="G38" s="419"/>
      <c r="H38" s="420" t="s">
        <v>680</v>
      </c>
      <c r="I38" s="417"/>
      <c r="J38" s="418" t="s">
        <v>681</v>
      </c>
      <c r="K38" s="417"/>
      <c r="L38" s="418" t="s">
        <v>32</v>
      </c>
      <c r="M38" s="417"/>
      <c r="N38" s="418" t="s">
        <v>32</v>
      </c>
      <c r="O38" s="542"/>
      <c r="P38" s="537"/>
      <c r="Q38" s="413"/>
      <c r="R38" s="422"/>
      <c r="S38" s="428" t="s">
        <v>32</v>
      </c>
      <c r="T38" s="422"/>
      <c r="U38" s="428" t="s">
        <v>32</v>
      </c>
      <c r="V38" s="422"/>
      <c r="W38" s="428" t="s">
        <v>32</v>
      </c>
      <c r="X38" s="422"/>
      <c r="Y38" s="428" t="s">
        <v>32</v>
      </c>
      <c r="Z38" s="100"/>
      <c r="AA38" s="100"/>
      <c r="AB38" s="100"/>
      <c r="AC38" s="100"/>
      <c r="AD38" s="100"/>
      <c r="AE38" s="100" t="str">
        <f t="shared" si="0"/>
        <v/>
      </c>
    </row>
    <row r="39" spans="1:31" ht="27.75" customHeight="1">
      <c r="A39" s="416">
        <v>35</v>
      </c>
      <c r="B39" s="416"/>
      <c r="C39" s="557"/>
      <c r="D39" s="560"/>
      <c r="E39" s="96"/>
      <c r="F39" s="97"/>
      <c r="G39" s="419"/>
      <c r="H39" s="420" t="s">
        <v>680</v>
      </c>
      <c r="I39" s="417"/>
      <c r="J39" s="418" t="s">
        <v>681</v>
      </c>
      <c r="K39" s="417"/>
      <c r="L39" s="418" t="s">
        <v>32</v>
      </c>
      <c r="M39" s="417"/>
      <c r="N39" s="418" t="s">
        <v>32</v>
      </c>
      <c r="O39" s="542"/>
      <c r="P39" s="537"/>
      <c r="Q39" s="413"/>
      <c r="R39" s="422"/>
      <c r="S39" s="428" t="s">
        <v>32</v>
      </c>
      <c r="T39" s="422"/>
      <c r="U39" s="428" t="s">
        <v>32</v>
      </c>
      <c r="V39" s="422"/>
      <c r="W39" s="428" t="s">
        <v>32</v>
      </c>
      <c r="X39" s="422"/>
      <c r="Y39" s="428" t="s">
        <v>32</v>
      </c>
      <c r="Z39" s="100"/>
      <c r="AA39" s="100"/>
      <c r="AB39" s="100"/>
      <c r="AC39" s="100"/>
      <c r="AD39" s="100"/>
      <c r="AE39" s="100" t="str">
        <f t="shared" si="0"/>
        <v/>
      </c>
    </row>
    <row r="40" spans="1:31" ht="27.75" customHeight="1">
      <c r="A40" s="416">
        <v>36</v>
      </c>
      <c r="B40" s="416"/>
      <c r="C40" s="557"/>
      <c r="D40" s="560"/>
      <c r="E40" s="96"/>
      <c r="F40" s="97"/>
      <c r="G40" s="419"/>
      <c r="H40" s="420" t="s">
        <v>680</v>
      </c>
      <c r="I40" s="417"/>
      <c r="J40" s="418" t="s">
        <v>681</v>
      </c>
      <c r="K40" s="417"/>
      <c r="L40" s="418" t="s">
        <v>32</v>
      </c>
      <c r="M40" s="417"/>
      <c r="N40" s="418" t="s">
        <v>32</v>
      </c>
      <c r="O40" s="542"/>
      <c r="P40" s="537"/>
      <c r="Q40" s="413"/>
      <c r="R40" s="422"/>
      <c r="S40" s="428" t="s">
        <v>32</v>
      </c>
      <c r="T40" s="422"/>
      <c r="U40" s="428" t="s">
        <v>32</v>
      </c>
      <c r="V40" s="422"/>
      <c r="W40" s="428" t="s">
        <v>32</v>
      </c>
      <c r="X40" s="422"/>
      <c r="Y40" s="428" t="s">
        <v>32</v>
      </c>
      <c r="Z40" s="100"/>
      <c r="AA40" s="100"/>
      <c r="AB40" s="100"/>
      <c r="AC40" s="100"/>
      <c r="AD40" s="100"/>
      <c r="AE40" s="100" t="str">
        <f t="shared" si="0"/>
        <v/>
      </c>
    </row>
    <row r="41" spans="1:31" ht="27.75" customHeight="1">
      <c r="A41" s="416">
        <v>37</v>
      </c>
      <c r="B41" s="416"/>
      <c r="C41" s="557"/>
      <c r="D41" s="560"/>
      <c r="E41" s="96"/>
      <c r="F41" s="97"/>
      <c r="G41" s="419"/>
      <c r="H41" s="420" t="s">
        <v>680</v>
      </c>
      <c r="I41" s="417"/>
      <c r="J41" s="418" t="s">
        <v>681</v>
      </c>
      <c r="K41" s="417"/>
      <c r="L41" s="418" t="s">
        <v>32</v>
      </c>
      <c r="M41" s="417"/>
      <c r="N41" s="418" t="s">
        <v>32</v>
      </c>
      <c r="O41" s="542"/>
      <c r="P41" s="537"/>
      <c r="Q41" s="413"/>
      <c r="R41" s="422"/>
      <c r="S41" s="428" t="s">
        <v>32</v>
      </c>
      <c r="T41" s="422"/>
      <c r="U41" s="428" t="s">
        <v>32</v>
      </c>
      <c r="V41" s="422"/>
      <c r="W41" s="428" t="s">
        <v>32</v>
      </c>
      <c r="X41" s="422"/>
      <c r="Y41" s="428" t="s">
        <v>32</v>
      </c>
      <c r="Z41" s="100"/>
      <c r="AA41" s="100"/>
      <c r="AB41" s="100"/>
      <c r="AC41" s="100"/>
      <c r="AD41" s="100"/>
      <c r="AE41" s="100" t="str">
        <f t="shared" si="0"/>
        <v/>
      </c>
    </row>
    <row r="42" spans="1:31" ht="27.75" customHeight="1">
      <c r="A42" s="416">
        <v>38</v>
      </c>
      <c r="B42" s="416"/>
      <c r="C42" s="557"/>
      <c r="D42" s="560"/>
      <c r="E42" s="96"/>
      <c r="F42" s="97"/>
      <c r="G42" s="419"/>
      <c r="H42" s="420" t="s">
        <v>680</v>
      </c>
      <c r="I42" s="417"/>
      <c r="J42" s="418" t="s">
        <v>681</v>
      </c>
      <c r="K42" s="417"/>
      <c r="L42" s="418" t="s">
        <v>32</v>
      </c>
      <c r="M42" s="417"/>
      <c r="N42" s="418" t="s">
        <v>32</v>
      </c>
      <c r="O42" s="542"/>
      <c r="P42" s="537"/>
      <c r="Q42" s="413"/>
      <c r="R42" s="422"/>
      <c r="S42" s="428" t="s">
        <v>32</v>
      </c>
      <c r="T42" s="422"/>
      <c r="U42" s="428" t="s">
        <v>32</v>
      </c>
      <c r="V42" s="422"/>
      <c r="W42" s="428" t="s">
        <v>32</v>
      </c>
      <c r="X42" s="422"/>
      <c r="Y42" s="428" t="s">
        <v>32</v>
      </c>
      <c r="Z42" s="100"/>
      <c r="AA42" s="100"/>
      <c r="AB42" s="100"/>
      <c r="AC42" s="100"/>
      <c r="AD42" s="100"/>
      <c r="AE42" s="100" t="str">
        <f t="shared" si="0"/>
        <v/>
      </c>
    </row>
    <row r="43" spans="1:31" ht="27.75" customHeight="1">
      <c r="A43" s="416">
        <v>39</v>
      </c>
      <c r="B43" s="416"/>
      <c r="C43" s="557"/>
      <c r="D43" s="560"/>
      <c r="E43" s="96"/>
      <c r="F43" s="97"/>
      <c r="G43" s="419"/>
      <c r="H43" s="420" t="s">
        <v>680</v>
      </c>
      <c r="I43" s="417"/>
      <c r="J43" s="418" t="s">
        <v>681</v>
      </c>
      <c r="K43" s="417"/>
      <c r="L43" s="418" t="s">
        <v>32</v>
      </c>
      <c r="M43" s="417"/>
      <c r="N43" s="418" t="s">
        <v>32</v>
      </c>
      <c r="O43" s="542"/>
      <c r="P43" s="537"/>
      <c r="Q43" s="413"/>
      <c r="R43" s="422"/>
      <c r="S43" s="428" t="s">
        <v>32</v>
      </c>
      <c r="T43" s="422"/>
      <c r="U43" s="428" t="s">
        <v>32</v>
      </c>
      <c r="V43" s="422"/>
      <c r="W43" s="428" t="s">
        <v>32</v>
      </c>
      <c r="X43" s="422"/>
      <c r="Y43" s="428" t="s">
        <v>32</v>
      </c>
      <c r="Z43" s="100"/>
      <c r="AA43" s="100"/>
      <c r="AB43" s="100"/>
      <c r="AC43" s="100"/>
      <c r="AD43" s="100"/>
      <c r="AE43" s="100" t="str">
        <f t="shared" si="0"/>
        <v/>
      </c>
    </row>
    <row r="44" spans="1:31" ht="27.75" customHeight="1">
      <c r="A44" s="416">
        <v>40</v>
      </c>
      <c r="B44" s="416"/>
      <c r="C44" s="557"/>
      <c r="D44" s="560"/>
      <c r="E44" s="96"/>
      <c r="F44" s="97"/>
      <c r="G44" s="419"/>
      <c r="H44" s="420" t="s">
        <v>680</v>
      </c>
      <c r="I44" s="417"/>
      <c r="J44" s="418" t="s">
        <v>681</v>
      </c>
      <c r="K44" s="417"/>
      <c r="L44" s="418" t="s">
        <v>32</v>
      </c>
      <c r="M44" s="417"/>
      <c r="N44" s="418" t="s">
        <v>32</v>
      </c>
      <c r="O44" s="542"/>
      <c r="P44" s="537"/>
      <c r="Q44" s="413"/>
      <c r="R44" s="424"/>
      <c r="S44" s="423" t="s">
        <v>32</v>
      </c>
      <c r="T44" s="424"/>
      <c r="U44" s="423" t="s">
        <v>32</v>
      </c>
      <c r="V44" s="424"/>
      <c r="W44" s="423" t="s">
        <v>32</v>
      </c>
      <c r="X44" s="424"/>
      <c r="Y44" s="423" t="s">
        <v>32</v>
      </c>
      <c r="Z44" s="100"/>
      <c r="AA44" s="100"/>
      <c r="AB44" s="100"/>
      <c r="AC44" s="100"/>
      <c r="AD44" s="100"/>
      <c r="AE44" s="100" t="str">
        <f t="shared" si="0"/>
        <v/>
      </c>
    </row>
    <row r="45" spans="1:31" ht="27.75" customHeight="1">
      <c r="A45" s="416">
        <v>41</v>
      </c>
      <c r="B45" s="416"/>
      <c r="C45" s="557"/>
      <c r="D45" s="560"/>
      <c r="E45" s="96"/>
      <c r="F45" s="97"/>
      <c r="G45" s="419"/>
      <c r="H45" s="420" t="s">
        <v>680</v>
      </c>
      <c r="I45" s="417"/>
      <c r="J45" s="418" t="s">
        <v>681</v>
      </c>
      <c r="K45" s="417"/>
      <c r="L45" s="418" t="s">
        <v>32</v>
      </c>
      <c r="M45" s="417"/>
      <c r="N45" s="418" t="s">
        <v>32</v>
      </c>
      <c r="O45" s="542"/>
      <c r="P45" s="536"/>
      <c r="Q45" s="386"/>
      <c r="R45" s="422"/>
      <c r="S45" s="428" t="s">
        <v>32</v>
      </c>
      <c r="T45" s="422"/>
      <c r="U45" s="428" t="s">
        <v>32</v>
      </c>
      <c r="V45" s="422"/>
      <c r="W45" s="428" t="s">
        <v>32</v>
      </c>
      <c r="X45" s="422"/>
      <c r="Y45" s="428" t="s">
        <v>32</v>
      </c>
      <c r="Z45" s="100"/>
      <c r="AA45" s="100"/>
      <c r="AB45" s="100"/>
      <c r="AC45" s="100"/>
      <c r="AD45" s="100"/>
      <c r="AE45" s="100" t="str">
        <f t="shared" si="0"/>
        <v/>
      </c>
    </row>
    <row r="46" spans="1:31" ht="27.75" customHeight="1">
      <c r="A46" s="416">
        <v>42</v>
      </c>
      <c r="B46" s="416"/>
      <c r="C46" s="557"/>
      <c r="D46" s="560"/>
      <c r="E46" s="96"/>
      <c r="F46" s="97"/>
      <c r="G46" s="419"/>
      <c r="H46" s="420" t="s">
        <v>680</v>
      </c>
      <c r="I46" s="417"/>
      <c r="J46" s="418" t="s">
        <v>681</v>
      </c>
      <c r="K46" s="417"/>
      <c r="L46" s="418" t="s">
        <v>32</v>
      </c>
      <c r="M46" s="417"/>
      <c r="N46" s="418" t="s">
        <v>32</v>
      </c>
      <c r="O46" s="542"/>
      <c r="P46" s="536"/>
      <c r="Q46" s="386"/>
      <c r="R46" s="422"/>
      <c r="S46" s="428" t="s">
        <v>32</v>
      </c>
      <c r="T46" s="422"/>
      <c r="U46" s="428" t="s">
        <v>32</v>
      </c>
      <c r="V46" s="422"/>
      <c r="W46" s="428" t="s">
        <v>32</v>
      </c>
      <c r="X46" s="422"/>
      <c r="Y46" s="428" t="s">
        <v>32</v>
      </c>
      <c r="Z46" s="100"/>
      <c r="AA46" s="100"/>
      <c r="AB46" s="100"/>
      <c r="AC46" s="100"/>
      <c r="AD46" s="100"/>
      <c r="AE46" s="100" t="str">
        <f t="shared" si="0"/>
        <v/>
      </c>
    </row>
    <row r="47" spans="1:31" ht="27.75" customHeight="1">
      <c r="A47" s="416">
        <v>43</v>
      </c>
      <c r="B47" s="416"/>
      <c r="C47" s="557"/>
      <c r="D47" s="560"/>
      <c r="E47" s="96"/>
      <c r="F47" s="97"/>
      <c r="G47" s="419"/>
      <c r="H47" s="420" t="s">
        <v>680</v>
      </c>
      <c r="I47" s="417"/>
      <c r="J47" s="418" t="s">
        <v>681</v>
      </c>
      <c r="K47" s="417"/>
      <c r="L47" s="418" t="s">
        <v>32</v>
      </c>
      <c r="M47" s="417"/>
      <c r="N47" s="418" t="s">
        <v>32</v>
      </c>
      <c r="O47" s="542"/>
      <c r="P47" s="536"/>
      <c r="Q47" s="386"/>
      <c r="R47" s="422"/>
      <c r="S47" s="428" t="s">
        <v>32</v>
      </c>
      <c r="T47" s="422"/>
      <c r="U47" s="428" t="s">
        <v>32</v>
      </c>
      <c r="V47" s="422"/>
      <c r="W47" s="428" t="s">
        <v>32</v>
      </c>
      <c r="X47" s="422"/>
      <c r="Y47" s="428" t="s">
        <v>32</v>
      </c>
      <c r="Z47" s="100"/>
      <c r="AA47" s="100"/>
      <c r="AB47" s="100"/>
      <c r="AC47" s="100"/>
      <c r="AD47" s="100"/>
      <c r="AE47" s="100" t="str">
        <f t="shared" si="0"/>
        <v/>
      </c>
    </row>
    <row r="48" spans="1:31" ht="27.75" customHeight="1">
      <c r="A48" s="416">
        <v>44</v>
      </c>
      <c r="B48" s="416"/>
      <c r="C48" s="557"/>
      <c r="D48" s="560"/>
      <c r="E48" s="96"/>
      <c r="F48" s="97"/>
      <c r="G48" s="419"/>
      <c r="H48" s="420" t="s">
        <v>680</v>
      </c>
      <c r="I48" s="417"/>
      <c r="J48" s="418" t="s">
        <v>681</v>
      </c>
      <c r="K48" s="417"/>
      <c r="L48" s="418" t="s">
        <v>32</v>
      </c>
      <c r="M48" s="417"/>
      <c r="N48" s="418" t="s">
        <v>32</v>
      </c>
      <c r="O48" s="542"/>
      <c r="P48" s="536"/>
      <c r="Q48" s="386"/>
      <c r="R48" s="422"/>
      <c r="S48" s="428" t="s">
        <v>32</v>
      </c>
      <c r="T48" s="422"/>
      <c r="U48" s="428" t="s">
        <v>32</v>
      </c>
      <c r="V48" s="422"/>
      <c r="W48" s="428" t="s">
        <v>32</v>
      </c>
      <c r="X48" s="422"/>
      <c r="Y48" s="428" t="s">
        <v>32</v>
      </c>
      <c r="Z48" s="100"/>
      <c r="AA48" s="100"/>
      <c r="AB48" s="100"/>
      <c r="AC48" s="100"/>
      <c r="AD48" s="100"/>
    </row>
    <row r="49" spans="1:31" ht="27.75" customHeight="1">
      <c r="A49" s="416">
        <v>45</v>
      </c>
      <c r="B49" s="416"/>
      <c r="C49" s="557"/>
      <c r="D49" s="560"/>
      <c r="E49" s="96"/>
      <c r="F49" s="97"/>
      <c r="G49" s="419"/>
      <c r="H49" s="420" t="s">
        <v>680</v>
      </c>
      <c r="I49" s="417"/>
      <c r="J49" s="418" t="s">
        <v>681</v>
      </c>
      <c r="K49" s="417"/>
      <c r="L49" s="418" t="s">
        <v>32</v>
      </c>
      <c r="M49" s="417"/>
      <c r="N49" s="418" t="s">
        <v>32</v>
      </c>
      <c r="O49" s="542"/>
      <c r="P49" s="536"/>
      <c r="Q49" s="386"/>
      <c r="R49" s="422"/>
      <c r="S49" s="428" t="s">
        <v>32</v>
      </c>
      <c r="T49" s="422"/>
      <c r="U49" s="428" t="s">
        <v>32</v>
      </c>
      <c r="V49" s="422"/>
      <c r="W49" s="428" t="s">
        <v>32</v>
      </c>
      <c r="X49" s="422"/>
      <c r="Y49" s="428" t="s">
        <v>32</v>
      </c>
      <c r="Z49" s="100"/>
      <c r="AA49" s="100"/>
      <c r="AB49" s="100"/>
      <c r="AC49" s="100"/>
      <c r="AD49" s="100"/>
      <c r="AE49" s="100" t="str">
        <f t="shared" ref="AE49:AE54" si="1">IF(C49="","",VLOOKUP(C49,$AG$5:$AH$21,2,0))</f>
        <v/>
      </c>
    </row>
    <row r="50" spans="1:31" ht="27.75" customHeight="1">
      <c r="A50" s="416">
        <v>46</v>
      </c>
      <c r="B50" s="416"/>
      <c r="C50" s="557"/>
      <c r="D50" s="560"/>
      <c r="E50" s="96"/>
      <c r="F50" s="97"/>
      <c r="G50" s="419"/>
      <c r="H50" s="420" t="s">
        <v>680</v>
      </c>
      <c r="I50" s="417"/>
      <c r="J50" s="418" t="s">
        <v>681</v>
      </c>
      <c r="K50" s="417"/>
      <c r="L50" s="418" t="s">
        <v>32</v>
      </c>
      <c r="M50" s="417"/>
      <c r="N50" s="418" t="s">
        <v>32</v>
      </c>
      <c r="O50" s="542"/>
      <c r="P50" s="536"/>
      <c r="Q50" s="386"/>
      <c r="R50" s="422"/>
      <c r="S50" s="428" t="s">
        <v>32</v>
      </c>
      <c r="T50" s="422"/>
      <c r="U50" s="428" t="s">
        <v>32</v>
      </c>
      <c r="V50" s="422"/>
      <c r="W50" s="428" t="s">
        <v>32</v>
      </c>
      <c r="X50" s="422"/>
      <c r="Y50" s="428" t="s">
        <v>32</v>
      </c>
      <c r="Z50" s="100"/>
      <c r="AA50" s="100"/>
      <c r="AB50" s="100"/>
      <c r="AC50" s="100"/>
      <c r="AD50" s="100"/>
      <c r="AE50" s="100" t="str">
        <f t="shared" si="1"/>
        <v/>
      </c>
    </row>
    <row r="51" spans="1:31" ht="27.75" customHeight="1">
      <c r="A51" s="416">
        <v>47</v>
      </c>
      <c r="B51" s="416"/>
      <c r="C51" s="557"/>
      <c r="D51" s="560"/>
      <c r="E51" s="96"/>
      <c r="F51" s="97"/>
      <c r="G51" s="419"/>
      <c r="H51" s="420" t="s">
        <v>680</v>
      </c>
      <c r="I51" s="417"/>
      <c r="J51" s="418" t="s">
        <v>681</v>
      </c>
      <c r="K51" s="417"/>
      <c r="L51" s="418" t="s">
        <v>32</v>
      </c>
      <c r="M51" s="417"/>
      <c r="N51" s="418" t="s">
        <v>32</v>
      </c>
      <c r="O51" s="542"/>
      <c r="P51" s="536"/>
      <c r="Q51" s="386"/>
      <c r="R51" s="422"/>
      <c r="S51" s="428" t="s">
        <v>32</v>
      </c>
      <c r="T51" s="422"/>
      <c r="U51" s="428" t="s">
        <v>32</v>
      </c>
      <c r="V51" s="422"/>
      <c r="W51" s="428" t="s">
        <v>32</v>
      </c>
      <c r="X51" s="422"/>
      <c r="Y51" s="428" t="s">
        <v>32</v>
      </c>
      <c r="Z51" s="100"/>
      <c r="AA51" s="100"/>
      <c r="AB51" s="100"/>
      <c r="AC51" s="100"/>
      <c r="AD51" s="100"/>
      <c r="AE51" s="100" t="str">
        <f t="shared" si="1"/>
        <v/>
      </c>
    </row>
    <row r="52" spans="1:31" ht="27.75" customHeight="1">
      <c r="A52" s="416">
        <v>48</v>
      </c>
      <c r="B52" s="416"/>
      <c r="C52" s="557"/>
      <c r="D52" s="560"/>
      <c r="E52" s="96"/>
      <c r="F52" s="97"/>
      <c r="G52" s="419"/>
      <c r="H52" s="420" t="s">
        <v>680</v>
      </c>
      <c r="I52" s="417"/>
      <c r="J52" s="418" t="s">
        <v>681</v>
      </c>
      <c r="K52" s="417"/>
      <c r="L52" s="418" t="s">
        <v>32</v>
      </c>
      <c r="M52" s="417"/>
      <c r="N52" s="418" t="s">
        <v>32</v>
      </c>
      <c r="O52" s="542"/>
      <c r="P52" s="536"/>
      <c r="Q52" s="386"/>
      <c r="R52" s="422"/>
      <c r="S52" s="428" t="s">
        <v>32</v>
      </c>
      <c r="T52" s="422"/>
      <c r="U52" s="428" t="s">
        <v>32</v>
      </c>
      <c r="V52" s="422"/>
      <c r="W52" s="428" t="s">
        <v>32</v>
      </c>
      <c r="X52" s="422"/>
      <c r="Y52" s="428" t="s">
        <v>32</v>
      </c>
      <c r="Z52" s="100"/>
      <c r="AA52" s="100"/>
      <c r="AB52" s="100"/>
      <c r="AC52" s="100"/>
      <c r="AD52" s="100"/>
      <c r="AE52" s="100" t="str">
        <f t="shared" si="1"/>
        <v/>
      </c>
    </row>
    <row r="53" spans="1:31" ht="27.75" customHeight="1">
      <c r="A53" s="416">
        <v>49</v>
      </c>
      <c r="B53" s="416"/>
      <c r="C53" s="557"/>
      <c r="D53" s="560"/>
      <c r="E53" s="96"/>
      <c r="F53" s="97"/>
      <c r="G53" s="419"/>
      <c r="H53" s="420" t="s">
        <v>680</v>
      </c>
      <c r="I53" s="417"/>
      <c r="J53" s="418" t="s">
        <v>681</v>
      </c>
      <c r="K53" s="417"/>
      <c r="L53" s="418" t="s">
        <v>32</v>
      </c>
      <c r="M53" s="417"/>
      <c r="N53" s="418" t="s">
        <v>32</v>
      </c>
      <c r="O53" s="542"/>
      <c r="P53" s="536"/>
      <c r="Q53" s="386"/>
      <c r="R53" s="422"/>
      <c r="S53" s="428" t="s">
        <v>32</v>
      </c>
      <c r="T53" s="422"/>
      <c r="U53" s="428" t="s">
        <v>32</v>
      </c>
      <c r="V53" s="422"/>
      <c r="W53" s="428" t="s">
        <v>32</v>
      </c>
      <c r="X53" s="422"/>
      <c r="Y53" s="428" t="s">
        <v>32</v>
      </c>
      <c r="Z53" s="100"/>
      <c r="AA53" s="100"/>
      <c r="AB53" s="100"/>
      <c r="AC53" s="100"/>
      <c r="AD53" s="100"/>
      <c r="AE53" s="100" t="str">
        <f t="shared" si="1"/>
        <v/>
      </c>
    </row>
    <row r="54" spans="1:31" ht="27.75" customHeight="1">
      <c r="A54" s="416">
        <v>50</v>
      </c>
      <c r="B54" s="416"/>
      <c r="C54" s="557"/>
      <c r="D54" s="560"/>
      <c r="E54" s="96"/>
      <c r="F54" s="97"/>
      <c r="G54" s="419"/>
      <c r="H54" s="420" t="s">
        <v>680</v>
      </c>
      <c r="I54" s="417"/>
      <c r="J54" s="418" t="s">
        <v>681</v>
      </c>
      <c r="K54" s="417"/>
      <c r="L54" s="418" t="s">
        <v>32</v>
      </c>
      <c r="M54" s="417"/>
      <c r="N54" s="418" t="s">
        <v>32</v>
      </c>
      <c r="O54" s="542"/>
      <c r="P54" s="537"/>
      <c r="Q54" s="413"/>
      <c r="R54" s="424"/>
      <c r="S54" s="423" t="s">
        <v>32</v>
      </c>
      <c r="T54" s="424"/>
      <c r="U54" s="423" t="s">
        <v>32</v>
      </c>
      <c r="V54" s="424"/>
      <c r="W54" s="423" t="s">
        <v>32</v>
      </c>
      <c r="X54" s="424"/>
      <c r="Y54" s="423" t="s">
        <v>32</v>
      </c>
      <c r="Z54" s="100"/>
      <c r="AA54" s="100"/>
      <c r="AB54" s="100"/>
      <c r="AC54" s="100"/>
      <c r="AD54" s="100"/>
      <c r="AE54" s="100" t="str">
        <f t="shared" si="1"/>
        <v/>
      </c>
    </row>
    <row r="55" spans="1:31">
      <c r="Z55" s="100"/>
      <c r="AA55" s="100"/>
      <c r="AB55" s="100"/>
      <c r="AC55" s="100"/>
      <c r="AD55" s="100"/>
    </row>
  </sheetData>
  <sheetProtection sheet="1" objects="1" scenarios="1"/>
  <mergeCells count="20">
    <mergeCell ref="T4:U4"/>
    <mergeCell ref="R3:Y3"/>
    <mergeCell ref="M4:N4"/>
    <mergeCell ref="I3:N3"/>
    <mergeCell ref="AA3:AD3"/>
    <mergeCell ref="V4:W4"/>
    <mergeCell ref="X4:Y4"/>
    <mergeCell ref="A1:F1"/>
    <mergeCell ref="AC1:AD1"/>
    <mergeCell ref="A3:A4"/>
    <mergeCell ref="B3:B4"/>
    <mergeCell ref="C3:C4"/>
    <mergeCell ref="D3:D4"/>
    <mergeCell ref="E3:F3"/>
    <mergeCell ref="G3:G4"/>
    <mergeCell ref="H3:H4"/>
    <mergeCell ref="O3:Q3"/>
    <mergeCell ref="I4:J4"/>
    <mergeCell ref="K4:L4"/>
    <mergeCell ref="R4:S4"/>
  </mergeCells>
  <phoneticPr fontId="4"/>
  <dataValidations count="4">
    <dataValidation type="list" allowBlank="1" showInputMessage="1" showErrorMessage="1" sqref="H5:H54" xr:uid="{00000000-0002-0000-0A00-000000000000}">
      <formula1>"定めあり・定めなし,定めあり,定めなし"</formula1>
    </dataValidation>
    <dataValidation type="list" allowBlank="1" showInputMessage="1" sqref="C5:C54" xr:uid="{00000000-0002-0000-0A00-000001000000}">
      <formula1>$AG$5:$AG$23</formula1>
    </dataValidation>
    <dataValidation type="list" errorStyle="warning" allowBlank="1" showInputMessage="1" showErrorMessage="1" sqref="P5:P54" xr:uid="{00000000-0002-0000-0A00-000002000000}">
      <formula1>$AJ$4:$AJ$16</formula1>
    </dataValidation>
    <dataValidation type="list" allowBlank="1" showInputMessage="1" showErrorMessage="1" sqref="D5:D54" xr:uid="{00000000-0002-0000-0A00-000003000000}">
      <formula1>"常勤的非常勤職員,非常勤職員,派遣職員,"</formula1>
    </dataValidation>
  </dataValidations>
  <printOptions horizontalCentered="1"/>
  <pageMargins left="0.31496062992125984" right="0.31496062992125984" top="0.55118110236220474" bottom="0.55118110236220474" header="0.31496062992125984" footer="0.31496062992125984"/>
  <pageSetup paperSize="9" scale="63" fitToHeight="0"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99FF"/>
  </sheetPr>
  <dimension ref="A1:G27"/>
  <sheetViews>
    <sheetView view="pageBreakPreview" zoomScaleNormal="100" zoomScaleSheetLayoutView="100" workbookViewId="0">
      <selection activeCell="E2" sqref="E2"/>
    </sheetView>
  </sheetViews>
  <sheetFormatPr defaultColWidth="9" defaultRowHeight="15"/>
  <cols>
    <col min="1" max="1" width="9.44140625" style="70" customWidth="1"/>
    <col min="2" max="2" width="13.109375" style="70" customWidth="1"/>
    <col min="3" max="4" width="11.109375" style="70" bestFit="1" customWidth="1"/>
    <col min="5" max="5" width="29.44140625" style="70" customWidth="1"/>
    <col min="6" max="6" width="2.77734375" style="70" customWidth="1"/>
    <col min="7" max="7" width="79" style="70" customWidth="1"/>
    <col min="8" max="16384" width="9" style="70"/>
  </cols>
  <sheetData>
    <row r="1" spans="1:7" ht="27" customHeight="1" thickBot="1">
      <c r="A1" s="89" t="s">
        <v>1353</v>
      </c>
    </row>
    <row r="2" spans="1:7" ht="20.25" customHeight="1" thickBot="1">
      <c r="A2" s="389" t="s">
        <v>245</v>
      </c>
      <c r="B2" s="2606" t="str">
        <f>IF(表紙!H4="","",表紙!H4)</f>
        <v/>
      </c>
      <c r="C2" s="2607"/>
      <c r="D2" s="2608"/>
      <c r="E2" s="387" t="s">
        <v>721</v>
      </c>
      <c r="G2" s="72" t="s">
        <v>246</v>
      </c>
    </row>
    <row r="3" spans="1:7" ht="15.6" thickBot="1">
      <c r="A3" s="388" t="s">
        <v>247</v>
      </c>
      <c r="B3" s="3"/>
      <c r="G3" s="75" t="s">
        <v>722</v>
      </c>
    </row>
    <row r="4" spans="1:7">
      <c r="A4" s="71"/>
      <c r="B4" s="92" t="s">
        <v>248</v>
      </c>
      <c r="C4" s="71" t="s">
        <v>249</v>
      </c>
      <c r="D4" s="71" t="s">
        <v>250</v>
      </c>
      <c r="E4" s="71" t="s">
        <v>251</v>
      </c>
      <c r="G4" s="75" t="s">
        <v>252</v>
      </c>
    </row>
    <row r="5" spans="1:7" ht="15.6" thickBot="1">
      <c r="A5" s="93" t="s">
        <v>253</v>
      </c>
      <c r="B5" s="87" t="s">
        <v>254</v>
      </c>
      <c r="C5" s="88">
        <v>0.29166666666666669</v>
      </c>
      <c r="D5" s="88">
        <v>0.71875</v>
      </c>
      <c r="E5" s="95" t="s">
        <v>255</v>
      </c>
      <c r="G5" s="75" t="s">
        <v>256</v>
      </c>
    </row>
    <row r="6" spans="1:7">
      <c r="A6" s="77">
        <v>1</v>
      </c>
      <c r="B6" s="4"/>
      <c r="C6" s="5"/>
      <c r="D6" s="5"/>
      <c r="E6" s="794"/>
      <c r="G6" s="2609" t="s">
        <v>257</v>
      </c>
    </row>
    <row r="7" spans="1:7">
      <c r="A7" s="77">
        <v>2</v>
      </c>
      <c r="B7" s="6"/>
      <c r="C7" s="7"/>
      <c r="D7" s="7"/>
      <c r="E7" s="795"/>
      <c r="G7" s="2609"/>
    </row>
    <row r="8" spans="1:7" ht="15.6" thickBot="1">
      <c r="A8" s="77">
        <v>3</v>
      </c>
      <c r="B8" s="6"/>
      <c r="C8" s="7"/>
      <c r="D8" s="7"/>
      <c r="E8" s="795"/>
      <c r="G8" s="94" t="s">
        <v>258</v>
      </c>
    </row>
    <row r="9" spans="1:7">
      <c r="A9" s="77">
        <v>4</v>
      </c>
      <c r="B9" s="6"/>
      <c r="C9" s="7"/>
      <c r="D9" s="7"/>
      <c r="E9" s="795"/>
    </row>
    <row r="10" spans="1:7">
      <c r="A10" s="77">
        <v>5</v>
      </c>
      <c r="B10" s="6"/>
      <c r="C10" s="7"/>
      <c r="D10" s="7"/>
      <c r="E10" s="795"/>
    </row>
    <row r="11" spans="1:7">
      <c r="A11" s="77">
        <v>6</v>
      </c>
      <c r="B11" s="6"/>
      <c r="C11" s="7"/>
      <c r="D11" s="7"/>
      <c r="E11" s="795"/>
    </row>
    <row r="12" spans="1:7">
      <c r="A12" s="77">
        <v>7</v>
      </c>
      <c r="B12" s="6"/>
      <c r="C12" s="7"/>
      <c r="D12" s="7"/>
      <c r="E12" s="795"/>
    </row>
    <row r="13" spans="1:7">
      <c r="A13" s="77">
        <v>8</v>
      </c>
      <c r="B13" s="6"/>
      <c r="C13" s="7"/>
      <c r="D13" s="7"/>
      <c r="E13" s="795"/>
    </row>
    <row r="14" spans="1:7">
      <c r="A14" s="77">
        <v>9</v>
      </c>
      <c r="B14" s="6"/>
      <c r="C14" s="7"/>
      <c r="D14" s="7"/>
      <c r="E14" s="795"/>
    </row>
    <row r="15" spans="1:7">
      <c r="A15" s="77">
        <v>10</v>
      </c>
      <c r="B15" s="6"/>
      <c r="C15" s="7"/>
      <c r="D15" s="7"/>
      <c r="E15" s="795"/>
    </row>
    <row r="16" spans="1:7">
      <c r="A16" s="77">
        <v>11</v>
      </c>
      <c r="B16" s="6"/>
      <c r="C16" s="7"/>
      <c r="D16" s="7"/>
      <c r="E16" s="795"/>
    </row>
    <row r="17" spans="1:5">
      <c r="A17" s="77">
        <v>12</v>
      </c>
      <c r="B17" s="6"/>
      <c r="C17" s="7"/>
      <c r="D17" s="7"/>
      <c r="E17" s="795"/>
    </row>
    <row r="18" spans="1:5">
      <c r="A18" s="77">
        <v>13</v>
      </c>
      <c r="B18" s="6"/>
      <c r="C18" s="7"/>
      <c r="D18" s="7"/>
      <c r="E18" s="795"/>
    </row>
    <row r="19" spans="1:5">
      <c r="A19" s="77">
        <v>14</v>
      </c>
      <c r="B19" s="6"/>
      <c r="C19" s="7"/>
      <c r="D19" s="7"/>
      <c r="E19" s="795"/>
    </row>
    <row r="20" spans="1:5">
      <c r="A20" s="77">
        <v>15</v>
      </c>
      <c r="B20" s="6"/>
      <c r="C20" s="793"/>
      <c r="D20" s="793"/>
      <c r="E20" s="795"/>
    </row>
    <row r="21" spans="1:5">
      <c r="A21" s="77">
        <v>16</v>
      </c>
      <c r="B21" s="6"/>
      <c r="C21" s="793"/>
      <c r="D21" s="793"/>
      <c r="E21" s="795"/>
    </row>
    <row r="22" spans="1:5">
      <c r="A22" s="77">
        <v>17</v>
      </c>
      <c r="B22" s="6"/>
      <c r="C22" s="793"/>
      <c r="D22" s="793"/>
      <c r="E22" s="795"/>
    </row>
    <row r="23" spans="1:5">
      <c r="A23" s="77">
        <v>18</v>
      </c>
      <c r="B23" s="6"/>
      <c r="C23" s="7"/>
      <c r="D23" s="7"/>
      <c r="E23" s="795"/>
    </row>
    <row r="24" spans="1:5">
      <c r="A24" s="77">
        <v>19</v>
      </c>
      <c r="B24" s="6"/>
      <c r="C24" s="7"/>
      <c r="D24" s="7"/>
      <c r="E24" s="795"/>
    </row>
    <row r="25" spans="1:5">
      <c r="A25" s="77">
        <v>20</v>
      </c>
      <c r="B25" s="6"/>
      <c r="C25" s="7"/>
      <c r="D25" s="7"/>
      <c r="E25" s="795"/>
    </row>
    <row r="26" spans="1:5">
      <c r="A26" s="77">
        <v>21</v>
      </c>
      <c r="B26" s="6"/>
      <c r="C26" s="7"/>
      <c r="D26" s="7"/>
      <c r="E26" s="795"/>
    </row>
    <row r="27" spans="1:5" ht="15.6" thickBot="1">
      <c r="A27" s="77">
        <v>22</v>
      </c>
      <c r="B27" s="8"/>
      <c r="C27" s="9"/>
      <c r="D27" s="9"/>
      <c r="E27" s="796"/>
    </row>
  </sheetData>
  <sheetProtection sheet="1" formatColumns="0" formatRows="0" insertColumns="0" insertRows="0"/>
  <mergeCells count="2">
    <mergeCell ref="B2:D2"/>
    <mergeCell ref="G6:G7"/>
  </mergeCells>
  <phoneticPr fontId="4"/>
  <dataValidations count="4">
    <dataValidation type="list" imeMode="off" allowBlank="1" showInputMessage="1" showErrorMessage="1" sqref="B6:B27" xr:uid="{00000000-0002-0000-0B00-000000000000}">
      <formula1>"0歳,1歳,2歳,3歳,4歳,5歳"</formula1>
    </dataValidation>
    <dataValidation type="list" allowBlank="1" showInputMessage="1" showErrorMessage="1" sqref="B3" xr:uid="{00000000-0002-0000-0B00-000001000000}">
      <formula1>"A型,B型"</formula1>
    </dataValidation>
    <dataValidation imeMode="disabled" allowBlank="1" showInputMessage="1" showErrorMessage="1" sqref="C5:D27" xr:uid="{00000000-0002-0000-0B00-000002000000}"/>
    <dataValidation type="list" allowBlank="1" showInputMessage="1" showErrorMessage="1" sqref="B5" xr:uid="{00000000-0002-0000-0B00-000003000000}">
      <formula1>"0歳,1歳,2歳,3歳,4歳,5歳"</formula1>
    </dataValidation>
  </dataValidations>
  <pageMargins left="0.7" right="0.7" top="0.75" bottom="0.75" header="0.3" footer="0.3"/>
  <pageSetup paperSize="9" scale="85" orientation="landscape"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A1:J20"/>
  <sheetViews>
    <sheetView zoomScaleNormal="100" zoomScaleSheetLayoutView="100" workbookViewId="0">
      <selection activeCell="G2" sqref="G2:H2"/>
    </sheetView>
  </sheetViews>
  <sheetFormatPr defaultColWidth="9" defaultRowHeight="15"/>
  <cols>
    <col min="1" max="1" width="9.21875" style="70" bestFit="1" customWidth="1"/>
    <col min="2" max="2" width="13.21875" style="70" customWidth="1"/>
    <col min="3" max="3" width="9.21875" style="70" customWidth="1"/>
    <col min="4" max="4" width="13.21875" style="70" customWidth="1"/>
    <col min="5" max="5" width="20.6640625" style="70" bestFit="1" customWidth="1"/>
    <col min="6" max="7" width="11.109375" style="70" bestFit="1" customWidth="1"/>
    <col min="8" max="8" width="20.44140625" style="70" customWidth="1"/>
    <col min="9" max="9" width="2.77734375" style="70" customWidth="1"/>
    <col min="10" max="10" width="52.33203125" style="70" customWidth="1"/>
    <col min="11" max="16384" width="9" style="70"/>
  </cols>
  <sheetData>
    <row r="1" spans="1:10" ht="31.5" customHeight="1" thickBot="1">
      <c r="A1" s="89" t="s">
        <v>1354</v>
      </c>
    </row>
    <row r="2" spans="1:10" ht="24" customHeight="1">
      <c r="A2" s="71" t="s">
        <v>245</v>
      </c>
      <c r="B2" s="2612" t="str">
        <f>IF('利用乳幼児登降時間調べ（全ての事業所）'!B2:D2="","",'利用乳幼児登降時間調べ（全ての事業所）'!B2:D2)</f>
        <v/>
      </c>
      <c r="C2" s="2612"/>
      <c r="D2" s="2612"/>
      <c r="E2" s="2612"/>
      <c r="F2" s="2612"/>
      <c r="G2" s="2613" t="str">
        <f>'利用乳幼児登降時間調べ（全ての事業所）'!E2</f>
        <v>調査日：令和　年　月　日</v>
      </c>
      <c r="H2" s="2614"/>
      <c r="J2" s="72" t="s">
        <v>246</v>
      </c>
    </row>
    <row r="3" spans="1:10">
      <c r="A3" s="71" t="s">
        <v>247</v>
      </c>
      <c r="B3" s="10" t="str">
        <f>IF('利用乳幼児登降時間調べ（全ての事業所）'!B3="","",'利用乳幼児登降時間調べ（全ての事業所）'!B3)</f>
        <v/>
      </c>
      <c r="C3" s="11"/>
      <c r="D3" s="12"/>
      <c r="J3" s="75" t="s">
        <v>259</v>
      </c>
    </row>
    <row r="4" spans="1:10">
      <c r="A4" s="71"/>
      <c r="B4" s="73" t="s">
        <v>260</v>
      </c>
      <c r="C4" s="74" t="s">
        <v>261</v>
      </c>
      <c r="D4" s="73" t="s">
        <v>262</v>
      </c>
      <c r="E4" s="73" t="s">
        <v>263</v>
      </c>
      <c r="F4" s="73" t="s">
        <v>264</v>
      </c>
      <c r="G4" s="73" t="s">
        <v>265</v>
      </c>
      <c r="H4" s="73" t="s">
        <v>266</v>
      </c>
      <c r="J4" s="75" t="s">
        <v>267</v>
      </c>
    </row>
    <row r="5" spans="1:10" ht="16.5" customHeight="1" thickBot="1">
      <c r="A5" s="76" t="s">
        <v>253</v>
      </c>
      <c r="B5" s="87" t="s">
        <v>268</v>
      </c>
      <c r="C5" s="87" t="s">
        <v>269</v>
      </c>
      <c r="D5" s="87" t="s">
        <v>270</v>
      </c>
      <c r="E5" s="87" t="s">
        <v>271</v>
      </c>
      <c r="F5" s="88">
        <v>0.28125</v>
      </c>
      <c r="G5" s="88">
        <v>0.75</v>
      </c>
      <c r="H5" s="91" t="s">
        <v>272</v>
      </c>
      <c r="J5" s="2609" t="s">
        <v>723</v>
      </c>
    </row>
    <row r="6" spans="1:10">
      <c r="A6" s="77">
        <v>1</v>
      </c>
      <c r="B6" s="4"/>
      <c r="C6" s="13"/>
      <c r="D6" s="14"/>
      <c r="E6" s="13"/>
      <c r="F6" s="5"/>
      <c r="G6" s="5"/>
      <c r="H6" s="15"/>
      <c r="J6" s="2609"/>
    </row>
    <row r="7" spans="1:10">
      <c r="A7" s="77">
        <v>2</v>
      </c>
      <c r="B7" s="6"/>
      <c r="C7" s="16"/>
      <c r="D7" s="17"/>
      <c r="E7" s="16"/>
      <c r="F7" s="7"/>
      <c r="G7" s="7"/>
      <c r="H7" s="18"/>
      <c r="J7" s="2609"/>
    </row>
    <row r="8" spans="1:10" ht="15.75" customHeight="1">
      <c r="A8" s="77">
        <v>3</v>
      </c>
      <c r="B8" s="6"/>
      <c r="C8" s="16"/>
      <c r="D8" s="17"/>
      <c r="E8" s="16"/>
      <c r="F8" s="7"/>
      <c r="G8" s="7"/>
      <c r="H8" s="18"/>
      <c r="J8" s="2615" t="s">
        <v>273</v>
      </c>
    </row>
    <row r="9" spans="1:10">
      <c r="A9" s="77">
        <v>4</v>
      </c>
      <c r="B9" s="6"/>
      <c r="C9" s="16"/>
      <c r="D9" s="17"/>
      <c r="E9" s="16"/>
      <c r="F9" s="7"/>
      <c r="G9" s="7"/>
      <c r="H9" s="18"/>
      <c r="J9" s="2615"/>
    </row>
    <row r="10" spans="1:10">
      <c r="A10" s="77">
        <v>5</v>
      </c>
      <c r="B10" s="6"/>
      <c r="C10" s="16"/>
      <c r="D10" s="17"/>
      <c r="E10" s="16"/>
      <c r="F10" s="7"/>
      <c r="G10" s="7"/>
      <c r="H10" s="18"/>
      <c r="J10" s="90" t="s">
        <v>274</v>
      </c>
    </row>
    <row r="11" spans="1:10" ht="15.75" customHeight="1">
      <c r="A11" s="77">
        <v>6</v>
      </c>
      <c r="B11" s="6"/>
      <c r="C11" s="16"/>
      <c r="D11" s="17"/>
      <c r="E11" s="16"/>
      <c r="F11" s="7"/>
      <c r="G11" s="7"/>
      <c r="H11" s="18"/>
      <c r="J11" s="2609" t="s">
        <v>275</v>
      </c>
    </row>
    <row r="12" spans="1:10">
      <c r="A12" s="77">
        <v>7</v>
      </c>
      <c r="B12" s="6"/>
      <c r="C12" s="16"/>
      <c r="D12" s="17"/>
      <c r="E12" s="16"/>
      <c r="F12" s="7"/>
      <c r="G12" s="7"/>
      <c r="H12" s="18"/>
      <c r="J12" s="2609"/>
    </row>
    <row r="13" spans="1:10">
      <c r="A13" s="77">
        <v>8</v>
      </c>
      <c r="B13" s="6"/>
      <c r="C13" s="16"/>
      <c r="D13" s="17"/>
      <c r="E13" s="16"/>
      <c r="F13" s="7"/>
      <c r="G13" s="7"/>
      <c r="H13" s="18"/>
      <c r="J13" s="2609"/>
    </row>
    <row r="14" spans="1:10">
      <c r="A14" s="77">
        <v>9</v>
      </c>
      <c r="B14" s="6"/>
      <c r="C14" s="16"/>
      <c r="D14" s="17"/>
      <c r="E14" s="16"/>
      <c r="F14" s="7"/>
      <c r="G14" s="7"/>
      <c r="H14" s="18"/>
      <c r="J14" s="2609"/>
    </row>
    <row r="15" spans="1:10">
      <c r="A15" s="77">
        <v>10</v>
      </c>
      <c r="B15" s="6"/>
      <c r="C15" s="16"/>
      <c r="D15" s="17"/>
      <c r="E15" s="16"/>
      <c r="F15" s="7"/>
      <c r="G15" s="7"/>
      <c r="H15" s="18"/>
      <c r="J15" s="2609"/>
    </row>
    <row r="16" spans="1:10">
      <c r="A16" s="77">
        <v>11</v>
      </c>
      <c r="B16" s="6"/>
      <c r="C16" s="16"/>
      <c r="D16" s="17"/>
      <c r="E16" s="16"/>
      <c r="F16" s="7"/>
      <c r="G16" s="7"/>
      <c r="H16" s="18"/>
      <c r="J16" s="2610" t="s">
        <v>276</v>
      </c>
    </row>
    <row r="17" spans="1:10" ht="15.6" thickBot="1">
      <c r="A17" s="77">
        <v>12</v>
      </c>
      <c r="B17" s="6"/>
      <c r="C17" s="16"/>
      <c r="D17" s="17"/>
      <c r="E17" s="16"/>
      <c r="F17" s="7"/>
      <c r="G17" s="7"/>
      <c r="H17" s="18"/>
      <c r="J17" s="2611"/>
    </row>
    <row r="18" spans="1:10">
      <c r="A18" s="77">
        <v>13</v>
      </c>
      <c r="B18" s="6"/>
      <c r="C18" s="16"/>
      <c r="D18" s="17"/>
      <c r="E18" s="16"/>
      <c r="F18" s="7"/>
      <c r="G18" s="7"/>
      <c r="H18" s="18"/>
    </row>
    <row r="19" spans="1:10">
      <c r="A19" s="77">
        <v>14</v>
      </c>
      <c r="B19" s="6"/>
      <c r="C19" s="16"/>
      <c r="D19" s="17"/>
      <c r="E19" s="16"/>
      <c r="F19" s="7"/>
      <c r="G19" s="7"/>
      <c r="H19" s="18"/>
    </row>
    <row r="20" spans="1:10" ht="15.6" thickBot="1">
      <c r="A20" s="77">
        <v>15</v>
      </c>
      <c r="B20" s="8"/>
      <c r="C20" s="19"/>
      <c r="D20" s="20"/>
      <c r="E20" s="19"/>
      <c r="F20" s="9"/>
      <c r="G20" s="9"/>
      <c r="H20" s="21"/>
    </row>
  </sheetData>
  <sheetProtection sheet="1" formatColumns="0" formatRows="0" insertColumns="0" insertRows="0"/>
  <mergeCells count="6">
    <mergeCell ref="J16:J17"/>
    <mergeCell ref="B2:F2"/>
    <mergeCell ref="G2:H2"/>
    <mergeCell ref="J5:J7"/>
    <mergeCell ref="J8:J9"/>
    <mergeCell ref="J11:J15"/>
  </mergeCells>
  <phoneticPr fontId="4"/>
  <dataValidations count="3">
    <dataValidation type="list" allowBlank="1" showInputMessage="1" showErrorMessage="1" sqref="C5:C20" xr:uid="{00000000-0002-0000-0C00-000000000000}">
      <formula1>"0歳児,1歳児,2歳児,フリー"</formula1>
    </dataValidation>
    <dataValidation type="list" allowBlank="1" showInputMessage="1" showErrorMessage="1" sqref="D5:D20" xr:uid="{00000000-0002-0000-0C00-000001000000}">
      <formula1>"保育士,国家戦略特別区域限定保育士,保健師,看護師"</formula1>
    </dataValidation>
    <dataValidation imeMode="disabled" allowBlank="1" showInputMessage="1" showErrorMessage="1" sqref="F5:G20" xr:uid="{00000000-0002-0000-0C00-000002000000}"/>
  </dataValidations>
  <pageMargins left="0.70866141732283472" right="0.70866141732283472" top="0.74803149606299213" bottom="0.74803149606299213" header="0.31496062992125984" footer="0.31496062992125984"/>
  <pageSetup paperSize="9" scale="8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pageSetUpPr fitToPage="1"/>
  </sheetPr>
  <dimension ref="A1:K22"/>
  <sheetViews>
    <sheetView workbookViewId="0">
      <selection sqref="A1:K1"/>
    </sheetView>
  </sheetViews>
  <sheetFormatPr defaultColWidth="9" defaultRowHeight="15"/>
  <cols>
    <col min="1" max="1" width="9" style="70" customWidth="1"/>
    <col min="2" max="2" width="13.21875" style="70" customWidth="1"/>
    <col min="3" max="3" width="11.21875" style="70" bestFit="1" customWidth="1"/>
    <col min="4" max="4" width="16.44140625" style="70" customWidth="1"/>
    <col min="5" max="5" width="17.109375" style="70" customWidth="1"/>
    <col min="6" max="8" width="9.88671875" style="70" customWidth="1"/>
    <col min="9" max="9" width="22.6640625" style="70" customWidth="1"/>
    <col min="10" max="10" width="0.77734375" style="70" customWidth="1"/>
    <col min="11" max="11" width="48.109375" style="70" customWidth="1"/>
    <col min="12" max="16384" width="9" style="70"/>
  </cols>
  <sheetData>
    <row r="1" spans="1:11" ht="31.5" customHeight="1" thickBot="1">
      <c r="A1" s="2616" t="s">
        <v>1355</v>
      </c>
      <c r="B1" s="2616"/>
      <c r="C1" s="2616"/>
      <c r="D1" s="2616"/>
      <c r="E1" s="2616"/>
      <c r="F1" s="2616"/>
      <c r="G1" s="2616"/>
      <c r="H1" s="2616"/>
      <c r="I1" s="2616"/>
      <c r="J1" s="2617"/>
      <c r="K1" s="2617"/>
    </row>
    <row r="2" spans="1:11" ht="24" customHeight="1">
      <c r="A2" s="71" t="s">
        <v>245</v>
      </c>
      <c r="B2" s="2612" t="str">
        <f>IF('利用乳幼児登降時間調べ（全ての事業所）'!B2:D2="","",'利用乳幼児登降時間調べ（全ての事業所）'!B2:D2)</f>
        <v/>
      </c>
      <c r="C2" s="2612"/>
      <c r="D2" s="2612"/>
      <c r="E2" s="2612"/>
      <c r="F2" s="2612"/>
      <c r="G2" s="2612"/>
      <c r="H2" s="2613" t="str">
        <f>'利用乳幼児登降時間調べ（全ての事業所）'!E2</f>
        <v>調査日：令和　年　月　日</v>
      </c>
      <c r="I2" s="2614"/>
      <c r="K2" s="72" t="s">
        <v>246</v>
      </c>
    </row>
    <row r="3" spans="1:11">
      <c r="A3" s="71" t="s">
        <v>247</v>
      </c>
      <c r="B3" s="10" t="str">
        <f>IF('利用乳幼児登降時間調べ（全ての事業所）'!B3="","",'利用乳幼児登降時間調べ（全ての事業所）'!B3)</f>
        <v/>
      </c>
      <c r="C3" s="12"/>
      <c r="D3" s="12"/>
      <c r="K3" s="75" t="s">
        <v>259</v>
      </c>
    </row>
    <row r="4" spans="1:11">
      <c r="A4" s="78"/>
      <c r="B4" s="74" t="s">
        <v>260</v>
      </c>
      <c r="C4" s="74" t="s">
        <v>261</v>
      </c>
      <c r="D4" s="74" t="s">
        <v>262</v>
      </c>
      <c r="E4" s="74" t="s">
        <v>263</v>
      </c>
      <c r="F4" s="74" t="s">
        <v>277</v>
      </c>
      <c r="G4" s="74" t="s">
        <v>278</v>
      </c>
      <c r="H4" s="74" t="s">
        <v>279</v>
      </c>
      <c r="I4" s="74" t="s">
        <v>280</v>
      </c>
      <c r="K4" s="75" t="s">
        <v>267</v>
      </c>
    </row>
    <row r="5" spans="1:11" ht="15.75" customHeight="1">
      <c r="A5" s="79" t="s">
        <v>253</v>
      </c>
      <c r="B5" s="81" t="s">
        <v>268</v>
      </c>
      <c r="C5" s="81" t="s">
        <v>269</v>
      </c>
      <c r="D5" s="81" t="s">
        <v>281</v>
      </c>
      <c r="E5" s="81" t="s">
        <v>271</v>
      </c>
      <c r="F5" s="81"/>
      <c r="G5" s="82">
        <v>0.28125</v>
      </c>
      <c r="H5" s="82">
        <v>0.75</v>
      </c>
      <c r="I5" s="83"/>
      <c r="K5" s="2610" t="s">
        <v>723</v>
      </c>
    </row>
    <row r="6" spans="1:11" ht="15.6" thickBot="1">
      <c r="A6" s="79" t="s">
        <v>253</v>
      </c>
      <c r="B6" s="84" t="s">
        <v>282</v>
      </c>
      <c r="C6" s="84" t="s">
        <v>283</v>
      </c>
      <c r="D6" s="84"/>
      <c r="E6" s="84" t="s">
        <v>284</v>
      </c>
      <c r="F6" s="84" t="s">
        <v>285</v>
      </c>
      <c r="G6" s="85">
        <v>0.33333333333333331</v>
      </c>
      <c r="H6" s="85">
        <v>0.66666666666666663</v>
      </c>
      <c r="I6" s="86" t="s">
        <v>272</v>
      </c>
      <c r="K6" s="2610"/>
    </row>
    <row r="7" spans="1:11">
      <c r="A7" s="80">
        <v>1</v>
      </c>
      <c r="B7" s="22"/>
      <c r="C7" s="23"/>
      <c r="D7" s="23"/>
      <c r="E7" s="14"/>
      <c r="F7" s="14"/>
      <c r="G7" s="24"/>
      <c r="H7" s="24"/>
      <c r="I7" s="15"/>
      <c r="K7" s="2610"/>
    </row>
    <row r="8" spans="1:11" ht="15.75" customHeight="1">
      <c r="A8" s="80">
        <v>2</v>
      </c>
      <c r="B8" s="25"/>
      <c r="C8" s="26"/>
      <c r="D8" s="26"/>
      <c r="E8" s="17"/>
      <c r="F8" s="17"/>
      <c r="G8" s="27"/>
      <c r="H8" s="27"/>
      <c r="I8" s="18"/>
      <c r="K8" s="2610" t="s">
        <v>273</v>
      </c>
    </row>
    <row r="9" spans="1:11">
      <c r="A9" s="80">
        <v>3</v>
      </c>
      <c r="B9" s="25"/>
      <c r="C9" s="26"/>
      <c r="D9" s="26"/>
      <c r="E9" s="17"/>
      <c r="F9" s="17"/>
      <c r="G9" s="27"/>
      <c r="H9" s="27"/>
      <c r="I9" s="18"/>
      <c r="K9" s="2610"/>
    </row>
    <row r="10" spans="1:11">
      <c r="A10" s="80">
        <v>4</v>
      </c>
      <c r="B10" s="25"/>
      <c r="C10" s="26"/>
      <c r="D10" s="26"/>
      <c r="E10" s="17"/>
      <c r="F10" s="17"/>
      <c r="G10" s="27"/>
      <c r="H10" s="27"/>
      <c r="I10" s="18"/>
      <c r="K10" s="2609" t="s">
        <v>286</v>
      </c>
    </row>
    <row r="11" spans="1:11">
      <c r="A11" s="80">
        <v>5</v>
      </c>
      <c r="B11" s="25"/>
      <c r="C11" s="26"/>
      <c r="D11" s="26"/>
      <c r="E11" s="17"/>
      <c r="F11" s="17"/>
      <c r="G11" s="27"/>
      <c r="H11" s="27"/>
      <c r="I11" s="18"/>
      <c r="K11" s="2609"/>
    </row>
    <row r="12" spans="1:11" ht="15.75" customHeight="1">
      <c r="A12" s="80">
        <v>6</v>
      </c>
      <c r="B12" s="25"/>
      <c r="C12" s="26"/>
      <c r="D12" s="26"/>
      <c r="E12" s="17"/>
      <c r="F12" s="17"/>
      <c r="G12" s="27"/>
      <c r="H12" s="27"/>
      <c r="I12" s="18"/>
      <c r="K12" s="2609"/>
    </row>
    <row r="13" spans="1:11" ht="15.75" customHeight="1">
      <c r="A13" s="80">
        <v>7</v>
      </c>
      <c r="B13" s="25"/>
      <c r="C13" s="26"/>
      <c r="D13" s="26"/>
      <c r="E13" s="17"/>
      <c r="F13" s="17"/>
      <c r="G13" s="27"/>
      <c r="H13" s="27"/>
      <c r="I13" s="18"/>
      <c r="K13" s="2609" t="s">
        <v>287</v>
      </c>
    </row>
    <row r="14" spans="1:11">
      <c r="A14" s="80">
        <v>8</v>
      </c>
      <c r="B14" s="25"/>
      <c r="C14" s="26"/>
      <c r="D14" s="26"/>
      <c r="E14" s="17"/>
      <c r="F14" s="17"/>
      <c r="G14" s="27"/>
      <c r="H14" s="27"/>
      <c r="I14" s="18"/>
      <c r="K14" s="2609"/>
    </row>
    <row r="15" spans="1:11">
      <c r="A15" s="80">
        <v>9</v>
      </c>
      <c r="B15" s="25"/>
      <c r="C15" s="26"/>
      <c r="D15" s="26"/>
      <c r="E15" s="17"/>
      <c r="F15" s="17"/>
      <c r="G15" s="27"/>
      <c r="H15" s="27"/>
      <c r="I15" s="18"/>
      <c r="K15" s="2609"/>
    </row>
    <row r="16" spans="1:11">
      <c r="A16" s="80">
        <v>10</v>
      </c>
      <c r="B16" s="25"/>
      <c r="C16" s="26"/>
      <c r="D16" s="26"/>
      <c r="E16" s="17"/>
      <c r="F16" s="17"/>
      <c r="G16" s="27"/>
      <c r="H16" s="27"/>
      <c r="I16" s="18"/>
      <c r="K16" s="2609" t="s">
        <v>288</v>
      </c>
    </row>
    <row r="17" spans="1:11">
      <c r="A17" s="80">
        <v>11</v>
      </c>
      <c r="B17" s="25"/>
      <c r="C17" s="26"/>
      <c r="D17" s="26"/>
      <c r="E17" s="17"/>
      <c r="F17" s="17"/>
      <c r="G17" s="27"/>
      <c r="H17" s="27"/>
      <c r="I17" s="18"/>
      <c r="K17" s="2609"/>
    </row>
    <row r="18" spans="1:11">
      <c r="A18" s="80">
        <v>12</v>
      </c>
      <c r="B18" s="25"/>
      <c r="C18" s="26"/>
      <c r="D18" s="26"/>
      <c r="E18" s="17"/>
      <c r="F18" s="17"/>
      <c r="G18" s="27"/>
      <c r="H18" s="27"/>
      <c r="I18" s="18"/>
      <c r="K18" s="2609"/>
    </row>
    <row r="19" spans="1:11" ht="16.5" customHeight="1" thickBot="1">
      <c r="A19" s="80">
        <v>13</v>
      </c>
      <c r="B19" s="28"/>
      <c r="C19" s="29"/>
      <c r="D19" s="29"/>
      <c r="E19" s="20"/>
      <c r="F19" s="20"/>
      <c r="G19" s="30"/>
      <c r="H19" s="30"/>
      <c r="I19" s="21"/>
      <c r="K19" s="2609"/>
    </row>
    <row r="20" spans="1:11">
      <c r="K20" s="2610" t="s">
        <v>289</v>
      </c>
    </row>
    <row r="21" spans="1:11">
      <c r="K21" s="2610"/>
    </row>
    <row r="22" spans="1:11" ht="15.6" thickBot="1">
      <c r="K22" s="2611"/>
    </row>
  </sheetData>
  <sheetProtection sheet="1" formatColumns="0" formatRows="0" insertColumns="0" insertRows="0"/>
  <mergeCells count="9">
    <mergeCell ref="A1:K1"/>
    <mergeCell ref="K16:K19"/>
    <mergeCell ref="K20:K22"/>
    <mergeCell ref="B2:G2"/>
    <mergeCell ref="H2:I2"/>
    <mergeCell ref="K5:K7"/>
    <mergeCell ref="K8:K9"/>
    <mergeCell ref="K10:K12"/>
    <mergeCell ref="K13:K15"/>
  </mergeCells>
  <phoneticPr fontId="4"/>
  <dataValidations count="4">
    <dataValidation type="list" allowBlank="1" showInputMessage="1" showErrorMessage="1" sqref="C5:C19" xr:uid="{00000000-0002-0000-0D00-000000000000}">
      <formula1>"0歳児,1歳児,2歳児,フリー"</formula1>
    </dataValidation>
    <dataValidation type="list" allowBlank="1" showInputMessage="1" showErrorMessage="1" sqref="D5:D19" xr:uid="{00000000-0002-0000-0D00-000001000000}">
      <formula1>"保育士,国家戦略特別区域限定保育士,保健師,看護師"</formula1>
    </dataValidation>
    <dataValidation type="list" allowBlank="1" showInputMessage="1" showErrorMessage="1" sqref="F5:F19" xr:uid="{00000000-0002-0000-0D00-000002000000}">
      <formula1>"修了"</formula1>
    </dataValidation>
    <dataValidation imeMode="disabled" allowBlank="1" showInputMessage="1" showErrorMessage="1" sqref="G5:H19" xr:uid="{00000000-0002-0000-0D00-000003000000}"/>
  </dataValidations>
  <pageMargins left="0.70866141732283472" right="0.70866141732283472" top="0.74803149606299213" bottom="0.74803149606299213" header="0.31496062992125984" footer="0.31496062992125984"/>
  <pageSetup paperSize="9" scale="7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726FA-89F5-4CCD-92D5-9121E5F15C5F}">
  <dimension ref="A1:BB28"/>
  <sheetViews>
    <sheetView view="pageBreakPreview" topLeftCell="A16" zoomScaleNormal="100" zoomScaleSheetLayoutView="100" workbookViewId="0">
      <selection activeCell="L19" sqref="L19:AW19"/>
    </sheetView>
  </sheetViews>
  <sheetFormatPr defaultColWidth="2.6640625" defaultRowHeight="13.2"/>
  <cols>
    <col min="1" max="16384" width="2.6640625" style="31"/>
  </cols>
  <sheetData>
    <row r="1" spans="1:54" ht="24" customHeight="1">
      <c r="A1" s="843" t="s">
        <v>1232</v>
      </c>
      <c r="B1" s="843"/>
      <c r="C1" s="843"/>
      <c r="D1" s="843"/>
      <c r="E1" s="843"/>
      <c r="F1" s="843"/>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3"/>
      <c r="AY1" s="113"/>
      <c r="AZ1" s="113"/>
      <c r="BA1" s="113"/>
      <c r="BB1" s="113"/>
    </row>
    <row r="2" spans="1:54" ht="24" customHeight="1">
      <c r="B2" s="843" t="s">
        <v>967</v>
      </c>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B2" s="843"/>
      <c r="AC2" s="843"/>
      <c r="AD2" s="843"/>
      <c r="AE2" s="843"/>
      <c r="AF2" s="843"/>
      <c r="AG2" s="843"/>
      <c r="AH2" s="843"/>
      <c r="AI2" s="843"/>
      <c r="AJ2" s="843"/>
      <c r="AK2" s="843"/>
      <c r="AL2" s="843"/>
      <c r="AM2" s="843"/>
      <c r="AN2" s="843"/>
      <c r="AO2" s="843"/>
      <c r="AP2" s="843"/>
      <c r="AQ2" s="843"/>
      <c r="AR2" s="843"/>
      <c r="AS2" s="843"/>
      <c r="AT2" s="843"/>
      <c r="AU2" s="843"/>
      <c r="AV2" s="843"/>
      <c r="AW2" s="843"/>
      <c r="AX2" s="114"/>
      <c r="AY2" s="114"/>
      <c r="AZ2" s="114"/>
      <c r="BA2" s="114"/>
      <c r="BB2" s="114"/>
    </row>
    <row r="3" spans="1:54" ht="22.5" customHeight="1">
      <c r="AF3" s="861" t="s">
        <v>231</v>
      </c>
      <c r="AG3" s="862"/>
      <c r="AH3" s="862"/>
      <c r="AI3" s="863"/>
      <c r="AJ3" s="856" t="s">
        <v>217</v>
      </c>
      <c r="AK3" s="857"/>
      <c r="AL3" s="1"/>
      <c r="AM3" s="115" t="s">
        <v>38</v>
      </c>
      <c r="AN3" s="1"/>
      <c r="AO3" s="116" t="s">
        <v>215</v>
      </c>
      <c r="AP3" s="2"/>
      <c r="AQ3" s="117" t="s">
        <v>31</v>
      </c>
      <c r="AR3" s="118"/>
      <c r="AS3" s="118"/>
      <c r="AT3" s="119"/>
      <c r="AU3" s="119"/>
      <c r="AV3" s="119"/>
      <c r="AW3" s="119"/>
      <c r="AX3" s="119"/>
      <c r="AY3" s="119"/>
    </row>
    <row r="4" spans="1:54" ht="22.5" customHeight="1">
      <c r="B4" s="841" t="s">
        <v>6</v>
      </c>
      <c r="C4" s="841"/>
      <c r="D4" s="841"/>
      <c r="E4" s="841"/>
      <c r="F4" s="841"/>
      <c r="G4" s="841"/>
      <c r="H4" s="847"/>
      <c r="I4" s="848"/>
      <c r="J4" s="848"/>
      <c r="K4" s="848"/>
      <c r="L4" s="848"/>
      <c r="M4" s="848"/>
      <c r="N4" s="848"/>
      <c r="O4" s="848"/>
      <c r="P4" s="848"/>
      <c r="Q4" s="848"/>
      <c r="R4" s="848"/>
      <c r="S4" s="848"/>
      <c r="T4" s="848"/>
      <c r="U4" s="848"/>
      <c r="V4" s="848"/>
      <c r="W4" s="848"/>
      <c r="X4" s="848"/>
      <c r="Y4" s="848"/>
      <c r="Z4" s="841" t="s">
        <v>216</v>
      </c>
      <c r="AA4" s="841"/>
      <c r="AB4" s="841"/>
      <c r="AC4" s="841"/>
      <c r="AD4" s="841"/>
      <c r="AE4" s="841"/>
      <c r="AF4" s="847"/>
      <c r="AG4" s="848"/>
      <c r="AH4" s="848"/>
      <c r="AI4" s="848"/>
      <c r="AJ4" s="848"/>
      <c r="AK4" s="848"/>
      <c r="AL4" s="848"/>
      <c r="AM4" s="848"/>
      <c r="AN4" s="848"/>
      <c r="AO4" s="848"/>
      <c r="AP4" s="848"/>
      <c r="AQ4" s="848"/>
      <c r="AR4" s="848"/>
      <c r="AS4" s="848"/>
      <c r="AT4" s="848"/>
      <c r="AU4" s="848"/>
      <c r="AV4" s="848"/>
      <c r="AW4" s="848"/>
      <c r="AX4" s="120"/>
      <c r="AY4" s="121"/>
      <c r="AZ4" s="121"/>
    </row>
    <row r="5" spans="1:54" ht="22.5" customHeight="1">
      <c r="B5" s="841" t="s">
        <v>7</v>
      </c>
      <c r="C5" s="841"/>
      <c r="D5" s="841"/>
      <c r="E5" s="841"/>
      <c r="F5" s="841"/>
      <c r="G5" s="841"/>
      <c r="H5" s="122" t="s">
        <v>85</v>
      </c>
      <c r="I5" s="858" t="s">
        <v>218</v>
      </c>
      <c r="J5" s="858"/>
      <c r="K5" s="859"/>
      <c r="L5" s="859"/>
      <c r="M5" s="860"/>
      <c r="N5" s="849" t="s">
        <v>186</v>
      </c>
      <c r="O5" s="850"/>
      <c r="P5" s="850"/>
      <c r="Q5" s="850"/>
      <c r="R5" s="850"/>
      <c r="S5" s="850"/>
      <c r="T5" s="851"/>
      <c r="U5" s="852"/>
      <c r="V5" s="853"/>
      <c r="W5" s="854" t="s">
        <v>187</v>
      </c>
      <c r="X5" s="855"/>
      <c r="Y5" s="844"/>
      <c r="Z5" s="845"/>
      <c r="AA5" s="845"/>
      <c r="AB5" s="845"/>
      <c r="AC5" s="845"/>
      <c r="AD5" s="845"/>
      <c r="AE5" s="845"/>
      <c r="AF5" s="845"/>
      <c r="AG5" s="845"/>
      <c r="AH5" s="845"/>
      <c r="AI5" s="845"/>
      <c r="AJ5" s="845"/>
      <c r="AK5" s="845"/>
      <c r="AL5" s="845"/>
      <c r="AM5" s="845"/>
      <c r="AN5" s="845"/>
      <c r="AO5" s="845"/>
      <c r="AP5" s="845"/>
      <c r="AQ5" s="845"/>
      <c r="AR5" s="845"/>
      <c r="AS5" s="845"/>
      <c r="AT5" s="845"/>
      <c r="AU5" s="845"/>
      <c r="AV5" s="845"/>
      <c r="AW5" s="846"/>
      <c r="AX5" s="120"/>
      <c r="AY5" s="121"/>
      <c r="AZ5" s="121"/>
    </row>
    <row r="6" spans="1:54" ht="22.5" customHeight="1">
      <c r="B6" s="841" t="s">
        <v>8</v>
      </c>
      <c r="C6" s="841"/>
      <c r="D6" s="841"/>
      <c r="E6" s="841"/>
      <c r="F6" s="841"/>
      <c r="G6" s="841"/>
      <c r="H6" s="838"/>
      <c r="I6" s="839"/>
      <c r="J6" s="839"/>
      <c r="K6" s="839"/>
      <c r="L6" s="839"/>
      <c r="M6" s="839"/>
      <c r="N6" s="839"/>
      <c r="O6" s="839"/>
      <c r="P6" s="839"/>
      <c r="Q6" s="839"/>
      <c r="R6" s="839"/>
      <c r="S6" s="839"/>
      <c r="T6" s="839"/>
      <c r="U6" s="839"/>
      <c r="V6" s="839"/>
      <c r="W6" s="839"/>
      <c r="X6" s="839"/>
      <c r="Y6" s="840"/>
      <c r="Z6" s="841" t="s">
        <v>188</v>
      </c>
      <c r="AA6" s="841"/>
      <c r="AB6" s="841"/>
      <c r="AC6" s="841"/>
      <c r="AD6" s="841"/>
      <c r="AE6" s="841"/>
      <c r="AF6" s="835"/>
      <c r="AG6" s="836"/>
      <c r="AH6" s="836"/>
      <c r="AI6" s="836"/>
      <c r="AJ6" s="836"/>
      <c r="AK6" s="836"/>
      <c r="AL6" s="836"/>
      <c r="AM6" s="836"/>
      <c r="AN6" s="836"/>
      <c r="AO6" s="836"/>
      <c r="AP6" s="836"/>
      <c r="AQ6" s="836"/>
      <c r="AR6" s="836"/>
      <c r="AS6" s="836"/>
      <c r="AT6" s="836"/>
      <c r="AU6" s="836"/>
      <c r="AV6" s="836"/>
      <c r="AW6" s="837"/>
      <c r="AX6" s="120"/>
      <c r="AY6" s="121"/>
      <c r="AZ6" s="121"/>
    </row>
    <row r="7" spans="1:54" ht="22.5" customHeight="1">
      <c r="B7" s="841" t="s">
        <v>86</v>
      </c>
      <c r="C7" s="841"/>
      <c r="D7" s="841"/>
      <c r="E7" s="841"/>
      <c r="F7" s="841"/>
      <c r="G7" s="841"/>
      <c r="H7" s="838"/>
      <c r="I7" s="839"/>
      <c r="J7" s="839"/>
      <c r="K7" s="839"/>
      <c r="L7" s="839"/>
      <c r="M7" s="839"/>
      <c r="N7" s="839"/>
      <c r="O7" s="839"/>
      <c r="P7" s="839"/>
      <c r="Q7" s="839"/>
      <c r="R7" s="839"/>
      <c r="S7" s="839"/>
      <c r="T7" s="839"/>
      <c r="U7" s="839"/>
      <c r="V7" s="839"/>
      <c r="W7" s="839"/>
      <c r="X7" s="839"/>
      <c r="Y7" s="840"/>
      <c r="Z7" s="841" t="s">
        <v>87</v>
      </c>
      <c r="AA7" s="841"/>
      <c r="AB7" s="841"/>
      <c r="AC7" s="841"/>
      <c r="AD7" s="841"/>
      <c r="AE7" s="841"/>
      <c r="AF7" s="835"/>
      <c r="AG7" s="836"/>
      <c r="AH7" s="836"/>
      <c r="AI7" s="836"/>
      <c r="AJ7" s="836"/>
      <c r="AK7" s="836"/>
      <c r="AL7" s="836"/>
      <c r="AM7" s="836"/>
      <c r="AN7" s="836"/>
      <c r="AO7" s="836"/>
      <c r="AP7" s="836"/>
      <c r="AQ7" s="836"/>
      <c r="AR7" s="836"/>
      <c r="AS7" s="836"/>
      <c r="AT7" s="836"/>
      <c r="AU7" s="836"/>
      <c r="AV7" s="836"/>
      <c r="AW7" s="837"/>
      <c r="AX7" s="120"/>
      <c r="AY7" s="121"/>
      <c r="AZ7" s="121"/>
    </row>
    <row r="8" spans="1:54" ht="10.5" customHeight="1">
      <c r="B8" s="123"/>
      <c r="C8" s="123"/>
      <c r="D8" s="123"/>
      <c r="E8" s="123"/>
      <c r="F8" s="123"/>
      <c r="G8" s="123"/>
      <c r="H8" s="124"/>
      <c r="I8" s="124"/>
      <c r="J8" s="124"/>
      <c r="K8" s="124"/>
      <c r="L8" s="124"/>
      <c r="M8" s="124"/>
      <c r="N8" s="124"/>
      <c r="O8" s="124"/>
      <c r="P8" s="124"/>
      <c r="Q8" s="124"/>
      <c r="R8" s="124"/>
      <c r="S8" s="124"/>
      <c r="T8" s="124"/>
      <c r="U8" s="124"/>
      <c r="V8" s="124"/>
      <c r="W8" s="124"/>
      <c r="X8" s="124"/>
      <c r="Y8" s="124"/>
      <c r="Z8" s="123"/>
      <c r="AA8" s="123"/>
      <c r="AB8" s="123"/>
      <c r="AC8" s="123"/>
      <c r="AD8" s="123"/>
      <c r="AE8" s="123"/>
      <c r="AF8" s="125"/>
      <c r="AG8" s="125"/>
      <c r="AH8" s="125"/>
      <c r="AI8" s="125"/>
      <c r="AJ8" s="125"/>
      <c r="AK8" s="125"/>
      <c r="AL8" s="125"/>
      <c r="AM8" s="125"/>
      <c r="AN8" s="125"/>
      <c r="AO8" s="125"/>
      <c r="AP8" s="125"/>
      <c r="AQ8" s="125"/>
      <c r="AR8" s="125"/>
      <c r="AS8" s="125"/>
      <c r="AT8" s="125"/>
      <c r="AU8" s="125"/>
      <c r="AV8" s="125"/>
      <c r="AW8" s="125"/>
      <c r="AX8" s="125"/>
      <c r="AY8" s="125"/>
      <c r="AZ8" s="125"/>
    </row>
    <row r="9" spans="1:54" ht="14.4">
      <c r="B9" s="119" t="s">
        <v>88</v>
      </c>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row>
    <row r="10" spans="1:54" ht="18" customHeight="1">
      <c r="B10" s="31">
        <v>1</v>
      </c>
      <c r="C10" s="842" t="s">
        <v>89</v>
      </c>
      <c r="D10" s="842"/>
      <c r="E10" s="842"/>
      <c r="F10" s="842"/>
      <c r="G10" s="842"/>
      <c r="H10" s="842"/>
      <c r="I10" s="831" t="s">
        <v>90</v>
      </c>
      <c r="J10" s="832"/>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832"/>
      <c r="AI10" s="832"/>
      <c r="AJ10" s="832"/>
      <c r="AK10" s="832"/>
      <c r="AL10" s="832"/>
      <c r="AM10" s="832"/>
      <c r="AN10" s="832"/>
      <c r="AO10" s="832"/>
      <c r="AP10" s="832"/>
      <c r="AQ10" s="832"/>
      <c r="AR10" s="832"/>
      <c r="AS10" s="832"/>
      <c r="AT10" s="832"/>
      <c r="AU10" s="832"/>
      <c r="AV10" s="832"/>
      <c r="AW10" s="832"/>
    </row>
    <row r="11" spans="1:54" ht="18" customHeight="1">
      <c r="B11" s="126"/>
      <c r="C11" s="830" t="s">
        <v>91</v>
      </c>
      <c r="D11" s="830"/>
      <c r="E11" s="830"/>
      <c r="F11" s="830"/>
      <c r="G11" s="830"/>
      <c r="H11" s="830"/>
      <c r="I11" s="926" t="s">
        <v>228</v>
      </c>
      <c r="J11" s="927"/>
      <c r="K11" s="927"/>
      <c r="L11" s="927"/>
      <c r="M11" s="927"/>
      <c r="N11" s="927"/>
      <c r="O11" s="927"/>
      <c r="P11" s="927"/>
      <c r="Q11" s="927"/>
      <c r="R11" s="927"/>
      <c r="S11" s="927"/>
      <c r="T11" s="927"/>
      <c r="U11" s="927"/>
      <c r="V11" s="927"/>
      <c r="W11" s="927"/>
      <c r="X11" s="927"/>
      <c r="Y11" s="927"/>
      <c r="Z11" s="927"/>
      <c r="AA11" s="927"/>
      <c r="AB11" s="927"/>
      <c r="AC11" s="927"/>
      <c r="AD11" s="927"/>
      <c r="AE11" s="927"/>
      <c r="AF11" s="927"/>
      <c r="AG11" s="927"/>
      <c r="AH11" s="927"/>
      <c r="AI11" s="927"/>
      <c r="AJ11" s="927"/>
      <c r="AK11" s="927"/>
      <c r="AL11" s="927"/>
      <c r="AM11" s="927"/>
      <c r="AN11" s="927"/>
      <c r="AO11" s="927"/>
      <c r="AP11" s="927"/>
      <c r="AQ11" s="927"/>
      <c r="AR11" s="927"/>
      <c r="AS11" s="927"/>
      <c r="AT11" s="927"/>
      <c r="AU11" s="927"/>
      <c r="AV11" s="927"/>
      <c r="AW11" s="927"/>
    </row>
    <row r="12" spans="1:54" ht="14.4">
      <c r="B12" s="31">
        <v>2</v>
      </c>
      <c r="C12" s="31" t="s">
        <v>92</v>
      </c>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19"/>
      <c r="AY12" s="119"/>
      <c r="AZ12" s="119"/>
    </row>
    <row r="13" spans="1:54" ht="10.5" customHeight="1">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19"/>
    </row>
    <row r="14" spans="1:54" ht="14.4">
      <c r="B14" s="119" t="s">
        <v>93</v>
      </c>
      <c r="C14" s="119"/>
      <c r="D14" s="119"/>
      <c r="E14" s="119"/>
      <c r="F14" s="119"/>
    </row>
    <row r="15" spans="1:54" ht="15" customHeight="1">
      <c r="B15" s="119"/>
      <c r="C15" s="864"/>
      <c r="D15" s="865"/>
      <c r="E15" s="865"/>
      <c r="F15" s="865"/>
      <c r="G15" s="866"/>
      <c r="H15" s="867" t="s">
        <v>42</v>
      </c>
      <c r="I15" s="868"/>
      <c r="J15" s="868"/>
      <c r="K15" s="869"/>
      <c r="L15" s="879" t="s">
        <v>43</v>
      </c>
      <c r="M15" s="880"/>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0"/>
      <c r="AL15" s="880"/>
      <c r="AM15" s="880"/>
      <c r="AN15" s="880"/>
      <c r="AO15" s="880"/>
      <c r="AP15" s="880"/>
      <c r="AQ15" s="880"/>
      <c r="AR15" s="880"/>
      <c r="AS15" s="880"/>
      <c r="AT15" s="880"/>
      <c r="AU15" s="880"/>
      <c r="AV15" s="880"/>
      <c r="AW15" s="881"/>
    </row>
    <row r="16" spans="1:54" ht="46.5" customHeight="1">
      <c r="B16" s="119"/>
      <c r="C16" s="885" t="s">
        <v>966</v>
      </c>
      <c r="D16" s="886"/>
      <c r="E16" s="886"/>
      <c r="F16" s="886"/>
      <c r="G16" s="887"/>
      <c r="H16" s="867">
        <v>6</v>
      </c>
      <c r="I16" s="868"/>
      <c r="J16" s="868"/>
      <c r="K16" s="869"/>
      <c r="L16" s="938" t="s">
        <v>1219</v>
      </c>
      <c r="M16" s="939"/>
      <c r="N16" s="939"/>
      <c r="O16" s="939"/>
      <c r="P16" s="939"/>
      <c r="Q16" s="939"/>
      <c r="R16" s="939"/>
      <c r="S16" s="939"/>
      <c r="T16" s="939"/>
      <c r="U16" s="939"/>
      <c r="V16" s="939"/>
      <c r="W16" s="939"/>
      <c r="X16" s="939"/>
      <c r="Y16" s="939"/>
      <c r="Z16" s="939"/>
      <c r="AA16" s="939"/>
      <c r="AB16" s="939"/>
      <c r="AC16" s="939"/>
      <c r="AD16" s="939"/>
      <c r="AE16" s="939"/>
      <c r="AF16" s="939"/>
      <c r="AG16" s="939"/>
      <c r="AH16" s="939"/>
      <c r="AI16" s="939"/>
      <c r="AJ16" s="939"/>
      <c r="AK16" s="939"/>
      <c r="AL16" s="939"/>
      <c r="AM16" s="939"/>
      <c r="AN16" s="939"/>
      <c r="AO16" s="939"/>
      <c r="AP16" s="939"/>
      <c r="AQ16" s="939"/>
      <c r="AR16" s="939"/>
      <c r="AS16" s="939"/>
      <c r="AT16" s="939"/>
      <c r="AU16" s="939"/>
      <c r="AV16" s="939"/>
      <c r="AW16" s="940"/>
    </row>
    <row r="17" spans="2:49" ht="15" customHeight="1">
      <c r="B17" s="119"/>
      <c r="C17" s="888"/>
      <c r="D17" s="889"/>
      <c r="E17" s="889"/>
      <c r="F17" s="889"/>
      <c r="G17" s="890"/>
      <c r="H17" s="867">
        <v>12</v>
      </c>
      <c r="I17" s="868"/>
      <c r="J17" s="868"/>
      <c r="K17" s="869"/>
      <c r="L17" s="870" t="s">
        <v>700</v>
      </c>
      <c r="M17" s="871"/>
      <c r="N17" s="871"/>
      <c r="O17" s="871"/>
      <c r="P17" s="871"/>
      <c r="Q17" s="871"/>
      <c r="R17" s="871"/>
      <c r="S17" s="871"/>
      <c r="T17" s="871"/>
      <c r="U17" s="871"/>
      <c r="V17" s="871"/>
      <c r="W17" s="871"/>
      <c r="X17" s="871"/>
      <c r="Y17" s="871"/>
      <c r="Z17" s="871"/>
      <c r="AA17" s="871"/>
      <c r="AB17" s="871"/>
      <c r="AC17" s="871"/>
      <c r="AD17" s="871"/>
      <c r="AE17" s="871"/>
      <c r="AF17" s="871"/>
      <c r="AG17" s="871"/>
      <c r="AH17" s="871"/>
      <c r="AI17" s="871"/>
      <c r="AJ17" s="871"/>
      <c r="AK17" s="871"/>
      <c r="AL17" s="871"/>
      <c r="AM17" s="871"/>
      <c r="AN17" s="871"/>
      <c r="AO17" s="871"/>
      <c r="AP17" s="871"/>
      <c r="AQ17" s="871"/>
      <c r="AR17" s="871"/>
      <c r="AS17" s="871"/>
      <c r="AT17" s="871"/>
      <c r="AU17" s="871"/>
      <c r="AV17" s="871"/>
      <c r="AW17" s="872"/>
    </row>
    <row r="18" spans="2:49" ht="46.5" customHeight="1">
      <c r="B18" s="119"/>
      <c r="C18" s="888"/>
      <c r="D18" s="889"/>
      <c r="E18" s="889"/>
      <c r="F18" s="889"/>
      <c r="G18" s="890"/>
      <c r="H18" s="867">
        <v>14</v>
      </c>
      <c r="I18" s="868"/>
      <c r="J18" s="868"/>
      <c r="K18" s="869"/>
      <c r="L18" s="938" t="s">
        <v>1216</v>
      </c>
      <c r="M18" s="941"/>
      <c r="N18" s="941"/>
      <c r="O18" s="941"/>
      <c r="P18" s="941"/>
      <c r="Q18" s="941"/>
      <c r="R18" s="941"/>
      <c r="S18" s="941"/>
      <c r="T18" s="941"/>
      <c r="U18" s="941"/>
      <c r="V18" s="941"/>
      <c r="W18" s="941"/>
      <c r="X18" s="941"/>
      <c r="Y18" s="941"/>
      <c r="Z18" s="941"/>
      <c r="AA18" s="941"/>
      <c r="AB18" s="941"/>
      <c r="AC18" s="941"/>
      <c r="AD18" s="941"/>
      <c r="AE18" s="941"/>
      <c r="AF18" s="941"/>
      <c r="AG18" s="941"/>
      <c r="AH18" s="941"/>
      <c r="AI18" s="941"/>
      <c r="AJ18" s="941"/>
      <c r="AK18" s="941"/>
      <c r="AL18" s="941"/>
      <c r="AM18" s="941"/>
      <c r="AN18" s="941"/>
      <c r="AO18" s="941"/>
      <c r="AP18" s="941"/>
      <c r="AQ18" s="941"/>
      <c r="AR18" s="941"/>
      <c r="AS18" s="941"/>
      <c r="AT18" s="941"/>
      <c r="AU18" s="941"/>
      <c r="AV18" s="941"/>
      <c r="AW18" s="942"/>
    </row>
    <row r="19" spans="2:49" ht="61.5" customHeight="1">
      <c r="B19" s="119"/>
      <c r="C19" s="888"/>
      <c r="D19" s="889"/>
      <c r="E19" s="889"/>
      <c r="F19" s="889"/>
      <c r="G19" s="890"/>
      <c r="H19" s="876" t="s">
        <v>953</v>
      </c>
      <c r="I19" s="877"/>
      <c r="J19" s="877"/>
      <c r="K19" s="878"/>
      <c r="L19" s="873" t="s">
        <v>984</v>
      </c>
      <c r="M19" s="874"/>
      <c r="N19" s="874"/>
      <c r="O19" s="874"/>
      <c r="P19" s="874"/>
      <c r="Q19" s="874"/>
      <c r="R19" s="874"/>
      <c r="S19" s="874"/>
      <c r="T19" s="874"/>
      <c r="U19" s="874"/>
      <c r="V19" s="874"/>
      <c r="W19" s="874"/>
      <c r="X19" s="874"/>
      <c r="Y19" s="874"/>
      <c r="Z19" s="874"/>
      <c r="AA19" s="874"/>
      <c r="AB19" s="874"/>
      <c r="AC19" s="874"/>
      <c r="AD19" s="874"/>
      <c r="AE19" s="874"/>
      <c r="AF19" s="874"/>
      <c r="AG19" s="874"/>
      <c r="AH19" s="874"/>
      <c r="AI19" s="874"/>
      <c r="AJ19" s="874"/>
      <c r="AK19" s="874"/>
      <c r="AL19" s="874"/>
      <c r="AM19" s="874"/>
      <c r="AN19" s="874"/>
      <c r="AO19" s="874"/>
      <c r="AP19" s="874"/>
      <c r="AQ19" s="874"/>
      <c r="AR19" s="874"/>
      <c r="AS19" s="874"/>
      <c r="AT19" s="874"/>
      <c r="AU19" s="874"/>
      <c r="AV19" s="874"/>
      <c r="AW19" s="875"/>
    </row>
    <row r="20" spans="2:49" ht="15" customHeight="1">
      <c r="B20" s="119"/>
      <c r="C20" s="888"/>
      <c r="D20" s="889"/>
      <c r="E20" s="889"/>
      <c r="F20" s="889"/>
      <c r="G20" s="890"/>
      <c r="H20" s="932" t="s">
        <v>699</v>
      </c>
      <c r="I20" s="933"/>
      <c r="J20" s="933"/>
      <c r="K20" s="934"/>
      <c r="L20" s="935" t="s">
        <v>1304</v>
      </c>
      <c r="M20" s="936"/>
      <c r="N20" s="936"/>
      <c r="O20" s="936"/>
      <c r="P20" s="936"/>
      <c r="Q20" s="936"/>
      <c r="R20" s="936"/>
      <c r="S20" s="936"/>
      <c r="T20" s="936"/>
      <c r="U20" s="936"/>
      <c r="V20" s="936"/>
      <c r="W20" s="936"/>
      <c r="X20" s="936"/>
      <c r="Y20" s="936"/>
      <c r="Z20" s="936"/>
      <c r="AA20" s="936"/>
      <c r="AB20" s="936"/>
      <c r="AC20" s="936"/>
      <c r="AD20" s="936"/>
      <c r="AE20" s="936"/>
      <c r="AF20" s="936"/>
      <c r="AG20" s="936"/>
      <c r="AH20" s="936"/>
      <c r="AI20" s="936"/>
      <c r="AJ20" s="936"/>
      <c r="AK20" s="936"/>
      <c r="AL20" s="936"/>
      <c r="AM20" s="936"/>
      <c r="AN20" s="936"/>
      <c r="AO20" s="936"/>
      <c r="AP20" s="936"/>
      <c r="AQ20" s="936"/>
      <c r="AR20" s="936"/>
      <c r="AS20" s="936"/>
      <c r="AT20" s="936"/>
      <c r="AU20" s="936"/>
      <c r="AV20" s="936"/>
      <c r="AW20" s="937"/>
    </row>
    <row r="21" spans="2:49" ht="17.100000000000001" customHeight="1">
      <c r="C21" s="888"/>
      <c r="D21" s="889"/>
      <c r="E21" s="889"/>
      <c r="F21" s="889"/>
      <c r="G21" s="890"/>
      <c r="H21" s="906" t="s">
        <v>1296</v>
      </c>
      <c r="I21" s="906"/>
      <c r="J21" s="906"/>
      <c r="K21" s="907"/>
      <c r="L21" s="908" t="s">
        <v>1297</v>
      </c>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10"/>
    </row>
    <row r="22" spans="2:49" ht="17.100000000000001" customHeight="1">
      <c r="C22" s="888"/>
      <c r="D22" s="889"/>
      <c r="E22" s="889"/>
      <c r="F22" s="889"/>
      <c r="G22" s="890"/>
      <c r="H22" s="906" t="s">
        <v>1298</v>
      </c>
      <c r="I22" s="906"/>
      <c r="J22" s="906"/>
      <c r="K22" s="907"/>
      <c r="L22" s="911" t="s">
        <v>1303</v>
      </c>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3"/>
    </row>
    <row r="23" spans="2:49" ht="31.8" customHeight="1">
      <c r="C23" s="891"/>
      <c r="D23" s="892"/>
      <c r="E23" s="892"/>
      <c r="F23" s="892"/>
      <c r="G23" s="893"/>
      <c r="H23" s="914" t="s">
        <v>1299</v>
      </c>
      <c r="I23" s="914"/>
      <c r="J23" s="914"/>
      <c r="K23" s="915"/>
      <c r="L23" s="916" t="s">
        <v>1300</v>
      </c>
      <c r="M23" s="909"/>
      <c r="N23" s="909"/>
      <c r="O23" s="909"/>
      <c r="P23" s="909"/>
      <c r="Q23" s="909"/>
      <c r="R23" s="909"/>
      <c r="S23" s="909"/>
      <c r="T23" s="909"/>
      <c r="U23" s="909"/>
      <c r="V23" s="909"/>
      <c r="W23" s="909"/>
      <c r="X23" s="909"/>
      <c r="Y23" s="909"/>
      <c r="Z23" s="909"/>
      <c r="AA23" s="909"/>
      <c r="AB23" s="909"/>
      <c r="AC23" s="909"/>
      <c r="AD23" s="909"/>
      <c r="AE23" s="909"/>
      <c r="AF23" s="909"/>
      <c r="AG23" s="909"/>
      <c r="AH23" s="909"/>
      <c r="AI23" s="909"/>
      <c r="AJ23" s="909"/>
      <c r="AK23" s="909"/>
      <c r="AL23" s="909"/>
      <c r="AM23" s="909"/>
      <c r="AN23" s="909"/>
      <c r="AO23" s="909"/>
      <c r="AP23" s="909"/>
      <c r="AQ23" s="909"/>
      <c r="AR23" s="909"/>
      <c r="AS23" s="909"/>
      <c r="AT23" s="909"/>
      <c r="AU23" s="909"/>
      <c r="AV23" s="909"/>
      <c r="AW23" s="910"/>
    </row>
    <row r="24" spans="2:49" ht="15" customHeight="1">
      <c r="C24" s="917" t="s">
        <v>185</v>
      </c>
      <c r="D24" s="917"/>
      <c r="E24" s="917"/>
      <c r="F24" s="917"/>
      <c r="G24" s="917"/>
      <c r="H24" s="868">
        <v>4</v>
      </c>
      <c r="I24" s="868"/>
      <c r="J24" s="868"/>
      <c r="K24" s="869"/>
      <c r="L24" s="870" t="s">
        <v>1233</v>
      </c>
      <c r="M24" s="871"/>
      <c r="N24" s="871"/>
      <c r="O24" s="871"/>
      <c r="P24" s="871"/>
      <c r="Q24" s="871"/>
      <c r="R24" s="871"/>
      <c r="S24" s="871"/>
      <c r="T24" s="871"/>
      <c r="U24" s="871"/>
      <c r="V24" s="871"/>
      <c r="W24" s="871"/>
      <c r="X24" s="871"/>
      <c r="Y24" s="871"/>
      <c r="Z24" s="871"/>
      <c r="AA24" s="871"/>
      <c r="AB24" s="871"/>
      <c r="AC24" s="871"/>
      <c r="AD24" s="871"/>
      <c r="AE24" s="871"/>
      <c r="AF24" s="871"/>
      <c r="AG24" s="871"/>
      <c r="AH24" s="871"/>
      <c r="AI24" s="871"/>
      <c r="AJ24" s="871"/>
      <c r="AK24" s="871"/>
      <c r="AL24" s="871"/>
      <c r="AM24" s="871"/>
      <c r="AN24" s="871"/>
      <c r="AO24" s="871"/>
      <c r="AP24" s="871"/>
      <c r="AQ24" s="871"/>
      <c r="AR24" s="871"/>
      <c r="AS24" s="871"/>
      <c r="AT24" s="871"/>
      <c r="AU24" s="871"/>
      <c r="AV24" s="871"/>
      <c r="AW24" s="872"/>
    </row>
    <row r="25" spans="2:49" ht="15" customHeight="1">
      <c r="C25" s="917"/>
      <c r="D25" s="917"/>
      <c r="E25" s="917"/>
      <c r="F25" s="917"/>
      <c r="G25" s="917"/>
      <c r="H25" s="919">
        <v>5</v>
      </c>
      <c r="I25" s="919"/>
      <c r="J25" s="919"/>
      <c r="K25" s="920"/>
      <c r="L25" s="923" t="s">
        <v>1301</v>
      </c>
      <c r="M25" s="924"/>
      <c r="N25" s="924"/>
      <c r="O25" s="924"/>
      <c r="P25" s="924"/>
      <c r="Q25" s="924"/>
      <c r="R25" s="924"/>
      <c r="S25" s="924"/>
      <c r="T25" s="924"/>
      <c r="U25" s="924"/>
      <c r="V25" s="924"/>
      <c r="W25" s="924"/>
      <c r="X25" s="924"/>
      <c r="Y25" s="924"/>
      <c r="Z25" s="924"/>
      <c r="AA25" s="924"/>
      <c r="AB25" s="924"/>
      <c r="AC25" s="924"/>
      <c r="AD25" s="924"/>
      <c r="AE25" s="924"/>
      <c r="AF25" s="924"/>
      <c r="AG25" s="924"/>
      <c r="AH25" s="924"/>
      <c r="AI25" s="924"/>
      <c r="AJ25" s="924"/>
      <c r="AK25" s="924"/>
      <c r="AL25" s="924"/>
      <c r="AM25" s="924"/>
      <c r="AN25" s="924"/>
      <c r="AO25" s="924"/>
      <c r="AP25" s="924"/>
      <c r="AQ25" s="924"/>
      <c r="AR25" s="924"/>
      <c r="AS25" s="924"/>
      <c r="AT25" s="924"/>
      <c r="AU25" s="924"/>
      <c r="AV25" s="924"/>
      <c r="AW25" s="925"/>
    </row>
    <row r="26" spans="2:49" ht="15" customHeight="1">
      <c r="C26" s="917"/>
      <c r="D26" s="917"/>
      <c r="E26" s="917"/>
      <c r="F26" s="917"/>
      <c r="G26" s="917"/>
      <c r="H26" s="921"/>
      <c r="I26" s="921"/>
      <c r="J26" s="921"/>
      <c r="K26" s="922"/>
      <c r="L26" s="926"/>
      <c r="M26" s="927"/>
      <c r="N26" s="927"/>
      <c r="O26" s="927"/>
      <c r="P26" s="927"/>
      <c r="Q26" s="927"/>
      <c r="R26" s="927"/>
      <c r="S26" s="927"/>
      <c r="T26" s="927"/>
      <c r="U26" s="927"/>
      <c r="V26" s="927"/>
      <c r="W26" s="927"/>
      <c r="X26" s="927"/>
      <c r="Y26" s="927"/>
      <c r="Z26" s="927"/>
      <c r="AA26" s="927"/>
      <c r="AB26" s="927"/>
      <c r="AC26" s="927"/>
      <c r="AD26" s="927"/>
      <c r="AE26" s="927"/>
      <c r="AF26" s="927"/>
      <c r="AG26" s="927"/>
      <c r="AH26" s="927"/>
      <c r="AI26" s="927"/>
      <c r="AJ26" s="927"/>
      <c r="AK26" s="927"/>
      <c r="AL26" s="927"/>
      <c r="AM26" s="927"/>
      <c r="AN26" s="927"/>
      <c r="AO26" s="927"/>
      <c r="AP26" s="927"/>
      <c r="AQ26" s="927"/>
      <c r="AR26" s="927"/>
      <c r="AS26" s="927"/>
      <c r="AT26" s="927"/>
      <c r="AU26" s="927"/>
      <c r="AV26" s="927"/>
      <c r="AW26" s="928"/>
    </row>
    <row r="27" spans="2:49" ht="15" customHeight="1">
      <c r="C27" s="918"/>
      <c r="D27" s="918"/>
      <c r="E27" s="918"/>
      <c r="F27" s="918"/>
      <c r="G27" s="918"/>
      <c r="H27" s="921"/>
      <c r="I27" s="921"/>
      <c r="J27" s="921"/>
      <c r="K27" s="922"/>
      <c r="L27" s="926"/>
      <c r="M27" s="927"/>
      <c r="N27" s="927"/>
      <c r="O27" s="927"/>
      <c r="P27" s="927"/>
      <c r="Q27" s="927"/>
      <c r="R27" s="927"/>
      <c r="S27" s="927"/>
      <c r="T27" s="927"/>
      <c r="U27" s="927"/>
      <c r="V27" s="927"/>
      <c r="W27" s="927"/>
      <c r="X27" s="927"/>
      <c r="Y27" s="927"/>
      <c r="Z27" s="927"/>
      <c r="AA27" s="927"/>
      <c r="AB27" s="927"/>
      <c r="AC27" s="927"/>
      <c r="AD27" s="927"/>
      <c r="AE27" s="927"/>
      <c r="AF27" s="927"/>
      <c r="AG27" s="927"/>
      <c r="AH27" s="927"/>
      <c r="AI27" s="927"/>
      <c r="AJ27" s="927"/>
      <c r="AK27" s="927"/>
      <c r="AL27" s="927"/>
      <c r="AM27" s="927"/>
      <c r="AN27" s="927"/>
      <c r="AO27" s="927"/>
      <c r="AP27" s="927"/>
      <c r="AQ27" s="927"/>
      <c r="AR27" s="927"/>
      <c r="AS27" s="927"/>
      <c r="AT27" s="927"/>
      <c r="AU27" s="927"/>
      <c r="AV27" s="927"/>
      <c r="AW27" s="928"/>
    </row>
    <row r="28" spans="2:49" ht="15" customHeight="1">
      <c r="C28" s="917"/>
      <c r="D28" s="917"/>
      <c r="E28" s="917"/>
      <c r="F28" s="917"/>
      <c r="G28" s="917"/>
      <c r="H28" s="901"/>
      <c r="I28" s="901"/>
      <c r="J28" s="901"/>
      <c r="K28" s="902"/>
      <c r="L28" s="929"/>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1"/>
    </row>
  </sheetData>
  <mergeCells count="52">
    <mergeCell ref="A1:AX1"/>
    <mergeCell ref="B2:AW2"/>
    <mergeCell ref="AF3:AI3"/>
    <mergeCell ref="AJ3:AK3"/>
    <mergeCell ref="B4:G4"/>
    <mergeCell ref="H4:Y4"/>
    <mergeCell ref="Z4:AE4"/>
    <mergeCell ref="AF4:AW4"/>
    <mergeCell ref="I5:J5"/>
    <mergeCell ref="K5:M5"/>
    <mergeCell ref="N5:S5"/>
    <mergeCell ref="T5:V5"/>
    <mergeCell ref="B7:G7"/>
    <mergeCell ref="H7:Y7"/>
    <mergeCell ref="W5:X5"/>
    <mergeCell ref="Y5:AW5"/>
    <mergeCell ref="B6:G6"/>
    <mergeCell ref="H6:Y6"/>
    <mergeCell ref="Z6:AE6"/>
    <mergeCell ref="AF6:AW6"/>
    <mergeCell ref="B5:G5"/>
    <mergeCell ref="Z7:AE7"/>
    <mergeCell ref="AF7:AW7"/>
    <mergeCell ref="C10:H10"/>
    <mergeCell ref="I10:AW10"/>
    <mergeCell ref="C11:H11"/>
    <mergeCell ref="I11:AW11"/>
    <mergeCell ref="C15:G15"/>
    <mergeCell ref="H15:K15"/>
    <mergeCell ref="L15:AW15"/>
    <mergeCell ref="H23:K23"/>
    <mergeCell ref="C24:G28"/>
    <mergeCell ref="H24:K24"/>
    <mergeCell ref="L24:AW24"/>
    <mergeCell ref="H25:K28"/>
    <mergeCell ref="L25:AW28"/>
    <mergeCell ref="L23:AW23"/>
    <mergeCell ref="C16:G23"/>
    <mergeCell ref="H17:K17"/>
    <mergeCell ref="L17:AW17"/>
    <mergeCell ref="H18:K18"/>
    <mergeCell ref="H21:K21"/>
    <mergeCell ref="L21:AW21"/>
    <mergeCell ref="L18:AW18"/>
    <mergeCell ref="H19:K19"/>
    <mergeCell ref="H16:K16"/>
    <mergeCell ref="L19:AW19"/>
    <mergeCell ref="H20:K20"/>
    <mergeCell ref="L20:AW20"/>
    <mergeCell ref="L16:AW16"/>
    <mergeCell ref="H22:K22"/>
    <mergeCell ref="L22:AW22"/>
  </mergeCells>
  <phoneticPr fontId="4"/>
  <dataValidations count="1">
    <dataValidation type="list" allowBlank="1" showInputMessage="1" showErrorMessage="1" sqref="T5:V5" xr:uid="{DE8506A6-C431-49EA-8B71-18A1F4AE874D}">
      <formula1>"緑,中央,南"</formula1>
    </dataValidation>
  </dataValidations>
  <pageMargins left="0.31496062992125984" right="0.23622047244094491" top="0.55118110236220474" bottom="0.19685039370078741" header="0.23622047244094491" footer="0.31496062992125984"/>
  <pageSetup paperSize="9"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B26"/>
  <sheetViews>
    <sheetView workbookViewId="0">
      <selection activeCell="AA12" sqref="AA12"/>
    </sheetView>
  </sheetViews>
  <sheetFormatPr defaultColWidth="2.6640625" defaultRowHeight="13.2"/>
  <cols>
    <col min="1" max="9" width="2.6640625" style="31" customWidth="1"/>
    <col min="10" max="39" width="2.6640625" style="31"/>
    <col min="40" max="40" width="2.6640625" style="31" customWidth="1"/>
    <col min="41" max="41" width="2.6640625" style="31"/>
    <col min="42" max="42" width="2.6640625" style="31" customWidth="1"/>
    <col min="43" max="16384" width="2.6640625" style="31"/>
  </cols>
  <sheetData>
    <row r="1" spans="1:54" ht="24" customHeight="1">
      <c r="A1" s="843" t="s">
        <v>1198</v>
      </c>
      <c r="B1" s="843"/>
      <c r="C1" s="843"/>
      <c r="D1" s="843"/>
      <c r="E1" s="843"/>
      <c r="F1" s="843"/>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3"/>
      <c r="AY1" s="113"/>
      <c r="AZ1" s="113"/>
      <c r="BA1" s="113"/>
      <c r="BB1" s="113"/>
    </row>
    <row r="2" spans="1:54" ht="24" customHeight="1">
      <c r="B2" s="843" t="s">
        <v>967</v>
      </c>
      <c r="C2" s="843"/>
      <c r="D2" s="843"/>
      <c r="E2" s="843"/>
      <c r="F2" s="843"/>
      <c r="G2" s="843"/>
      <c r="H2" s="843"/>
      <c r="I2" s="843"/>
      <c r="J2" s="843"/>
      <c r="K2" s="843"/>
      <c r="L2" s="843"/>
      <c r="M2" s="843"/>
      <c r="N2" s="843"/>
      <c r="O2" s="843"/>
      <c r="P2" s="843"/>
      <c r="Q2" s="843"/>
      <c r="R2" s="843"/>
      <c r="S2" s="843"/>
      <c r="T2" s="843"/>
      <c r="U2" s="843"/>
      <c r="V2" s="843"/>
      <c r="W2" s="843"/>
      <c r="X2" s="843"/>
      <c r="Y2" s="843"/>
      <c r="Z2" s="843"/>
      <c r="AA2" s="843"/>
      <c r="AB2" s="843"/>
      <c r="AC2" s="843"/>
      <c r="AD2" s="843"/>
      <c r="AE2" s="843"/>
      <c r="AF2" s="843"/>
      <c r="AG2" s="843"/>
      <c r="AH2" s="843"/>
      <c r="AI2" s="843"/>
      <c r="AJ2" s="843"/>
      <c r="AK2" s="843"/>
      <c r="AL2" s="843"/>
      <c r="AM2" s="843"/>
      <c r="AN2" s="843"/>
      <c r="AO2" s="843"/>
      <c r="AP2" s="843"/>
      <c r="AQ2" s="843"/>
      <c r="AR2" s="843"/>
      <c r="AS2" s="843"/>
      <c r="AT2" s="843"/>
      <c r="AU2" s="843"/>
      <c r="AV2" s="843"/>
      <c r="AW2" s="843"/>
      <c r="AX2" s="114"/>
      <c r="AY2" s="114"/>
      <c r="AZ2" s="114"/>
      <c r="BA2" s="114"/>
      <c r="BB2" s="114"/>
    </row>
    <row r="3" spans="1:54" ht="22.5" customHeight="1">
      <c r="AF3" s="861" t="s">
        <v>231</v>
      </c>
      <c r="AG3" s="862"/>
      <c r="AH3" s="862"/>
      <c r="AI3" s="863"/>
      <c r="AJ3" s="856" t="s">
        <v>217</v>
      </c>
      <c r="AK3" s="857"/>
      <c r="AL3" s="1"/>
      <c r="AM3" s="115" t="s">
        <v>38</v>
      </c>
      <c r="AN3" s="1"/>
      <c r="AO3" s="116" t="s">
        <v>215</v>
      </c>
      <c r="AP3" s="2"/>
      <c r="AQ3" s="117" t="s">
        <v>31</v>
      </c>
      <c r="AR3" s="118"/>
      <c r="AS3" s="118"/>
      <c r="AT3" s="119"/>
      <c r="AU3" s="119"/>
      <c r="AV3" s="119"/>
      <c r="AW3" s="119"/>
      <c r="AX3" s="119"/>
      <c r="AY3" s="119"/>
    </row>
    <row r="4" spans="1:54" ht="22.5" customHeight="1">
      <c r="B4" s="841" t="s">
        <v>6</v>
      </c>
      <c r="C4" s="841"/>
      <c r="D4" s="841"/>
      <c r="E4" s="841"/>
      <c r="F4" s="841"/>
      <c r="G4" s="841"/>
      <c r="H4" s="847"/>
      <c r="I4" s="848"/>
      <c r="J4" s="848"/>
      <c r="K4" s="848"/>
      <c r="L4" s="848"/>
      <c r="M4" s="848"/>
      <c r="N4" s="848"/>
      <c r="O4" s="848"/>
      <c r="P4" s="848"/>
      <c r="Q4" s="848"/>
      <c r="R4" s="848"/>
      <c r="S4" s="848"/>
      <c r="T4" s="848"/>
      <c r="U4" s="848"/>
      <c r="V4" s="848"/>
      <c r="W4" s="848"/>
      <c r="X4" s="848"/>
      <c r="Y4" s="848"/>
      <c r="Z4" s="841" t="s">
        <v>216</v>
      </c>
      <c r="AA4" s="841"/>
      <c r="AB4" s="841"/>
      <c r="AC4" s="841"/>
      <c r="AD4" s="841"/>
      <c r="AE4" s="841"/>
      <c r="AF4" s="847"/>
      <c r="AG4" s="848"/>
      <c r="AH4" s="848"/>
      <c r="AI4" s="848"/>
      <c r="AJ4" s="848"/>
      <c r="AK4" s="848"/>
      <c r="AL4" s="848"/>
      <c r="AM4" s="848"/>
      <c r="AN4" s="848"/>
      <c r="AO4" s="848"/>
      <c r="AP4" s="848"/>
      <c r="AQ4" s="848"/>
      <c r="AR4" s="848"/>
      <c r="AS4" s="848"/>
      <c r="AT4" s="848"/>
      <c r="AU4" s="848"/>
      <c r="AV4" s="848"/>
      <c r="AW4" s="848"/>
      <c r="AX4" s="120"/>
      <c r="AY4" s="121"/>
      <c r="AZ4" s="121"/>
    </row>
    <row r="5" spans="1:54" ht="22.5" customHeight="1">
      <c r="B5" s="841" t="s">
        <v>7</v>
      </c>
      <c r="C5" s="841"/>
      <c r="D5" s="841"/>
      <c r="E5" s="841"/>
      <c r="F5" s="841"/>
      <c r="G5" s="841"/>
      <c r="H5" s="122" t="s">
        <v>85</v>
      </c>
      <c r="I5" s="858" t="s">
        <v>218</v>
      </c>
      <c r="J5" s="858"/>
      <c r="K5" s="859"/>
      <c r="L5" s="859"/>
      <c r="M5" s="860"/>
      <c r="N5" s="849" t="s">
        <v>186</v>
      </c>
      <c r="O5" s="850"/>
      <c r="P5" s="850"/>
      <c r="Q5" s="850"/>
      <c r="R5" s="850"/>
      <c r="S5" s="850"/>
      <c r="T5" s="851"/>
      <c r="U5" s="852"/>
      <c r="V5" s="853"/>
      <c r="W5" s="854" t="s">
        <v>187</v>
      </c>
      <c r="X5" s="855"/>
      <c r="Y5" s="844"/>
      <c r="Z5" s="845"/>
      <c r="AA5" s="845"/>
      <c r="AB5" s="845"/>
      <c r="AC5" s="845"/>
      <c r="AD5" s="845"/>
      <c r="AE5" s="845"/>
      <c r="AF5" s="845"/>
      <c r="AG5" s="845"/>
      <c r="AH5" s="845"/>
      <c r="AI5" s="845"/>
      <c r="AJ5" s="845"/>
      <c r="AK5" s="845"/>
      <c r="AL5" s="845"/>
      <c r="AM5" s="845"/>
      <c r="AN5" s="845"/>
      <c r="AO5" s="845"/>
      <c r="AP5" s="845"/>
      <c r="AQ5" s="845"/>
      <c r="AR5" s="845"/>
      <c r="AS5" s="845"/>
      <c r="AT5" s="845"/>
      <c r="AU5" s="845"/>
      <c r="AV5" s="845"/>
      <c r="AW5" s="846"/>
      <c r="AX5" s="120"/>
      <c r="AY5" s="121"/>
      <c r="AZ5" s="121"/>
    </row>
    <row r="6" spans="1:54" ht="22.5" customHeight="1">
      <c r="B6" s="841" t="s">
        <v>8</v>
      </c>
      <c r="C6" s="841"/>
      <c r="D6" s="841"/>
      <c r="E6" s="841"/>
      <c r="F6" s="841"/>
      <c r="G6" s="841"/>
      <c r="H6" s="838"/>
      <c r="I6" s="839"/>
      <c r="J6" s="839"/>
      <c r="K6" s="839"/>
      <c r="L6" s="839"/>
      <c r="M6" s="839"/>
      <c r="N6" s="839"/>
      <c r="O6" s="839"/>
      <c r="P6" s="839"/>
      <c r="Q6" s="839"/>
      <c r="R6" s="839"/>
      <c r="S6" s="839"/>
      <c r="T6" s="839"/>
      <c r="U6" s="839"/>
      <c r="V6" s="839"/>
      <c r="W6" s="839"/>
      <c r="X6" s="839"/>
      <c r="Y6" s="840"/>
      <c r="Z6" s="841" t="s">
        <v>188</v>
      </c>
      <c r="AA6" s="841"/>
      <c r="AB6" s="841"/>
      <c r="AC6" s="841"/>
      <c r="AD6" s="841"/>
      <c r="AE6" s="841"/>
      <c r="AF6" s="835"/>
      <c r="AG6" s="836"/>
      <c r="AH6" s="836"/>
      <c r="AI6" s="836"/>
      <c r="AJ6" s="836"/>
      <c r="AK6" s="836"/>
      <c r="AL6" s="836"/>
      <c r="AM6" s="836"/>
      <c r="AN6" s="836"/>
      <c r="AO6" s="836"/>
      <c r="AP6" s="836"/>
      <c r="AQ6" s="836"/>
      <c r="AR6" s="836"/>
      <c r="AS6" s="836"/>
      <c r="AT6" s="836"/>
      <c r="AU6" s="836"/>
      <c r="AV6" s="836"/>
      <c r="AW6" s="837"/>
      <c r="AX6" s="120"/>
      <c r="AY6" s="121"/>
      <c r="AZ6" s="121"/>
    </row>
    <row r="7" spans="1:54" ht="22.5" customHeight="1">
      <c r="B7" s="841" t="s">
        <v>86</v>
      </c>
      <c r="C7" s="841"/>
      <c r="D7" s="841"/>
      <c r="E7" s="841"/>
      <c r="F7" s="841"/>
      <c r="G7" s="841"/>
      <c r="H7" s="838"/>
      <c r="I7" s="839"/>
      <c r="J7" s="839"/>
      <c r="K7" s="839"/>
      <c r="L7" s="839"/>
      <c r="M7" s="839"/>
      <c r="N7" s="839"/>
      <c r="O7" s="839"/>
      <c r="P7" s="839"/>
      <c r="Q7" s="839"/>
      <c r="R7" s="839"/>
      <c r="S7" s="839"/>
      <c r="T7" s="839"/>
      <c r="U7" s="839"/>
      <c r="V7" s="839"/>
      <c r="W7" s="839"/>
      <c r="X7" s="839"/>
      <c r="Y7" s="840"/>
      <c r="Z7" s="841" t="s">
        <v>87</v>
      </c>
      <c r="AA7" s="841"/>
      <c r="AB7" s="841"/>
      <c r="AC7" s="841"/>
      <c r="AD7" s="841"/>
      <c r="AE7" s="841"/>
      <c r="AF7" s="835"/>
      <c r="AG7" s="836"/>
      <c r="AH7" s="836"/>
      <c r="AI7" s="836"/>
      <c r="AJ7" s="836"/>
      <c r="AK7" s="836"/>
      <c r="AL7" s="836"/>
      <c r="AM7" s="836"/>
      <c r="AN7" s="836"/>
      <c r="AO7" s="836"/>
      <c r="AP7" s="836"/>
      <c r="AQ7" s="836"/>
      <c r="AR7" s="836"/>
      <c r="AS7" s="836"/>
      <c r="AT7" s="836"/>
      <c r="AU7" s="836"/>
      <c r="AV7" s="836"/>
      <c r="AW7" s="837"/>
      <c r="AX7" s="120"/>
      <c r="AY7" s="121"/>
      <c r="AZ7" s="121"/>
    </row>
    <row r="8" spans="1:54" ht="10.5" customHeight="1">
      <c r="B8" s="123"/>
      <c r="C8" s="123"/>
      <c r="D8" s="123"/>
      <c r="E8" s="123"/>
      <c r="F8" s="123"/>
      <c r="G8" s="123"/>
      <c r="H8" s="124"/>
      <c r="I8" s="124"/>
      <c r="J8" s="124"/>
      <c r="K8" s="124"/>
      <c r="L8" s="124"/>
      <c r="M8" s="124"/>
      <c r="N8" s="124"/>
      <c r="O8" s="124"/>
      <c r="P8" s="124"/>
      <c r="Q8" s="124"/>
      <c r="R8" s="124"/>
      <c r="S8" s="124"/>
      <c r="T8" s="124"/>
      <c r="U8" s="124"/>
      <c r="V8" s="124"/>
      <c r="W8" s="124"/>
      <c r="X8" s="124"/>
      <c r="Y8" s="124"/>
      <c r="Z8" s="123"/>
      <c r="AA8" s="123"/>
      <c r="AB8" s="123"/>
      <c r="AC8" s="123"/>
      <c r="AD8" s="123"/>
      <c r="AE8" s="123"/>
      <c r="AF8" s="125"/>
      <c r="AG8" s="125"/>
      <c r="AH8" s="125"/>
      <c r="AI8" s="125"/>
      <c r="AJ8" s="125"/>
      <c r="AK8" s="125"/>
      <c r="AL8" s="125"/>
      <c r="AM8" s="125"/>
      <c r="AN8" s="125"/>
      <c r="AO8" s="125"/>
      <c r="AP8" s="125"/>
      <c r="AQ8" s="125"/>
      <c r="AR8" s="125"/>
      <c r="AS8" s="125"/>
      <c r="AT8" s="125"/>
      <c r="AU8" s="125"/>
      <c r="AV8" s="125"/>
      <c r="AW8" s="125"/>
      <c r="AX8" s="125"/>
      <c r="AY8" s="125"/>
      <c r="AZ8" s="125"/>
    </row>
    <row r="9" spans="1:54" ht="14.4">
      <c r="B9" s="119" t="s">
        <v>88</v>
      </c>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row>
    <row r="10" spans="1:54" ht="18" customHeight="1">
      <c r="B10" s="31">
        <v>1</v>
      </c>
      <c r="C10" s="842" t="s">
        <v>89</v>
      </c>
      <c r="D10" s="842"/>
      <c r="E10" s="842"/>
      <c r="F10" s="842"/>
      <c r="G10" s="842"/>
      <c r="H10" s="842"/>
      <c r="I10" s="831" t="s">
        <v>90</v>
      </c>
      <c r="J10" s="832"/>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832"/>
      <c r="AI10" s="832"/>
      <c r="AJ10" s="832"/>
      <c r="AK10" s="832"/>
      <c r="AL10" s="832"/>
      <c r="AM10" s="832"/>
      <c r="AN10" s="832"/>
      <c r="AO10" s="832"/>
      <c r="AP10" s="832"/>
      <c r="AQ10" s="832"/>
      <c r="AR10" s="832"/>
      <c r="AS10" s="832"/>
      <c r="AT10" s="832"/>
      <c r="AU10" s="832"/>
      <c r="AV10" s="832"/>
      <c r="AW10" s="832"/>
    </row>
    <row r="11" spans="1:54" ht="18" customHeight="1">
      <c r="B11" s="126"/>
      <c r="C11" s="830" t="s">
        <v>91</v>
      </c>
      <c r="D11" s="830"/>
      <c r="E11" s="830"/>
      <c r="F11" s="830"/>
      <c r="G11" s="830"/>
      <c r="H11" s="830"/>
      <c r="I11" s="926" t="s">
        <v>228</v>
      </c>
      <c r="J11" s="927"/>
      <c r="K11" s="927"/>
      <c r="L11" s="927"/>
      <c r="M11" s="927"/>
      <c r="N11" s="927"/>
      <c r="O11" s="927"/>
      <c r="P11" s="927"/>
      <c r="Q11" s="927"/>
      <c r="R11" s="927"/>
      <c r="S11" s="927"/>
      <c r="T11" s="927"/>
      <c r="U11" s="927"/>
      <c r="V11" s="927"/>
      <c r="W11" s="927"/>
      <c r="X11" s="927"/>
      <c r="Y11" s="927"/>
      <c r="Z11" s="927"/>
      <c r="AA11" s="927"/>
      <c r="AB11" s="927"/>
      <c r="AC11" s="927"/>
      <c r="AD11" s="927"/>
      <c r="AE11" s="927"/>
      <c r="AF11" s="927"/>
      <c r="AG11" s="927"/>
      <c r="AH11" s="927"/>
      <c r="AI11" s="927"/>
      <c r="AJ11" s="927"/>
      <c r="AK11" s="927"/>
      <c r="AL11" s="927"/>
      <c r="AM11" s="927"/>
      <c r="AN11" s="927"/>
      <c r="AO11" s="927"/>
      <c r="AP11" s="927"/>
      <c r="AQ11" s="927"/>
      <c r="AR11" s="927"/>
      <c r="AS11" s="927"/>
      <c r="AT11" s="927"/>
      <c r="AU11" s="927"/>
      <c r="AV11" s="927"/>
      <c r="AW11" s="927"/>
    </row>
    <row r="12" spans="1:54" ht="14.4">
      <c r="B12" s="31">
        <v>2</v>
      </c>
      <c r="C12" s="31" t="s">
        <v>92</v>
      </c>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19"/>
      <c r="AY12" s="119"/>
      <c r="AZ12" s="119"/>
    </row>
    <row r="13" spans="1:54" ht="10.5" customHeight="1">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19"/>
    </row>
    <row r="14" spans="1:54" ht="14.4">
      <c r="B14" s="119" t="s">
        <v>93</v>
      </c>
      <c r="C14" s="119"/>
      <c r="D14" s="119"/>
      <c r="E14" s="119"/>
      <c r="F14" s="119"/>
    </row>
    <row r="15" spans="1:54" ht="15" customHeight="1">
      <c r="B15" s="119"/>
      <c r="C15" s="864"/>
      <c r="D15" s="865"/>
      <c r="E15" s="865"/>
      <c r="F15" s="865"/>
      <c r="G15" s="866"/>
      <c r="H15" s="867" t="s">
        <v>42</v>
      </c>
      <c r="I15" s="868"/>
      <c r="J15" s="868"/>
      <c r="K15" s="869"/>
      <c r="L15" s="879" t="s">
        <v>43</v>
      </c>
      <c r="M15" s="880"/>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0"/>
      <c r="AL15" s="880"/>
      <c r="AM15" s="880"/>
      <c r="AN15" s="880"/>
      <c r="AO15" s="880"/>
      <c r="AP15" s="880"/>
      <c r="AQ15" s="880"/>
      <c r="AR15" s="880"/>
      <c r="AS15" s="880"/>
      <c r="AT15" s="880"/>
      <c r="AU15" s="880"/>
      <c r="AV15" s="880"/>
      <c r="AW15" s="881"/>
    </row>
    <row r="16" spans="1:54" ht="27" customHeight="1">
      <c r="B16" s="119"/>
      <c r="C16" s="946" t="s">
        <v>966</v>
      </c>
      <c r="D16" s="947"/>
      <c r="E16" s="947"/>
      <c r="F16" s="947"/>
      <c r="G16" s="948"/>
      <c r="H16" s="867">
        <v>6</v>
      </c>
      <c r="I16" s="868"/>
      <c r="J16" s="868"/>
      <c r="K16" s="869"/>
      <c r="L16" s="938" t="s">
        <v>1218</v>
      </c>
      <c r="M16" s="939"/>
      <c r="N16" s="939"/>
      <c r="O16" s="939"/>
      <c r="P16" s="939"/>
      <c r="Q16" s="939"/>
      <c r="R16" s="939"/>
      <c r="S16" s="939"/>
      <c r="T16" s="939"/>
      <c r="U16" s="939"/>
      <c r="V16" s="939"/>
      <c r="W16" s="939"/>
      <c r="X16" s="939"/>
      <c r="Y16" s="939"/>
      <c r="Z16" s="939"/>
      <c r="AA16" s="939"/>
      <c r="AB16" s="939"/>
      <c r="AC16" s="939"/>
      <c r="AD16" s="939"/>
      <c r="AE16" s="939"/>
      <c r="AF16" s="939"/>
      <c r="AG16" s="939"/>
      <c r="AH16" s="939"/>
      <c r="AI16" s="939"/>
      <c r="AJ16" s="939"/>
      <c r="AK16" s="939"/>
      <c r="AL16" s="939"/>
      <c r="AM16" s="939"/>
      <c r="AN16" s="939"/>
      <c r="AO16" s="939"/>
      <c r="AP16" s="939"/>
      <c r="AQ16" s="939"/>
      <c r="AR16" s="939"/>
      <c r="AS16" s="939"/>
      <c r="AT16" s="939"/>
      <c r="AU16" s="939"/>
      <c r="AV16" s="939"/>
      <c r="AW16" s="940"/>
    </row>
    <row r="17" spans="2:49" ht="15" customHeight="1">
      <c r="B17" s="119"/>
      <c r="C17" s="888"/>
      <c r="D17" s="889"/>
      <c r="E17" s="889"/>
      <c r="F17" s="889"/>
      <c r="G17" s="890"/>
      <c r="H17" s="867" t="s">
        <v>1220</v>
      </c>
      <c r="I17" s="868"/>
      <c r="J17" s="868"/>
      <c r="K17" s="869"/>
      <c r="L17" s="870" t="s">
        <v>700</v>
      </c>
      <c r="M17" s="871"/>
      <c r="N17" s="871"/>
      <c r="O17" s="871"/>
      <c r="P17" s="871"/>
      <c r="Q17" s="871"/>
      <c r="R17" s="871"/>
      <c r="S17" s="871"/>
      <c r="T17" s="871"/>
      <c r="U17" s="871"/>
      <c r="V17" s="871"/>
      <c r="W17" s="871"/>
      <c r="X17" s="871"/>
      <c r="Y17" s="871"/>
      <c r="Z17" s="871"/>
      <c r="AA17" s="871"/>
      <c r="AB17" s="871"/>
      <c r="AC17" s="871"/>
      <c r="AD17" s="871"/>
      <c r="AE17" s="871"/>
      <c r="AF17" s="871"/>
      <c r="AG17" s="871"/>
      <c r="AH17" s="871"/>
      <c r="AI17" s="871"/>
      <c r="AJ17" s="871"/>
      <c r="AK17" s="871"/>
      <c r="AL17" s="871"/>
      <c r="AM17" s="871"/>
      <c r="AN17" s="871"/>
      <c r="AO17" s="871"/>
      <c r="AP17" s="871"/>
      <c r="AQ17" s="871"/>
      <c r="AR17" s="871"/>
      <c r="AS17" s="871"/>
      <c r="AT17" s="871"/>
      <c r="AU17" s="871"/>
      <c r="AV17" s="871"/>
      <c r="AW17" s="872"/>
    </row>
    <row r="18" spans="2:49" ht="30" customHeight="1">
      <c r="B18" s="119"/>
      <c r="C18" s="888"/>
      <c r="D18" s="889"/>
      <c r="E18" s="889"/>
      <c r="F18" s="889"/>
      <c r="G18" s="890"/>
      <c r="H18" s="867" t="s">
        <v>1221</v>
      </c>
      <c r="I18" s="868"/>
      <c r="J18" s="868"/>
      <c r="K18" s="869"/>
      <c r="L18" s="938" t="s">
        <v>1217</v>
      </c>
      <c r="M18" s="941"/>
      <c r="N18" s="941"/>
      <c r="O18" s="941"/>
      <c r="P18" s="941"/>
      <c r="Q18" s="941"/>
      <c r="R18" s="941"/>
      <c r="S18" s="941"/>
      <c r="T18" s="941"/>
      <c r="U18" s="941"/>
      <c r="V18" s="941"/>
      <c r="W18" s="941"/>
      <c r="X18" s="941"/>
      <c r="Y18" s="941"/>
      <c r="Z18" s="941"/>
      <c r="AA18" s="941"/>
      <c r="AB18" s="941"/>
      <c r="AC18" s="941"/>
      <c r="AD18" s="941"/>
      <c r="AE18" s="941"/>
      <c r="AF18" s="941"/>
      <c r="AG18" s="941"/>
      <c r="AH18" s="941"/>
      <c r="AI18" s="941"/>
      <c r="AJ18" s="941"/>
      <c r="AK18" s="941"/>
      <c r="AL18" s="941"/>
      <c r="AM18" s="941"/>
      <c r="AN18" s="941"/>
      <c r="AO18" s="941"/>
      <c r="AP18" s="941"/>
      <c r="AQ18" s="941"/>
      <c r="AR18" s="941"/>
      <c r="AS18" s="941"/>
      <c r="AT18" s="941"/>
      <c r="AU18" s="941"/>
      <c r="AV18" s="941"/>
      <c r="AW18" s="942"/>
    </row>
    <row r="19" spans="2:49" ht="61.5" customHeight="1">
      <c r="B19" s="119"/>
      <c r="C19" s="888"/>
      <c r="D19" s="889"/>
      <c r="E19" s="889"/>
      <c r="F19" s="889"/>
      <c r="G19" s="890"/>
      <c r="H19" s="876" t="s">
        <v>953</v>
      </c>
      <c r="I19" s="877"/>
      <c r="J19" s="877"/>
      <c r="K19" s="878"/>
      <c r="L19" s="873" t="s">
        <v>984</v>
      </c>
      <c r="M19" s="874"/>
      <c r="N19" s="874"/>
      <c r="O19" s="874"/>
      <c r="P19" s="874"/>
      <c r="Q19" s="874"/>
      <c r="R19" s="874"/>
      <c r="S19" s="874"/>
      <c r="T19" s="874"/>
      <c r="U19" s="874"/>
      <c r="V19" s="874"/>
      <c r="W19" s="874"/>
      <c r="X19" s="874"/>
      <c r="Y19" s="874"/>
      <c r="Z19" s="874"/>
      <c r="AA19" s="874"/>
      <c r="AB19" s="874"/>
      <c r="AC19" s="874"/>
      <c r="AD19" s="874"/>
      <c r="AE19" s="874"/>
      <c r="AF19" s="874"/>
      <c r="AG19" s="874"/>
      <c r="AH19" s="874"/>
      <c r="AI19" s="874"/>
      <c r="AJ19" s="874"/>
      <c r="AK19" s="874"/>
      <c r="AL19" s="874"/>
      <c r="AM19" s="874"/>
      <c r="AN19" s="874"/>
      <c r="AO19" s="874"/>
      <c r="AP19" s="874"/>
      <c r="AQ19" s="874"/>
      <c r="AR19" s="874"/>
      <c r="AS19" s="874"/>
      <c r="AT19" s="874"/>
      <c r="AU19" s="874"/>
      <c r="AV19" s="874"/>
      <c r="AW19" s="875"/>
    </row>
    <row r="20" spans="2:49" ht="15" customHeight="1">
      <c r="B20" s="119"/>
      <c r="C20" s="891"/>
      <c r="D20" s="892"/>
      <c r="E20" s="892"/>
      <c r="F20" s="892"/>
      <c r="G20" s="893"/>
      <c r="H20" s="867" t="s">
        <v>699</v>
      </c>
      <c r="I20" s="868"/>
      <c r="J20" s="868"/>
      <c r="K20" s="869"/>
      <c r="L20" s="943" t="s">
        <v>1214</v>
      </c>
      <c r="M20" s="944"/>
      <c r="N20" s="944"/>
      <c r="O20" s="944"/>
      <c r="P20" s="944"/>
      <c r="Q20" s="944"/>
      <c r="R20" s="944"/>
      <c r="S20" s="944"/>
      <c r="T20" s="944"/>
      <c r="U20" s="944"/>
      <c r="V20" s="944"/>
      <c r="W20" s="944"/>
      <c r="X20" s="944"/>
      <c r="Y20" s="944"/>
      <c r="Z20" s="944"/>
      <c r="AA20" s="944"/>
      <c r="AB20" s="944"/>
      <c r="AC20" s="944"/>
      <c r="AD20" s="944"/>
      <c r="AE20" s="944"/>
      <c r="AF20" s="944"/>
      <c r="AG20" s="944"/>
      <c r="AH20" s="944"/>
      <c r="AI20" s="944"/>
      <c r="AJ20" s="944"/>
      <c r="AK20" s="944"/>
      <c r="AL20" s="944"/>
      <c r="AM20" s="944"/>
      <c r="AN20" s="944"/>
      <c r="AO20" s="944"/>
      <c r="AP20" s="944"/>
      <c r="AQ20" s="944"/>
      <c r="AR20" s="944"/>
      <c r="AS20" s="944"/>
      <c r="AT20" s="944"/>
      <c r="AU20" s="944"/>
      <c r="AV20" s="944"/>
      <c r="AW20" s="945"/>
    </row>
    <row r="21" spans="2:49" ht="15" customHeight="1">
      <c r="C21" s="917" t="s">
        <v>185</v>
      </c>
      <c r="D21" s="917"/>
      <c r="E21" s="917"/>
      <c r="F21" s="917"/>
      <c r="G21" s="917"/>
      <c r="H21" s="868">
        <v>4</v>
      </c>
      <c r="I21" s="868"/>
      <c r="J21" s="868"/>
      <c r="K21" s="869"/>
      <c r="L21" s="870" t="s">
        <v>1199</v>
      </c>
      <c r="M21" s="871"/>
      <c r="N21" s="871"/>
      <c r="O21" s="871"/>
      <c r="P21" s="871"/>
      <c r="Q21" s="871"/>
      <c r="R21" s="871"/>
      <c r="S21" s="871"/>
      <c r="T21" s="871"/>
      <c r="U21" s="871"/>
      <c r="V21" s="871"/>
      <c r="W21" s="871"/>
      <c r="X21" s="871"/>
      <c r="Y21" s="871"/>
      <c r="Z21" s="871"/>
      <c r="AA21" s="871"/>
      <c r="AB21" s="871"/>
      <c r="AC21" s="871"/>
      <c r="AD21" s="871"/>
      <c r="AE21" s="871"/>
      <c r="AF21" s="871"/>
      <c r="AG21" s="871"/>
      <c r="AH21" s="871"/>
      <c r="AI21" s="871"/>
      <c r="AJ21" s="871"/>
      <c r="AK21" s="871"/>
      <c r="AL21" s="871"/>
      <c r="AM21" s="871"/>
      <c r="AN21" s="871"/>
      <c r="AO21" s="871"/>
      <c r="AP21" s="871"/>
      <c r="AQ21" s="871"/>
      <c r="AR21" s="871"/>
      <c r="AS21" s="871"/>
      <c r="AT21" s="871"/>
      <c r="AU21" s="871"/>
      <c r="AV21" s="871"/>
      <c r="AW21" s="872"/>
    </row>
    <row r="22" spans="2:49" ht="15" customHeight="1">
      <c r="C22" s="917"/>
      <c r="D22" s="917"/>
      <c r="E22" s="917"/>
      <c r="F22" s="917"/>
      <c r="G22" s="917"/>
      <c r="H22" s="919">
        <v>5</v>
      </c>
      <c r="I22" s="919"/>
      <c r="J22" s="919"/>
      <c r="K22" s="920"/>
      <c r="L22" s="923" t="s">
        <v>1215</v>
      </c>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5"/>
    </row>
    <row r="23" spans="2:49" ht="15" customHeight="1">
      <c r="C23" s="917"/>
      <c r="D23" s="917"/>
      <c r="E23" s="917"/>
      <c r="F23" s="917"/>
      <c r="G23" s="917"/>
      <c r="H23" s="921"/>
      <c r="I23" s="921"/>
      <c r="J23" s="921"/>
      <c r="K23" s="922"/>
      <c r="L23" s="926"/>
      <c r="M23" s="927"/>
      <c r="N23" s="927"/>
      <c r="O23" s="927"/>
      <c r="P23" s="927"/>
      <c r="Q23" s="927"/>
      <c r="R23" s="927"/>
      <c r="S23" s="927"/>
      <c r="T23" s="927"/>
      <c r="U23" s="927"/>
      <c r="V23" s="927"/>
      <c r="W23" s="927"/>
      <c r="X23" s="927"/>
      <c r="Y23" s="927"/>
      <c r="Z23" s="927"/>
      <c r="AA23" s="927"/>
      <c r="AB23" s="927"/>
      <c r="AC23" s="927"/>
      <c r="AD23" s="927"/>
      <c r="AE23" s="927"/>
      <c r="AF23" s="927"/>
      <c r="AG23" s="927"/>
      <c r="AH23" s="927"/>
      <c r="AI23" s="927"/>
      <c r="AJ23" s="927"/>
      <c r="AK23" s="927"/>
      <c r="AL23" s="927"/>
      <c r="AM23" s="927"/>
      <c r="AN23" s="927"/>
      <c r="AO23" s="927"/>
      <c r="AP23" s="927"/>
      <c r="AQ23" s="927"/>
      <c r="AR23" s="927"/>
      <c r="AS23" s="927"/>
      <c r="AT23" s="927"/>
      <c r="AU23" s="927"/>
      <c r="AV23" s="927"/>
      <c r="AW23" s="928"/>
    </row>
    <row r="24" spans="2:49" ht="15" customHeight="1">
      <c r="C24" s="918"/>
      <c r="D24" s="918"/>
      <c r="E24" s="918"/>
      <c r="F24" s="918"/>
      <c r="G24" s="918"/>
      <c r="H24" s="921"/>
      <c r="I24" s="921"/>
      <c r="J24" s="921"/>
      <c r="K24" s="922"/>
      <c r="L24" s="926"/>
      <c r="M24" s="927"/>
      <c r="N24" s="927"/>
      <c r="O24" s="927"/>
      <c r="P24" s="927"/>
      <c r="Q24" s="927"/>
      <c r="R24" s="927"/>
      <c r="S24" s="927"/>
      <c r="T24" s="927"/>
      <c r="U24" s="927"/>
      <c r="V24" s="927"/>
      <c r="W24" s="927"/>
      <c r="X24" s="927"/>
      <c r="Y24" s="927"/>
      <c r="Z24" s="927"/>
      <c r="AA24" s="927"/>
      <c r="AB24" s="927"/>
      <c r="AC24" s="927"/>
      <c r="AD24" s="927"/>
      <c r="AE24" s="927"/>
      <c r="AF24" s="927"/>
      <c r="AG24" s="927"/>
      <c r="AH24" s="927"/>
      <c r="AI24" s="927"/>
      <c r="AJ24" s="927"/>
      <c r="AK24" s="927"/>
      <c r="AL24" s="927"/>
      <c r="AM24" s="927"/>
      <c r="AN24" s="927"/>
      <c r="AO24" s="927"/>
      <c r="AP24" s="927"/>
      <c r="AQ24" s="927"/>
      <c r="AR24" s="927"/>
      <c r="AS24" s="927"/>
      <c r="AT24" s="927"/>
      <c r="AU24" s="927"/>
      <c r="AV24" s="927"/>
      <c r="AW24" s="928"/>
    </row>
    <row r="25" spans="2:49" ht="15" customHeight="1">
      <c r="C25" s="918"/>
      <c r="D25" s="918"/>
      <c r="E25" s="918"/>
      <c r="F25" s="918"/>
      <c r="G25" s="918"/>
      <c r="H25" s="921"/>
      <c r="I25" s="921"/>
      <c r="J25" s="921"/>
      <c r="K25" s="922"/>
      <c r="L25" s="926"/>
      <c r="M25" s="927"/>
      <c r="N25" s="927"/>
      <c r="O25" s="927"/>
      <c r="P25" s="927"/>
      <c r="Q25" s="927"/>
      <c r="R25" s="927"/>
      <c r="S25" s="927"/>
      <c r="T25" s="927"/>
      <c r="U25" s="927"/>
      <c r="V25" s="927"/>
      <c r="W25" s="927"/>
      <c r="X25" s="927"/>
      <c r="Y25" s="927"/>
      <c r="Z25" s="927"/>
      <c r="AA25" s="927"/>
      <c r="AB25" s="927"/>
      <c r="AC25" s="927"/>
      <c r="AD25" s="927"/>
      <c r="AE25" s="927"/>
      <c r="AF25" s="927"/>
      <c r="AG25" s="927"/>
      <c r="AH25" s="927"/>
      <c r="AI25" s="927"/>
      <c r="AJ25" s="927"/>
      <c r="AK25" s="927"/>
      <c r="AL25" s="927"/>
      <c r="AM25" s="927"/>
      <c r="AN25" s="927"/>
      <c r="AO25" s="927"/>
      <c r="AP25" s="927"/>
      <c r="AQ25" s="927"/>
      <c r="AR25" s="927"/>
      <c r="AS25" s="927"/>
      <c r="AT25" s="927"/>
      <c r="AU25" s="927"/>
      <c r="AV25" s="927"/>
      <c r="AW25" s="928"/>
    </row>
    <row r="26" spans="2:49" ht="15" customHeight="1">
      <c r="C26" s="917"/>
      <c r="D26" s="917"/>
      <c r="E26" s="917"/>
      <c r="F26" s="917"/>
      <c r="G26" s="917"/>
      <c r="H26" s="901"/>
      <c r="I26" s="901"/>
      <c r="J26" s="901"/>
      <c r="K26" s="902"/>
      <c r="L26" s="929"/>
      <c r="M26" s="930"/>
      <c r="N26" s="930"/>
      <c r="O26" s="930"/>
      <c r="P26" s="930"/>
      <c r="Q26" s="930"/>
      <c r="R26" s="930"/>
      <c r="S26" s="930"/>
      <c r="T26" s="930"/>
      <c r="U26" s="930"/>
      <c r="V26" s="930"/>
      <c r="W26" s="930"/>
      <c r="X26" s="930"/>
      <c r="Y26" s="930"/>
      <c r="Z26" s="930"/>
      <c r="AA26" s="930"/>
      <c r="AB26" s="930"/>
      <c r="AC26" s="930"/>
      <c r="AD26" s="930"/>
      <c r="AE26" s="930"/>
      <c r="AF26" s="930"/>
      <c r="AG26" s="930"/>
      <c r="AH26" s="930"/>
      <c r="AI26" s="930"/>
      <c r="AJ26" s="930"/>
      <c r="AK26" s="930"/>
      <c r="AL26" s="930"/>
      <c r="AM26" s="930"/>
      <c r="AN26" s="930"/>
      <c r="AO26" s="930"/>
      <c r="AP26" s="930"/>
      <c r="AQ26" s="930"/>
      <c r="AR26" s="930"/>
      <c r="AS26" s="930"/>
      <c r="AT26" s="930"/>
      <c r="AU26" s="930"/>
      <c r="AV26" s="930"/>
      <c r="AW26" s="931"/>
    </row>
  </sheetData>
  <mergeCells count="46">
    <mergeCell ref="A1:AX1"/>
    <mergeCell ref="B2:AW2"/>
    <mergeCell ref="AF3:AI3"/>
    <mergeCell ref="AJ3:AK3"/>
    <mergeCell ref="B4:G4"/>
    <mergeCell ref="H4:Y4"/>
    <mergeCell ref="Z4:AE4"/>
    <mergeCell ref="AF4:AW4"/>
    <mergeCell ref="B7:G7"/>
    <mergeCell ref="H7:Y7"/>
    <mergeCell ref="Z7:AE7"/>
    <mergeCell ref="AF7:AW7"/>
    <mergeCell ref="B5:G5"/>
    <mergeCell ref="I5:J5"/>
    <mergeCell ref="K5:M5"/>
    <mergeCell ref="N5:S5"/>
    <mergeCell ref="T5:V5"/>
    <mergeCell ref="W5:X5"/>
    <mergeCell ref="Y5:AW5"/>
    <mergeCell ref="B6:G6"/>
    <mergeCell ref="H6:Y6"/>
    <mergeCell ref="Z6:AE6"/>
    <mergeCell ref="AF6:AW6"/>
    <mergeCell ref="C10:H10"/>
    <mergeCell ref="I10:AW10"/>
    <mergeCell ref="C11:H11"/>
    <mergeCell ref="I11:AW11"/>
    <mergeCell ref="C15:G15"/>
    <mergeCell ref="H15:K15"/>
    <mergeCell ref="L15:AW15"/>
    <mergeCell ref="L20:AW20"/>
    <mergeCell ref="C21:G26"/>
    <mergeCell ref="H21:K21"/>
    <mergeCell ref="L21:AW21"/>
    <mergeCell ref="H22:K26"/>
    <mergeCell ref="L22:AW26"/>
    <mergeCell ref="C16:G20"/>
    <mergeCell ref="H16:K16"/>
    <mergeCell ref="L16:AW16"/>
    <mergeCell ref="H17:K17"/>
    <mergeCell ref="L17:AW17"/>
    <mergeCell ref="H18:K18"/>
    <mergeCell ref="L18:AW18"/>
    <mergeCell ref="H19:K19"/>
    <mergeCell ref="L19:AW19"/>
    <mergeCell ref="H20:K20"/>
  </mergeCells>
  <phoneticPr fontId="4"/>
  <dataValidations count="1">
    <dataValidation type="list" allowBlank="1" showInputMessage="1" showErrorMessage="1" sqref="T5:V5" xr:uid="{00000000-0002-0000-0100-000000000000}">
      <formula1>"緑,中央,南"</formula1>
    </dataValidation>
  </dataValidations>
  <pageMargins left="0.7" right="0.7" top="0.75" bottom="0.75" header="0.3" footer="0.3"/>
  <pageSetup paperSize="9"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4" tint="0.39997558519241921"/>
    <pageSetUpPr fitToPage="1"/>
  </sheetPr>
  <dimension ref="A1:BD941"/>
  <sheetViews>
    <sheetView showGridLines="0" view="pageBreakPreview" zoomScaleNormal="100" zoomScaleSheetLayoutView="100" workbookViewId="0">
      <selection activeCell="E3" sqref="E3"/>
    </sheetView>
  </sheetViews>
  <sheetFormatPr defaultColWidth="2.6640625" defaultRowHeight="13.2"/>
  <cols>
    <col min="1" max="1" width="10" style="40" customWidth="1"/>
    <col min="2" max="2" width="2.88671875" style="306" customWidth="1"/>
    <col min="3" max="3" width="18.109375" style="40" customWidth="1"/>
    <col min="4" max="4" width="3.6640625" style="307" customWidth="1"/>
    <col min="5" max="5" width="44.109375" style="40" customWidth="1"/>
    <col min="6" max="27" width="2.6640625" style="31" customWidth="1"/>
    <col min="28" max="30" width="2.6640625" style="40" customWidth="1"/>
    <col min="31" max="31" width="2.6640625" style="31"/>
    <col min="32" max="33" width="13.88671875" style="31" hidden="1" customWidth="1"/>
    <col min="34" max="35" width="25" style="31" hidden="1" customWidth="1"/>
    <col min="36" max="36" width="11.6640625" style="31" hidden="1" customWidth="1"/>
    <col min="37" max="38" width="7.44140625" style="31" hidden="1" customWidth="1"/>
    <col min="39" max="40" width="13.88671875" style="31" hidden="1" customWidth="1"/>
    <col min="41" max="41" width="7.21875" style="31" customWidth="1"/>
    <col min="42" max="42" width="5.33203125" style="31" customWidth="1"/>
    <col min="43" max="43" width="5.109375" style="31" customWidth="1"/>
    <col min="44" max="44" width="22.21875" style="31" customWidth="1"/>
    <col min="45" max="16384" width="2.6640625" style="31"/>
  </cols>
  <sheetData>
    <row r="1" spans="1:44" s="129" customFormat="1" ht="33" customHeight="1">
      <c r="B1" s="130"/>
      <c r="D1" s="131"/>
      <c r="F1" s="1412" t="s">
        <v>39</v>
      </c>
      <c r="G1" s="1412"/>
      <c r="H1" s="1412"/>
      <c r="I1" s="1412"/>
      <c r="J1" s="1412"/>
      <c r="K1" s="1412"/>
      <c r="L1" s="1412"/>
      <c r="M1" s="1412"/>
      <c r="N1" s="1413" t="str">
        <f>IF(表紙!H4="","",表紙!H4)</f>
        <v/>
      </c>
      <c r="O1" s="1414"/>
      <c r="P1" s="1414"/>
      <c r="Q1" s="1414"/>
      <c r="R1" s="1414"/>
      <c r="S1" s="1414"/>
      <c r="T1" s="1414"/>
      <c r="U1" s="1414"/>
      <c r="V1" s="1414"/>
      <c r="W1" s="1414"/>
      <c r="X1" s="1414"/>
      <c r="Y1" s="1414"/>
      <c r="Z1" s="1414"/>
      <c r="AA1" s="1414"/>
      <c r="AB1" s="1414"/>
      <c r="AC1" s="1414"/>
      <c r="AD1" s="1415"/>
    </row>
    <row r="2" spans="1:44" s="129" customFormat="1" ht="24" customHeight="1">
      <c r="B2" s="130"/>
      <c r="D2" s="131"/>
      <c r="F2" s="1416" t="s">
        <v>44</v>
      </c>
      <c r="G2" s="1416"/>
      <c r="H2" s="1416"/>
      <c r="I2" s="1416"/>
      <c r="J2" s="1416"/>
      <c r="K2" s="1416"/>
      <c r="L2" s="1416"/>
      <c r="M2" s="1416"/>
      <c r="N2" s="1217"/>
      <c r="O2" s="1217"/>
      <c r="P2" s="1217"/>
      <c r="Q2" s="125"/>
      <c r="R2" s="125"/>
      <c r="S2" s="125"/>
      <c r="T2" s="125"/>
      <c r="U2" s="125"/>
      <c r="V2" s="125"/>
      <c r="AC2" s="132"/>
      <c r="AD2" s="132"/>
    </row>
    <row r="3" spans="1:44" s="129" customFormat="1" ht="96" customHeight="1">
      <c r="B3" s="130"/>
      <c r="D3" s="131"/>
      <c r="H3" s="131"/>
    </row>
    <row r="4" spans="1:44" s="129" customFormat="1" ht="96" customHeight="1">
      <c r="B4" s="130"/>
      <c r="D4" s="131"/>
      <c r="H4" s="131"/>
    </row>
    <row r="5" spans="1:44" s="129" customFormat="1" ht="96" customHeight="1">
      <c r="A5" s="1437" t="s">
        <v>1253</v>
      </c>
      <c r="B5" s="1437"/>
      <c r="C5" s="1437"/>
      <c r="D5" s="1437"/>
      <c r="E5" s="1437"/>
      <c r="F5" s="1437"/>
      <c r="G5" s="1437"/>
      <c r="H5" s="1437"/>
      <c r="I5" s="1437"/>
      <c r="J5" s="1437"/>
      <c r="K5" s="1437"/>
      <c r="L5" s="1437"/>
      <c r="M5" s="1437"/>
      <c r="N5" s="1437"/>
      <c r="O5" s="1437"/>
      <c r="P5" s="1437"/>
      <c r="Q5" s="1437"/>
      <c r="R5" s="1437"/>
      <c r="S5" s="1437"/>
      <c r="T5" s="1437"/>
      <c r="U5" s="1437"/>
      <c r="V5" s="1437"/>
      <c r="W5" s="1437"/>
      <c r="X5" s="1437"/>
      <c r="Y5" s="1437"/>
      <c r="Z5" s="1437"/>
      <c r="AA5" s="1437"/>
      <c r="AB5" s="1437"/>
      <c r="AC5" s="1437"/>
      <c r="AD5" s="1437"/>
    </row>
    <row r="6" spans="1:44" s="133" customFormat="1" ht="96" customHeight="1">
      <c r="A6" s="1460"/>
      <c r="B6" s="1460"/>
      <c r="C6" s="1460"/>
      <c r="D6" s="1460"/>
      <c r="E6" s="1460"/>
      <c r="F6" s="1460"/>
      <c r="G6" s="1460"/>
      <c r="H6" s="1460"/>
      <c r="I6" s="1460"/>
      <c r="J6" s="1460"/>
      <c r="K6" s="1460"/>
      <c r="L6" s="1460"/>
      <c r="M6" s="1460"/>
      <c r="N6" s="1460"/>
      <c r="O6" s="1460"/>
      <c r="P6" s="1460"/>
      <c r="Q6" s="1460"/>
      <c r="R6" s="1460"/>
      <c r="S6" s="1460"/>
      <c r="T6" s="1460"/>
      <c r="U6" s="1460"/>
      <c r="V6" s="1460"/>
      <c r="W6" s="1460"/>
      <c r="X6" s="1460"/>
      <c r="Y6" s="1460"/>
      <c r="Z6" s="1460"/>
      <c r="AA6" s="1460"/>
      <c r="AB6" s="1460"/>
      <c r="AC6" s="1460"/>
      <c r="AD6" s="1460"/>
    </row>
    <row r="7" spans="1:44" s="129" customFormat="1" ht="96" customHeight="1">
      <c r="A7" s="1080" t="s">
        <v>978</v>
      </c>
      <c r="B7" s="1081"/>
      <c r="C7" s="1081"/>
      <c r="D7" s="1081"/>
      <c r="E7" s="1081"/>
      <c r="F7" s="1081"/>
      <c r="G7" s="1081"/>
      <c r="H7" s="1081"/>
      <c r="I7" s="1081"/>
      <c r="J7" s="1081"/>
      <c r="K7" s="1081"/>
      <c r="L7" s="1081"/>
      <c r="M7" s="1081"/>
      <c r="N7" s="1081"/>
      <c r="O7" s="1081"/>
      <c r="P7" s="1081"/>
      <c r="Q7" s="1081"/>
      <c r="R7" s="1081"/>
      <c r="S7" s="1081"/>
      <c r="T7" s="1081"/>
      <c r="U7" s="1081"/>
      <c r="V7" s="1081"/>
      <c r="W7" s="1081"/>
      <c r="X7" s="1081"/>
      <c r="Y7" s="1081"/>
      <c r="Z7" s="1081"/>
      <c r="AA7" s="1081"/>
      <c r="AB7" s="1081"/>
      <c r="AC7" s="1081"/>
      <c r="AD7" s="1081"/>
    </row>
    <row r="8" spans="1:44" s="129" customFormat="1" ht="15" customHeight="1">
      <c r="B8" s="130"/>
      <c r="D8" s="131"/>
      <c r="H8" s="131"/>
    </row>
    <row r="9" spans="1:44">
      <c r="A9" s="134" t="s">
        <v>132</v>
      </c>
      <c r="B9" s="1461" t="s">
        <v>0</v>
      </c>
      <c r="C9" s="1461"/>
      <c r="D9" s="135" t="s">
        <v>290</v>
      </c>
      <c r="E9" s="134" t="s">
        <v>1</v>
      </c>
      <c r="F9" s="1463" t="s">
        <v>3</v>
      </c>
      <c r="G9" s="1463"/>
      <c r="H9" s="1463"/>
      <c r="I9" s="1463"/>
      <c r="J9" s="1463"/>
      <c r="K9" s="1463"/>
      <c r="L9" s="1463"/>
      <c r="M9" s="1463"/>
      <c r="N9" s="1463"/>
      <c r="O9" s="1463"/>
      <c r="P9" s="1463"/>
      <c r="Q9" s="1463"/>
      <c r="R9" s="1463"/>
      <c r="S9" s="1463"/>
      <c r="T9" s="1463"/>
      <c r="U9" s="1463"/>
      <c r="V9" s="1463"/>
      <c r="W9" s="1463"/>
      <c r="X9" s="1463"/>
      <c r="Y9" s="1463"/>
      <c r="Z9" s="1463"/>
      <c r="AA9" s="1463"/>
      <c r="AB9" s="1462" t="s">
        <v>2</v>
      </c>
      <c r="AC9" s="1462"/>
      <c r="AD9" s="1462"/>
      <c r="AF9" s="136"/>
      <c r="AG9" s="136"/>
      <c r="AH9" s="136"/>
      <c r="AI9" s="136"/>
      <c r="AJ9" s="136"/>
      <c r="AK9" s="136"/>
      <c r="AL9" s="136"/>
      <c r="AM9" s="136"/>
      <c r="AN9" s="136"/>
      <c r="AO9" s="136"/>
      <c r="AP9" s="137"/>
      <c r="AQ9" s="137"/>
      <c r="AR9" s="138"/>
    </row>
    <row r="10" spans="1:44" ht="5.25" customHeight="1">
      <c r="A10" s="139"/>
      <c r="B10" s="140"/>
      <c r="C10" s="141"/>
      <c r="D10" s="139"/>
      <c r="E10" s="139"/>
      <c r="F10" s="142"/>
      <c r="G10" s="46"/>
      <c r="H10" s="46"/>
      <c r="I10" s="46"/>
      <c r="J10" s="46"/>
      <c r="K10" s="46"/>
      <c r="L10" s="46"/>
      <c r="M10" s="46"/>
      <c r="N10" s="46"/>
      <c r="O10" s="46"/>
      <c r="P10" s="46"/>
      <c r="Q10" s="46"/>
      <c r="R10" s="46"/>
      <c r="S10" s="46"/>
      <c r="T10" s="46"/>
      <c r="U10" s="46"/>
      <c r="V10" s="46"/>
      <c r="W10" s="46"/>
      <c r="X10" s="46"/>
      <c r="Y10" s="46"/>
      <c r="Z10" s="46"/>
      <c r="AA10" s="143"/>
      <c r="AB10" s="144"/>
      <c r="AC10" s="145"/>
      <c r="AD10" s="146"/>
      <c r="AF10" s="136"/>
      <c r="AG10" s="136"/>
      <c r="AH10" s="136"/>
      <c r="AI10" s="136"/>
      <c r="AJ10" s="136"/>
      <c r="AK10" s="136"/>
      <c r="AL10" s="136"/>
      <c r="AM10" s="136"/>
      <c r="AN10" s="136"/>
      <c r="AO10" s="136"/>
      <c r="AP10" s="137"/>
      <c r="AQ10" s="137"/>
      <c r="AR10" s="138"/>
    </row>
    <row r="11" spans="1:44" ht="13.5" customHeight="1">
      <c r="A11" s="1056" t="s">
        <v>631</v>
      </c>
      <c r="B11" s="1178">
        <v>1</v>
      </c>
      <c r="C11" s="1180" t="s">
        <v>239</v>
      </c>
      <c r="D11" s="63" t="s">
        <v>393</v>
      </c>
      <c r="E11" s="1056" t="s">
        <v>488</v>
      </c>
      <c r="F11" s="32"/>
      <c r="G11" s="1011" t="s">
        <v>72</v>
      </c>
      <c r="H11" s="1011"/>
      <c r="I11" s="1011"/>
      <c r="J11" s="1011"/>
      <c r="K11" s="1011"/>
      <c r="L11" s="1011"/>
      <c r="M11" s="1012"/>
      <c r="N11" s="1013" t="s">
        <v>879</v>
      </c>
      <c r="O11" s="1014"/>
      <c r="P11" s="1014"/>
      <c r="Q11" s="1014"/>
      <c r="R11" s="1014"/>
      <c r="S11" s="1014"/>
      <c r="T11" s="1014"/>
      <c r="U11" s="1014"/>
      <c r="V11" s="1015"/>
      <c r="AA11" s="45"/>
      <c r="AB11" s="1082" t="s">
        <v>642</v>
      </c>
      <c r="AC11" s="1113"/>
      <c r="AD11" s="1114"/>
      <c r="AF11" s="147" t="s">
        <v>105</v>
      </c>
      <c r="AG11" s="147" t="s">
        <v>106</v>
      </c>
      <c r="AH11" s="147" t="s">
        <v>107</v>
      </c>
      <c r="AI11" s="147" t="s">
        <v>108</v>
      </c>
      <c r="AJ11" s="147" t="s">
        <v>109</v>
      </c>
      <c r="AK11" s="31" t="s">
        <v>102</v>
      </c>
      <c r="AL11" s="31" t="s">
        <v>111</v>
      </c>
      <c r="AM11" s="31" t="s">
        <v>112</v>
      </c>
      <c r="AN11" s="31" t="s">
        <v>113</v>
      </c>
      <c r="AQ11" s="137"/>
      <c r="AR11" s="138"/>
    </row>
    <row r="12" spans="1:44" ht="13.5" customHeight="1">
      <c r="A12" s="1056"/>
      <c r="B12" s="1178"/>
      <c r="C12" s="1180"/>
      <c r="D12" s="63"/>
      <c r="E12" s="1056"/>
      <c r="F12" s="32"/>
      <c r="G12" s="1011"/>
      <c r="H12" s="1011"/>
      <c r="I12" s="1011"/>
      <c r="J12" s="1011"/>
      <c r="K12" s="1011"/>
      <c r="L12" s="1011"/>
      <c r="M12" s="1012"/>
      <c r="N12" s="1016"/>
      <c r="O12" s="1017"/>
      <c r="P12" s="1017"/>
      <c r="Q12" s="1017"/>
      <c r="R12" s="1017"/>
      <c r="S12" s="1017"/>
      <c r="T12" s="1017"/>
      <c r="U12" s="1017"/>
      <c r="V12" s="1018"/>
      <c r="AA12" s="45"/>
      <c r="AB12" s="1082"/>
      <c r="AC12" s="1113"/>
      <c r="AD12" s="1114"/>
      <c r="AF12" s="31" t="s">
        <v>58</v>
      </c>
      <c r="AG12" s="31" t="s">
        <v>59</v>
      </c>
      <c r="AH12" s="31" t="s">
        <v>58</v>
      </c>
      <c r="AI12" s="31" t="s">
        <v>58</v>
      </c>
      <c r="AJ12" s="31" t="s">
        <v>60</v>
      </c>
      <c r="AK12" s="31" t="s">
        <v>10</v>
      </c>
      <c r="AL12" s="31" t="s">
        <v>61</v>
      </c>
      <c r="AM12" s="31" t="s">
        <v>62</v>
      </c>
      <c r="AN12" s="31" t="s">
        <v>63</v>
      </c>
      <c r="AQ12" s="137"/>
      <c r="AR12" s="138"/>
    </row>
    <row r="13" spans="1:44">
      <c r="A13" s="1056"/>
      <c r="B13" s="1178"/>
      <c r="C13" s="1180"/>
      <c r="D13" s="63"/>
      <c r="E13" s="1056"/>
      <c r="F13" s="32"/>
      <c r="G13" s="31" t="s">
        <v>1381</v>
      </c>
      <c r="AA13" s="45"/>
      <c r="AB13" s="1082"/>
      <c r="AC13" s="1113"/>
      <c r="AD13" s="1114"/>
      <c r="AF13" s="31" t="s">
        <v>64</v>
      </c>
      <c r="AG13" s="31" t="s">
        <v>65</v>
      </c>
      <c r="AH13" s="31" t="s">
        <v>64</v>
      </c>
      <c r="AI13" s="31" t="s">
        <v>64</v>
      </c>
      <c r="AJ13" s="31" t="s">
        <v>66</v>
      </c>
      <c r="AK13" s="31" t="s">
        <v>30</v>
      </c>
      <c r="AL13" s="31" t="s">
        <v>67</v>
      </c>
      <c r="AM13" s="31" t="s">
        <v>68</v>
      </c>
      <c r="AN13" s="31" t="s">
        <v>69</v>
      </c>
      <c r="AQ13" s="137"/>
      <c r="AR13" s="138"/>
    </row>
    <row r="14" spans="1:44">
      <c r="A14" s="1056"/>
      <c r="B14" s="1178"/>
      <c r="C14" s="1180"/>
      <c r="D14" s="63"/>
      <c r="E14" s="1056"/>
      <c r="F14" s="32"/>
      <c r="G14" s="148"/>
      <c r="I14" s="949" t="s">
        <v>143</v>
      </c>
      <c r="J14" s="950"/>
      <c r="K14" s="950"/>
      <c r="L14" s="950"/>
      <c r="M14" s="950"/>
      <c r="N14" s="950"/>
      <c r="O14" s="950"/>
      <c r="P14" s="950"/>
      <c r="Q14" s="950"/>
      <c r="R14" s="951" t="s">
        <v>144</v>
      </c>
      <c r="S14" s="950" t="s">
        <v>145</v>
      </c>
      <c r="T14" s="950"/>
      <c r="U14" s="950"/>
      <c r="V14" s="950"/>
      <c r="W14" s="950"/>
      <c r="X14" s="950"/>
      <c r="Y14" s="950"/>
      <c r="Z14" s="952"/>
      <c r="AA14" s="45"/>
      <c r="AB14" s="1082"/>
      <c r="AC14" s="1113"/>
      <c r="AD14" s="1114"/>
      <c r="AF14" s="149"/>
      <c r="AG14" s="149"/>
      <c r="AH14" s="31" t="s">
        <v>70</v>
      </c>
      <c r="AI14" s="31" t="s">
        <v>71</v>
      </c>
      <c r="AQ14" s="137"/>
      <c r="AR14" s="138"/>
    </row>
    <row r="15" spans="1:44">
      <c r="A15" s="1056"/>
      <c r="B15" s="1178"/>
      <c r="C15" s="1180"/>
      <c r="D15" s="63"/>
      <c r="E15" s="1056"/>
      <c r="F15" s="32"/>
      <c r="G15" s="951" t="s">
        <v>146</v>
      </c>
      <c r="H15" s="950"/>
      <c r="I15" s="51"/>
      <c r="J15" s="150" t="s">
        <v>147</v>
      </c>
      <c r="K15" s="52"/>
      <c r="L15" s="150" t="s">
        <v>148</v>
      </c>
      <c r="M15" s="151" t="s">
        <v>150</v>
      </c>
      <c r="N15" s="814"/>
      <c r="O15" s="150" t="s">
        <v>147</v>
      </c>
      <c r="P15" s="52"/>
      <c r="Q15" s="152" t="s">
        <v>148</v>
      </c>
      <c r="R15" s="51"/>
      <c r="S15" s="150" t="s">
        <v>147</v>
      </c>
      <c r="T15" s="52"/>
      <c r="U15" s="150" t="s">
        <v>148</v>
      </c>
      <c r="V15" s="151" t="s">
        <v>149</v>
      </c>
      <c r="W15" s="814"/>
      <c r="X15" s="150" t="s">
        <v>147</v>
      </c>
      <c r="Y15" s="52"/>
      <c r="Z15" s="152" t="s">
        <v>148</v>
      </c>
      <c r="AA15" s="45"/>
      <c r="AB15" s="1082"/>
      <c r="AC15" s="1113"/>
      <c r="AD15" s="1114"/>
      <c r="AQ15" s="137"/>
      <c r="AR15" s="138"/>
    </row>
    <row r="16" spans="1:44" ht="13.5" customHeight="1">
      <c r="A16" s="1056"/>
      <c r="B16" s="1178"/>
      <c r="C16" s="1180"/>
      <c r="D16" s="63"/>
      <c r="E16" s="1056"/>
      <c r="F16" s="32"/>
      <c r="G16" s="953" t="s">
        <v>151</v>
      </c>
      <c r="H16" s="954"/>
      <c r="I16" s="51"/>
      <c r="J16" s="150" t="s">
        <v>147</v>
      </c>
      <c r="K16" s="52"/>
      <c r="L16" s="150" t="s">
        <v>148</v>
      </c>
      <c r="M16" s="151" t="s">
        <v>149</v>
      </c>
      <c r="N16" s="814"/>
      <c r="O16" s="150" t="s">
        <v>147</v>
      </c>
      <c r="P16" s="52"/>
      <c r="Q16" s="152" t="s">
        <v>148</v>
      </c>
      <c r="R16" s="51"/>
      <c r="S16" s="150" t="s">
        <v>147</v>
      </c>
      <c r="T16" s="52"/>
      <c r="U16" s="150" t="s">
        <v>148</v>
      </c>
      <c r="V16" s="151" t="s">
        <v>149</v>
      </c>
      <c r="W16" s="814"/>
      <c r="X16" s="150" t="s">
        <v>147</v>
      </c>
      <c r="Y16" s="52"/>
      <c r="Z16" s="152" t="s">
        <v>148</v>
      </c>
      <c r="AA16" s="45"/>
      <c r="AB16" s="1082"/>
      <c r="AC16" s="1113"/>
      <c r="AD16" s="1114"/>
      <c r="AF16" s="137"/>
      <c r="AG16" s="137"/>
      <c r="AK16" s="137"/>
      <c r="AL16" s="137"/>
      <c r="AM16" s="137"/>
      <c r="AN16" s="137"/>
      <c r="AO16" s="137"/>
      <c r="AP16" s="137"/>
      <c r="AQ16" s="137"/>
      <c r="AR16" s="138"/>
    </row>
    <row r="17" spans="1:56" ht="13.5" customHeight="1">
      <c r="A17" s="1056"/>
      <c r="B17" s="1178"/>
      <c r="C17" s="1180"/>
      <c r="D17" s="63"/>
      <c r="E17" s="1056"/>
      <c r="F17" s="32"/>
      <c r="G17" s="31" t="s">
        <v>1382</v>
      </c>
      <c r="AA17" s="45"/>
      <c r="AB17" s="1082"/>
      <c r="AC17" s="1113"/>
      <c r="AD17" s="1114"/>
      <c r="AK17" s="153"/>
      <c r="AL17" s="1359"/>
      <c r="AM17" s="1359"/>
      <c r="AN17" s="153"/>
      <c r="AO17" s="153"/>
      <c r="AP17" s="153"/>
      <c r="AQ17" s="153"/>
      <c r="AR17" s="40"/>
      <c r="AS17" s="40"/>
      <c r="AT17" s="40"/>
      <c r="AU17" s="40"/>
      <c r="AV17" s="40"/>
      <c r="AW17" s="40"/>
      <c r="AX17" s="40"/>
      <c r="AY17" s="40"/>
      <c r="AZ17" s="153"/>
      <c r="BA17" s="1358"/>
      <c r="BB17" s="1359"/>
      <c r="BC17" s="1359"/>
      <c r="BD17" s="1359"/>
    </row>
    <row r="18" spans="1:56" ht="13.5" customHeight="1">
      <c r="A18" s="49"/>
      <c r="B18" s="37"/>
      <c r="C18" s="36"/>
      <c r="D18" s="63"/>
      <c r="E18" s="49"/>
      <c r="F18" s="32"/>
      <c r="G18" s="148"/>
      <c r="I18" s="949" t="s">
        <v>143</v>
      </c>
      <c r="J18" s="950"/>
      <c r="K18" s="950"/>
      <c r="L18" s="950"/>
      <c r="M18" s="950"/>
      <c r="N18" s="950"/>
      <c r="O18" s="950"/>
      <c r="P18" s="950"/>
      <c r="Q18" s="950"/>
      <c r="R18" s="951" t="s">
        <v>144</v>
      </c>
      <c r="S18" s="950" t="s">
        <v>145</v>
      </c>
      <c r="T18" s="950"/>
      <c r="U18" s="950"/>
      <c r="V18" s="950"/>
      <c r="W18" s="950"/>
      <c r="X18" s="950"/>
      <c r="Y18" s="950"/>
      <c r="Z18" s="952"/>
      <c r="AA18" s="45"/>
      <c r="AB18" s="213"/>
      <c r="AC18" s="214"/>
      <c r="AD18" s="215"/>
      <c r="AK18" s="153"/>
      <c r="AL18" s="174"/>
      <c r="AM18" s="174"/>
      <c r="AN18" s="153"/>
      <c r="AO18" s="153"/>
      <c r="AP18" s="153"/>
      <c r="AQ18" s="153"/>
      <c r="AR18" s="40"/>
      <c r="AS18" s="40"/>
      <c r="AT18" s="40"/>
      <c r="AU18" s="40"/>
      <c r="AV18" s="40"/>
      <c r="AW18" s="40"/>
      <c r="AX18" s="40"/>
      <c r="AY18" s="40"/>
      <c r="AZ18" s="153"/>
      <c r="BA18" s="1358"/>
      <c r="BB18" s="1359"/>
      <c r="BC18" s="1359"/>
      <c r="BD18" s="1359"/>
    </row>
    <row r="19" spans="1:56" ht="13.5" customHeight="1">
      <c r="A19" s="49"/>
      <c r="B19" s="37"/>
      <c r="C19" s="36"/>
      <c r="D19" s="63"/>
      <c r="E19" s="49"/>
      <c r="F19" s="32"/>
      <c r="G19" s="951" t="s">
        <v>146</v>
      </c>
      <c r="H19" s="950"/>
      <c r="I19" s="51"/>
      <c r="J19" s="150" t="s">
        <v>147</v>
      </c>
      <c r="K19" s="52"/>
      <c r="L19" s="150" t="s">
        <v>148</v>
      </c>
      <c r="M19" s="151" t="s">
        <v>149</v>
      </c>
      <c r="N19" s="814"/>
      <c r="O19" s="150" t="s">
        <v>147</v>
      </c>
      <c r="P19" s="52"/>
      <c r="Q19" s="152" t="s">
        <v>148</v>
      </c>
      <c r="R19" s="51"/>
      <c r="S19" s="150" t="s">
        <v>147</v>
      </c>
      <c r="T19" s="52"/>
      <c r="U19" s="150" t="s">
        <v>148</v>
      </c>
      <c r="V19" s="151" t="s">
        <v>149</v>
      </c>
      <c r="W19" s="814"/>
      <c r="X19" s="150" t="s">
        <v>147</v>
      </c>
      <c r="Y19" s="52"/>
      <c r="Z19" s="152" t="s">
        <v>148</v>
      </c>
      <c r="AA19" s="45"/>
      <c r="AB19" s="213"/>
      <c r="AC19" s="214"/>
      <c r="AD19" s="215"/>
      <c r="AK19" s="153"/>
      <c r="AL19" s="174"/>
      <c r="AM19" s="174"/>
      <c r="AN19" s="153"/>
      <c r="AO19" s="153"/>
      <c r="AP19" s="153"/>
      <c r="AQ19" s="153"/>
      <c r="AR19" s="40"/>
      <c r="AS19" s="40"/>
      <c r="AT19" s="40"/>
      <c r="AU19" s="40"/>
      <c r="AV19" s="40"/>
      <c r="AW19" s="40"/>
      <c r="AX19" s="40"/>
      <c r="AY19" s="40"/>
      <c r="AZ19" s="153"/>
      <c r="BA19" s="1358"/>
      <c r="BB19" s="1359"/>
      <c r="BC19" s="1359"/>
      <c r="BD19" s="1359"/>
    </row>
    <row r="20" spans="1:56" ht="13.5" customHeight="1">
      <c r="A20" s="49"/>
      <c r="B20" s="37"/>
      <c r="C20" s="36"/>
      <c r="D20" s="63"/>
      <c r="E20" s="49"/>
      <c r="F20" s="32"/>
      <c r="G20" s="953" t="s">
        <v>151</v>
      </c>
      <c r="H20" s="954"/>
      <c r="I20" s="51"/>
      <c r="J20" s="150" t="s">
        <v>147</v>
      </c>
      <c r="K20" s="52"/>
      <c r="L20" s="150" t="s">
        <v>148</v>
      </c>
      <c r="M20" s="151" t="s">
        <v>149</v>
      </c>
      <c r="N20" s="814"/>
      <c r="O20" s="150" t="s">
        <v>147</v>
      </c>
      <c r="P20" s="52"/>
      <c r="Q20" s="152" t="s">
        <v>148</v>
      </c>
      <c r="R20" s="51"/>
      <c r="S20" s="150" t="s">
        <v>147</v>
      </c>
      <c r="T20" s="52"/>
      <c r="U20" s="150" t="s">
        <v>148</v>
      </c>
      <c r="V20" s="151" t="s">
        <v>149</v>
      </c>
      <c r="W20" s="814"/>
      <c r="X20" s="150" t="s">
        <v>147</v>
      </c>
      <c r="Y20" s="52"/>
      <c r="Z20" s="152" t="s">
        <v>148</v>
      </c>
      <c r="AA20" s="45"/>
      <c r="AB20" s="213"/>
      <c r="AC20" s="214"/>
      <c r="AD20" s="215"/>
      <c r="AK20" s="153"/>
      <c r="AL20" s="174"/>
      <c r="AM20" s="174"/>
      <c r="AN20" s="153"/>
      <c r="AO20" s="153"/>
      <c r="AP20" s="153"/>
      <c r="AQ20" s="153"/>
      <c r="AR20" s="40"/>
      <c r="AS20" s="40"/>
      <c r="AT20" s="40"/>
      <c r="AU20" s="40"/>
      <c r="AV20" s="40"/>
      <c r="AW20" s="40"/>
      <c r="AX20" s="40"/>
      <c r="AY20" s="40"/>
      <c r="AZ20" s="153"/>
      <c r="BA20" s="1358"/>
      <c r="BB20" s="1359"/>
      <c r="BC20" s="1359"/>
      <c r="BD20" s="1359"/>
    </row>
    <row r="21" spans="1:56" ht="13.5" customHeight="1">
      <c r="A21" s="49"/>
      <c r="B21" s="37"/>
      <c r="C21" s="36"/>
      <c r="D21" s="63"/>
      <c r="E21" s="49"/>
      <c r="F21" s="32"/>
      <c r="AA21" s="45"/>
      <c r="AB21" s="213"/>
      <c r="AC21" s="214"/>
      <c r="AD21" s="215"/>
      <c r="AK21" s="153"/>
      <c r="AL21" s="174"/>
      <c r="AM21" s="174"/>
      <c r="AN21" s="153"/>
      <c r="AO21" s="153"/>
      <c r="AP21" s="153"/>
      <c r="AQ21" s="153"/>
      <c r="AR21" s="40"/>
      <c r="AS21" s="40"/>
      <c r="AT21" s="40"/>
      <c r="AU21" s="40"/>
      <c r="AV21" s="40"/>
      <c r="AW21" s="40"/>
      <c r="AX21" s="40"/>
      <c r="AY21" s="40"/>
      <c r="AZ21" s="153"/>
      <c r="BA21" s="1358"/>
      <c r="BB21" s="1359"/>
      <c r="BC21" s="1359"/>
      <c r="BD21" s="1359"/>
    </row>
    <row r="22" spans="1:56">
      <c r="A22" s="1056" t="s">
        <v>632</v>
      </c>
      <c r="B22" s="1178">
        <v>2</v>
      </c>
      <c r="C22" s="1180" t="s">
        <v>394</v>
      </c>
      <c r="D22" s="63" t="s">
        <v>395</v>
      </c>
      <c r="E22" s="1056" t="s">
        <v>392</v>
      </c>
      <c r="F22" s="32"/>
      <c r="G22" s="1011" t="s">
        <v>72</v>
      </c>
      <c r="H22" s="1011"/>
      <c r="I22" s="1011"/>
      <c r="J22" s="1011"/>
      <c r="K22" s="1011"/>
      <c r="L22" s="1011"/>
      <c r="M22" s="1012"/>
      <c r="N22" s="1013" t="s">
        <v>114</v>
      </c>
      <c r="O22" s="1014"/>
      <c r="P22" s="1014"/>
      <c r="Q22" s="1014"/>
      <c r="R22" s="1014"/>
      <c r="S22" s="1014"/>
      <c r="T22" s="1014"/>
      <c r="U22" s="1014"/>
      <c r="V22" s="1015"/>
      <c r="AA22" s="45"/>
      <c r="AB22" s="1486" t="s">
        <v>495</v>
      </c>
      <c r="AC22" s="1487"/>
      <c r="AD22" s="1488"/>
      <c r="AK22" s="153"/>
      <c r="AL22" s="1359"/>
      <c r="AM22" s="1359"/>
      <c r="AN22" s="153"/>
      <c r="AO22" s="153"/>
      <c r="AP22" s="153"/>
      <c r="AQ22" s="153"/>
      <c r="AR22" s="40"/>
      <c r="AS22" s="40"/>
      <c r="AT22" s="40"/>
      <c r="AU22" s="40"/>
      <c r="AV22" s="40"/>
      <c r="AW22" s="40"/>
      <c r="AX22" s="40"/>
      <c r="AY22" s="40"/>
      <c r="AZ22" s="153"/>
      <c r="BA22" s="1359"/>
      <c r="BB22" s="1359"/>
      <c r="BC22" s="1359"/>
      <c r="BD22" s="1359"/>
    </row>
    <row r="23" spans="1:56">
      <c r="A23" s="1056"/>
      <c r="B23" s="1178"/>
      <c r="C23" s="1180"/>
      <c r="D23" s="63"/>
      <c r="E23" s="1056"/>
      <c r="F23" s="32"/>
      <c r="G23" s="1011"/>
      <c r="H23" s="1011"/>
      <c r="I23" s="1011"/>
      <c r="J23" s="1011"/>
      <c r="K23" s="1011"/>
      <c r="L23" s="1011"/>
      <c r="M23" s="1012"/>
      <c r="N23" s="1016"/>
      <c r="O23" s="1017"/>
      <c r="P23" s="1017"/>
      <c r="Q23" s="1017"/>
      <c r="R23" s="1017"/>
      <c r="S23" s="1017"/>
      <c r="T23" s="1017"/>
      <c r="U23" s="1017"/>
      <c r="V23" s="1018"/>
      <c r="AA23" s="45"/>
      <c r="AB23" s="1489"/>
      <c r="AC23" s="1487"/>
      <c r="AD23" s="1488"/>
      <c r="AK23" s="153"/>
      <c r="AL23" s="1359"/>
      <c r="AM23" s="1359"/>
      <c r="AN23" s="153"/>
      <c r="AO23" s="153"/>
      <c r="AP23" s="153"/>
      <c r="AQ23" s="153"/>
      <c r="AR23" s="40"/>
      <c r="AS23" s="40"/>
      <c r="AT23" s="40"/>
      <c r="AU23" s="40"/>
      <c r="AV23" s="40"/>
      <c r="AW23" s="40"/>
      <c r="AX23" s="40"/>
      <c r="AY23" s="40"/>
      <c r="AZ23" s="153"/>
      <c r="BA23" s="1359"/>
      <c r="BB23" s="1359"/>
      <c r="BC23" s="1359"/>
      <c r="BD23" s="1359"/>
    </row>
    <row r="24" spans="1:56" s="40" customFormat="1" ht="13.5" customHeight="1">
      <c r="A24" s="1056"/>
      <c r="B24" s="1178"/>
      <c r="C24" s="1180"/>
      <c r="D24" s="63"/>
      <c r="E24" s="1056"/>
      <c r="F24" s="32"/>
      <c r="G24" s="31"/>
      <c r="H24" s="31"/>
      <c r="I24" s="31"/>
      <c r="J24" s="31"/>
      <c r="K24" s="31"/>
      <c r="L24" s="31"/>
      <c r="M24" s="31"/>
      <c r="N24" s="31"/>
      <c r="O24" s="31"/>
      <c r="P24" s="31"/>
      <c r="Q24" s="31"/>
      <c r="R24" s="31"/>
      <c r="S24" s="31"/>
      <c r="T24" s="31"/>
      <c r="U24" s="31"/>
      <c r="V24" s="31"/>
      <c r="W24" s="31"/>
      <c r="X24" s="31"/>
      <c r="Y24" s="31"/>
      <c r="Z24" s="31"/>
      <c r="AA24" s="45"/>
      <c r="AB24" s="1489"/>
      <c r="AC24" s="1487"/>
      <c r="AD24" s="1488"/>
    </row>
    <row r="25" spans="1:56" s="40" customFormat="1" ht="13.5" customHeight="1">
      <c r="A25" s="1056"/>
      <c r="B25" s="1178"/>
      <c r="C25" s="1180"/>
      <c r="D25" s="63"/>
      <c r="E25" s="1056"/>
      <c r="F25" s="32"/>
      <c r="G25" s="46"/>
      <c r="H25" s="46"/>
      <c r="I25" s="46"/>
      <c r="J25" s="46"/>
      <c r="K25" s="46"/>
      <c r="L25" s="46"/>
      <c r="M25" s="46"/>
      <c r="N25" s="46"/>
      <c r="O25" s="46"/>
      <c r="P25" s="46"/>
      <c r="Q25" s="46"/>
      <c r="R25" s="46"/>
      <c r="S25" s="31"/>
      <c r="T25" s="31"/>
      <c r="U25" s="31"/>
      <c r="V25" s="31"/>
      <c r="W25" s="31"/>
      <c r="X25" s="31"/>
      <c r="Y25" s="31"/>
      <c r="Z25" s="31"/>
      <c r="AA25" s="45"/>
      <c r="AB25" s="1489"/>
      <c r="AC25" s="1487"/>
      <c r="AD25" s="1488"/>
    </row>
    <row r="26" spans="1:56" s="40" customFormat="1" ht="13.5" customHeight="1">
      <c r="A26" s="1056"/>
      <c r="B26" s="37"/>
      <c r="C26" s="1180"/>
      <c r="D26" s="63"/>
      <c r="E26" s="1056"/>
      <c r="F26" s="32"/>
      <c r="G26" s="31"/>
      <c r="H26" s="31"/>
      <c r="I26" s="31"/>
      <c r="J26" s="31"/>
      <c r="K26" s="31"/>
      <c r="L26" s="31"/>
      <c r="M26" s="31"/>
      <c r="N26" s="31"/>
      <c r="O26" s="31"/>
      <c r="P26" s="31"/>
      <c r="Q26" s="31"/>
      <c r="R26" s="31"/>
      <c r="S26" s="31"/>
      <c r="T26" s="31"/>
      <c r="U26" s="31"/>
      <c r="V26" s="31"/>
      <c r="W26" s="31"/>
      <c r="X26" s="31"/>
      <c r="Y26" s="31"/>
      <c r="Z26" s="31"/>
      <c r="AA26" s="45"/>
      <c r="AB26" s="154"/>
      <c r="AC26" s="155"/>
      <c r="AD26" s="156"/>
    </row>
    <row r="27" spans="1:56" s="40" customFormat="1" ht="13.5" customHeight="1">
      <c r="A27" s="1056"/>
      <c r="B27" s="37"/>
      <c r="C27" s="1180"/>
      <c r="D27" s="63"/>
      <c r="E27" s="1056"/>
      <c r="F27" s="142"/>
      <c r="G27" s="46"/>
      <c r="H27" s="46"/>
      <c r="I27" s="46"/>
      <c r="J27" s="46"/>
      <c r="K27" s="46"/>
      <c r="L27" s="46"/>
      <c r="M27" s="46"/>
      <c r="N27" s="46"/>
      <c r="O27" s="46"/>
      <c r="P27" s="46"/>
      <c r="Q27" s="46"/>
      <c r="R27" s="46"/>
      <c r="S27" s="46"/>
      <c r="T27" s="46"/>
      <c r="U27" s="46"/>
      <c r="V27" s="46"/>
      <c r="W27" s="46"/>
      <c r="X27" s="46"/>
      <c r="Y27" s="46"/>
      <c r="Z27" s="46"/>
      <c r="AA27" s="143"/>
      <c r="AB27" s="154"/>
      <c r="AC27" s="155"/>
      <c r="AD27" s="156"/>
    </row>
    <row r="28" spans="1:56" s="40" customFormat="1" ht="13.5" customHeight="1">
      <c r="A28" s="1056" t="s">
        <v>633</v>
      </c>
      <c r="B28" s="1178">
        <v>3</v>
      </c>
      <c r="C28" s="1180" t="s">
        <v>396</v>
      </c>
      <c r="D28" s="63" t="s">
        <v>397</v>
      </c>
      <c r="E28" s="1056" t="s">
        <v>746</v>
      </c>
      <c r="F28" s="32"/>
      <c r="G28" s="1011" t="s">
        <v>72</v>
      </c>
      <c r="H28" s="1011"/>
      <c r="I28" s="1011"/>
      <c r="J28" s="1011"/>
      <c r="K28" s="1011"/>
      <c r="L28" s="1011"/>
      <c r="M28" s="1012"/>
      <c r="N28" s="1058" t="s">
        <v>114</v>
      </c>
      <c r="O28" s="1058"/>
      <c r="P28" s="1058"/>
      <c r="Q28" s="1058"/>
      <c r="R28" s="1058"/>
      <c r="S28" s="1058"/>
      <c r="T28" s="1058"/>
      <c r="U28" s="1058"/>
      <c r="V28" s="1058"/>
      <c r="W28" s="31"/>
      <c r="X28" s="31"/>
      <c r="Y28" s="31"/>
      <c r="Z28" s="31"/>
      <c r="AA28" s="45"/>
      <c r="AB28" s="1082" t="s">
        <v>643</v>
      </c>
      <c r="AC28" s="1083"/>
      <c r="AD28" s="1084"/>
    </row>
    <row r="29" spans="1:56" s="40" customFormat="1" ht="13.5" customHeight="1">
      <c r="A29" s="1056"/>
      <c r="B29" s="1178"/>
      <c r="C29" s="1180"/>
      <c r="D29" s="63"/>
      <c r="E29" s="1056"/>
      <c r="F29" s="32"/>
      <c r="G29" s="1011"/>
      <c r="H29" s="1011"/>
      <c r="I29" s="1011"/>
      <c r="J29" s="1011"/>
      <c r="K29" s="1011"/>
      <c r="L29" s="1011"/>
      <c r="M29" s="1012"/>
      <c r="N29" s="1058"/>
      <c r="O29" s="1058"/>
      <c r="P29" s="1058"/>
      <c r="Q29" s="1058"/>
      <c r="R29" s="1058"/>
      <c r="S29" s="1058"/>
      <c r="T29" s="1058"/>
      <c r="U29" s="1058"/>
      <c r="V29" s="1058"/>
      <c r="W29" s="31"/>
      <c r="X29" s="31"/>
      <c r="Y29" s="31"/>
      <c r="Z29" s="31"/>
      <c r="AA29" s="45"/>
      <c r="AB29" s="1085"/>
      <c r="AC29" s="1083"/>
      <c r="AD29" s="1084"/>
    </row>
    <row r="30" spans="1:56" s="40" customFormat="1" ht="13.5" customHeight="1">
      <c r="A30" s="1056"/>
      <c r="B30" s="1178"/>
      <c r="C30" s="1180"/>
      <c r="D30" s="63"/>
      <c r="E30" s="1056"/>
      <c r="F30" s="32"/>
      <c r="G30" s="157"/>
      <c r="H30" s="157"/>
      <c r="I30" s="157"/>
      <c r="J30" s="157"/>
      <c r="K30" s="157"/>
      <c r="L30" s="157"/>
      <c r="M30" s="157"/>
      <c r="N30" s="158"/>
      <c r="O30" s="158"/>
      <c r="P30" s="158"/>
      <c r="Q30" s="158"/>
      <c r="R30" s="158"/>
      <c r="S30" s="158"/>
      <c r="T30" s="158"/>
      <c r="U30" s="158"/>
      <c r="V30" s="158"/>
      <c r="W30" s="31"/>
      <c r="X30" s="31"/>
      <c r="Y30" s="31"/>
      <c r="Z30" s="31"/>
      <c r="AA30" s="45"/>
      <c r="AB30" s="1085"/>
      <c r="AC30" s="1083"/>
      <c r="AD30" s="1084"/>
    </row>
    <row r="31" spans="1:56" s="40" customFormat="1" ht="13.5" customHeight="1">
      <c r="A31" s="1056"/>
      <c r="B31" s="1178"/>
      <c r="C31" s="1180"/>
      <c r="D31" s="63"/>
      <c r="E31" s="1056"/>
      <c r="F31" s="32"/>
      <c r="G31" s="1298" t="s">
        <v>489</v>
      </c>
      <c r="H31" s="1298"/>
      <c r="I31" s="1298"/>
      <c r="J31" s="1298"/>
      <c r="K31" s="1298"/>
      <c r="L31" s="1496" t="s">
        <v>874</v>
      </c>
      <c r="M31" s="1496"/>
      <c r="N31" s="1496"/>
      <c r="O31" s="1496"/>
      <c r="P31" s="1496"/>
      <c r="Q31" s="1496"/>
      <c r="R31" s="1496"/>
      <c r="S31" s="1496"/>
      <c r="T31" s="110"/>
      <c r="U31" s="110"/>
      <c r="V31" s="110"/>
      <c r="W31" s="31"/>
      <c r="X31" s="31"/>
      <c r="Y31" s="31"/>
      <c r="Z31" s="31"/>
      <c r="AA31" s="45"/>
      <c r="AB31" s="1085"/>
      <c r="AC31" s="1083"/>
      <c r="AD31" s="1084"/>
    </row>
    <row r="32" spans="1:56" s="40" customFormat="1" ht="13.5" customHeight="1">
      <c r="A32" s="1056"/>
      <c r="B32" s="1178"/>
      <c r="C32" s="1180"/>
      <c r="D32" s="63"/>
      <c r="E32" s="1056"/>
      <c r="F32" s="32"/>
      <c r="G32" s="1298"/>
      <c r="H32" s="1298"/>
      <c r="I32" s="1298"/>
      <c r="J32" s="1298"/>
      <c r="K32" s="1298"/>
      <c r="L32" s="1496"/>
      <c r="M32" s="1496"/>
      <c r="N32" s="1496"/>
      <c r="O32" s="1496"/>
      <c r="P32" s="1496"/>
      <c r="Q32" s="1496"/>
      <c r="R32" s="1496"/>
      <c r="S32" s="1496"/>
      <c r="T32" s="110"/>
      <c r="U32" s="110"/>
      <c r="V32" s="110"/>
      <c r="W32" s="31"/>
      <c r="X32" s="31"/>
      <c r="Y32" s="31"/>
      <c r="Z32" s="31"/>
      <c r="AA32" s="45"/>
      <c r="AB32" s="1085"/>
      <c r="AC32" s="1083"/>
      <c r="AD32" s="1084"/>
    </row>
    <row r="33" spans="1:51" s="40" customFormat="1" ht="13.5" customHeight="1" thickBot="1">
      <c r="A33" s="1056"/>
      <c r="B33" s="1178"/>
      <c r="C33" s="1180"/>
      <c r="D33" s="63"/>
      <c r="E33" s="1056"/>
      <c r="F33" s="32"/>
      <c r="G33" s="157"/>
      <c r="H33" s="157"/>
      <c r="I33" s="157"/>
      <c r="J33" s="157"/>
      <c r="K33" s="157"/>
      <c r="L33" s="157"/>
      <c r="M33" s="157"/>
      <c r="N33" s="110"/>
      <c r="O33" s="110"/>
      <c r="P33" s="110"/>
      <c r="Q33" s="110"/>
      <c r="R33" s="110"/>
      <c r="S33" s="110"/>
      <c r="T33" s="110"/>
      <c r="U33" s="110"/>
      <c r="V33" s="110"/>
      <c r="W33" s="31"/>
      <c r="X33" s="31"/>
      <c r="Y33" s="31"/>
      <c r="Z33" s="31"/>
      <c r="AA33" s="45"/>
      <c r="AB33" s="1085"/>
      <c r="AC33" s="1083"/>
      <c r="AD33" s="1084"/>
    </row>
    <row r="34" spans="1:51" s="40" customFormat="1" ht="13.5" customHeight="1" thickBot="1">
      <c r="A34" s="1056"/>
      <c r="B34" s="1178"/>
      <c r="C34" s="1180"/>
      <c r="D34" s="63"/>
      <c r="E34" s="1056"/>
      <c r="F34" s="32"/>
      <c r="G34" s="832" t="s">
        <v>178</v>
      </c>
      <c r="H34" s="832"/>
      <c r="I34" s="832"/>
      <c r="J34" s="832"/>
      <c r="K34" s="832"/>
      <c r="L34" s="1491"/>
      <c r="M34" s="1492"/>
      <c r="N34" s="118" t="s">
        <v>179</v>
      </c>
      <c r="O34" s="118"/>
      <c r="P34" s="118"/>
      <c r="Q34" s="118"/>
      <c r="T34" s="31"/>
      <c r="U34" s="31"/>
      <c r="V34" s="31"/>
      <c r="W34" s="31"/>
      <c r="X34" s="31"/>
      <c r="Y34" s="31"/>
      <c r="Z34" s="31"/>
      <c r="AA34" s="45"/>
      <c r="AB34" s="1085"/>
      <c r="AC34" s="1083"/>
      <c r="AD34" s="1084"/>
      <c r="AJ34" s="1360"/>
      <c r="AK34" s="1361"/>
      <c r="AL34" s="1359"/>
      <c r="AM34" s="1359"/>
      <c r="AN34" s="1359"/>
    </row>
    <row r="35" spans="1:51" s="40" customFormat="1" ht="13.5" customHeight="1">
      <c r="A35" s="49"/>
      <c r="B35" s="1178"/>
      <c r="C35" s="1180"/>
      <c r="D35" s="63"/>
      <c r="E35" s="1056"/>
      <c r="F35" s="32"/>
      <c r="H35" s="46"/>
      <c r="I35" s="31"/>
      <c r="J35" s="921"/>
      <c r="K35" s="921"/>
      <c r="L35" s="31"/>
      <c r="M35" s="31"/>
      <c r="N35" s="31"/>
      <c r="O35" s="31" t="s">
        <v>180</v>
      </c>
      <c r="P35" s="148"/>
      <c r="Q35" s="148"/>
      <c r="R35" s="148"/>
      <c r="S35" s="148"/>
      <c r="T35" s="148"/>
      <c r="U35" s="148"/>
      <c r="V35" s="31"/>
      <c r="W35" s="31"/>
      <c r="X35" s="31"/>
      <c r="Y35" s="31"/>
      <c r="Z35" s="31"/>
      <c r="AA35" s="45"/>
      <c r="AB35" s="1085"/>
      <c r="AC35" s="1083"/>
      <c r="AD35" s="1084"/>
      <c r="AJ35" s="1361"/>
      <c r="AK35" s="1361"/>
      <c r="AL35" s="1359"/>
      <c r="AM35" s="1359"/>
      <c r="AN35" s="1359"/>
    </row>
    <row r="36" spans="1:51" s="40" customFormat="1" ht="4.95" customHeight="1">
      <c r="A36" s="49"/>
      <c r="B36" s="1178"/>
      <c r="C36" s="1180"/>
      <c r="D36" s="63"/>
      <c r="E36" s="1056"/>
      <c r="F36" s="32"/>
      <c r="G36" s="31"/>
      <c r="H36" s="31"/>
      <c r="I36" s="31"/>
      <c r="J36" s="31"/>
      <c r="K36" s="31"/>
      <c r="L36" s="31"/>
      <c r="M36" s="31"/>
      <c r="N36" s="31"/>
      <c r="O36" s="31"/>
      <c r="P36" s="31"/>
      <c r="Q36" s="31"/>
      <c r="R36" s="31"/>
      <c r="S36" s="31"/>
      <c r="T36" s="31"/>
      <c r="U36" s="31"/>
      <c r="V36" s="31"/>
      <c r="W36" s="31"/>
      <c r="X36" s="31"/>
      <c r="Y36" s="31"/>
      <c r="Z36" s="31"/>
      <c r="AA36" s="45"/>
      <c r="AB36" s="1085"/>
      <c r="AC36" s="1083"/>
      <c r="AD36" s="1084"/>
      <c r="AJ36" s="1361"/>
      <c r="AK36" s="1361"/>
      <c r="AL36" s="153"/>
      <c r="AM36" s="153"/>
      <c r="AN36" s="153"/>
    </row>
    <row r="37" spans="1:51" s="40" customFormat="1" ht="13.5" customHeight="1">
      <c r="A37" s="49"/>
      <c r="B37" s="1178"/>
      <c r="C37" s="1180"/>
      <c r="D37" s="63"/>
      <c r="E37" s="1056"/>
      <c r="F37" s="32"/>
      <c r="G37" s="1065" t="s">
        <v>94</v>
      </c>
      <c r="H37" s="1065"/>
      <c r="I37" s="1065"/>
      <c r="J37" s="1065" t="s">
        <v>433</v>
      </c>
      <c r="K37" s="1065"/>
      <c r="L37" s="1065"/>
      <c r="M37" s="1065"/>
      <c r="N37" s="1065" t="s">
        <v>436</v>
      </c>
      <c r="O37" s="1065"/>
      <c r="P37" s="1065"/>
      <c r="Q37" s="1065"/>
      <c r="R37" s="1065"/>
      <c r="S37" s="1065"/>
      <c r="T37" s="1065"/>
      <c r="U37" s="1065"/>
      <c r="V37" s="31"/>
      <c r="W37" s="31"/>
      <c r="X37" s="31"/>
      <c r="Y37" s="31"/>
      <c r="Z37" s="31"/>
      <c r="AA37" s="45"/>
      <c r="AB37" s="1085"/>
      <c r="AC37" s="1083"/>
      <c r="AD37" s="1084"/>
      <c r="AJ37" s="1362"/>
      <c r="AK37" s="1363"/>
      <c r="AL37" s="153"/>
      <c r="AM37" s="153"/>
      <c r="AN37" s="153"/>
    </row>
    <row r="38" spans="1:51" s="40" customFormat="1" ht="13.5" customHeight="1">
      <c r="A38" s="49"/>
      <c r="B38" s="1178"/>
      <c r="C38" s="1180"/>
      <c r="D38" s="63"/>
      <c r="E38" s="1056"/>
      <c r="F38" s="32"/>
      <c r="G38" s="1065"/>
      <c r="H38" s="1065"/>
      <c r="I38" s="1065"/>
      <c r="J38" s="1065"/>
      <c r="K38" s="1065"/>
      <c r="L38" s="1065"/>
      <c r="M38" s="1065"/>
      <c r="N38" s="1365" t="s">
        <v>434</v>
      </c>
      <c r="O38" s="1365"/>
      <c r="P38" s="1365"/>
      <c r="Q38" s="1365"/>
      <c r="R38" s="1365" t="s">
        <v>435</v>
      </c>
      <c r="S38" s="1365"/>
      <c r="T38" s="1365"/>
      <c r="U38" s="1365"/>
      <c r="V38" s="31"/>
      <c r="W38" s="31"/>
      <c r="X38" s="31"/>
      <c r="Y38" s="31"/>
      <c r="Z38" s="31"/>
      <c r="AA38" s="45"/>
      <c r="AB38" s="1085"/>
      <c r="AC38" s="1083"/>
      <c r="AD38" s="1084"/>
      <c r="AJ38" s="1362"/>
      <c r="AK38" s="1363"/>
      <c r="AL38" s="153"/>
      <c r="AM38" s="153"/>
      <c r="AN38" s="153"/>
    </row>
    <row r="39" spans="1:51" s="40" customFormat="1" ht="13.5" customHeight="1">
      <c r="A39" s="49"/>
      <c r="B39" s="1178"/>
      <c r="C39" s="1180"/>
      <c r="D39" s="63"/>
      <c r="E39" s="1056"/>
      <c r="F39" s="32"/>
      <c r="G39" s="1065"/>
      <c r="H39" s="1065"/>
      <c r="I39" s="1065"/>
      <c r="J39" s="1446"/>
      <c r="K39" s="1446"/>
      <c r="L39" s="1446"/>
      <c r="M39" s="1446"/>
      <c r="N39" s="1366"/>
      <c r="O39" s="1366"/>
      <c r="P39" s="1366"/>
      <c r="Q39" s="1366"/>
      <c r="R39" s="1366"/>
      <c r="S39" s="1366"/>
      <c r="T39" s="1366"/>
      <c r="U39" s="1366"/>
      <c r="V39" s="31"/>
      <c r="W39" s="31"/>
      <c r="X39" s="31"/>
      <c r="Y39" s="31"/>
      <c r="Z39" s="31"/>
      <c r="AA39" s="45"/>
      <c r="AB39" s="1085"/>
      <c r="AC39" s="1083"/>
      <c r="AD39" s="1084"/>
      <c r="AJ39" s="1362"/>
      <c r="AK39" s="1363"/>
      <c r="AL39" s="153"/>
      <c r="AM39" s="153"/>
      <c r="AN39" s="153"/>
    </row>
    <row r="40" spans="1:51" s="40" customFormat="1" ht="13.5" customHeight="1">
      <c r="A40" s="49"/>
      <c r="B40" s="1178"/>
      <c r="C40" s="1180"/>
      <c r="D40" s="63"/>
      <c r="E40" s="1056"/>
      <c r="F40" s="32"/>
      <c r="G40" s="1065" t="s">
        <v>156</v>
      </c>
      <c r="H40" s="1065"/>
      <c r="I40" s="951"/>
      <c r="J40" s="1367"/>
      <c r="K40" s="1357"/>
      <c r="L40" s="1357"/>
      <c r="M40" s="159" t="s">
        <v>24</v>
      </c>
      <c r="N40" s="1367"/>
      <c r="O40" s="1357"/>
      <c r="P40" s="1357"/>
      <c r="Q40" s="159" t="s">
        <v>24</v>
      </c>
      <c r="R40" s="1367"/>
      <c r="S40" s="1357"/>
      <c r="T40" s="1357"/>
      <c r="U40" s="159" t="s">
        <v>24</v>
      </c>
      <c r="V40" s="31"/>
      <c r="W40" s="31"/>
      <c r="X40" s="31"/>
      <c r="Y40" s="31"/>
      <c r="Z40" s="31"/>
      <c r="AA40" s="45"/>
      <c r="AB40" s="1085"/>
      <c r="AC40" s="1083"/>
      <c r="AD40" s="1084"/>
      <c r="AJ40" s="1362"/>
      <c r="AK40" s="1363"/>
      <c r="AL40" s="153"/>
      <c r="AM40" s="153"/>
      <c r="AN40" s="153"/>
    </row>
    <row r="41" spans="1:51" s="40" customFormat="1" ht="13.5" customHeight="1">
      <c r="A41" s="49"/>
      <c r="B41" s="1178"/>
      <c r="C41" s="1180"/>
      <c r="D41" s="63"/>
      <c r="E41" s="1056"/>
      <c r="F41" s="32"/>
      <c r="G41" s="1065" t="s">
        <v>152</v>
      </c>
      <c r="H41" s="1065"/>
      <c r="I41" s="951"/>
      <c r="J41" s="1367"/>
      <c r="K41" s="1357"/>
      <c r="L41" s="1357"/>
      <c r="M41" s="159" t="s">
        <v>24</v>
      </c>
      <c r="N41" s="1367"/>
      <c r="O41" s="1357"/>
      <c r="P41" s="1357"/>
      <c r="Q41" s="159" t="s">
        <v>24</v>
      </c>
      <c r="R41" s="1367"/>
      <c r="S41" s="1357"/>
      <c r="T41" s="1357"/>
      <c r="U41" s="159" t="s">
        <v>24</v>
      </c>
      <c r="V41" s="31"/>
      <c r="W41" s="31"/>
      <c r="X41" s="31"/>
      <c r="Y41" s="31"/>
      <c r="Z41" s="31"/>
      <c r="AA41" s="45"/>
      <c r="AB41" s="1085"/>
      <c r="AC41" s="1083"/>
      <c r="AD41" s="1084"/>
      <c r="AJ41" s="1362"/>
      <c r="AK41" s="1363"/>
      <c r="AL41" s="153"/>
      <c r="AM41" s="153"/>
      <c r="AN41" s="153"/>
    </row>
    <row r="42" spans="1:51" s="40" customFormat="1" ht="13.5" customHeight="1">
      <c r="A42" s="49"/>
      <c r="B42" s="1178"/>
      <c r="C42" s="1180"/>
      <c r="D42" s="63"/>
      <c r="E42" s="1056"/>
      <c r="F42" s="32"/>
      <c r="G42" s="1065" t="s">
        <v>153</v>
      </c>
      <c r="H42" s="1065"/>
      <c r="I42" s="951"/>
      <c r="J42" s="1367"/>
      <c r="K42" s="1357"/>
      <c r="L42" s="1357"/>
      <c r="M42" s="159" t="s">
        <v>24</v>
      </c>
      <c r="N42" s="1367"/>
      <c r="O42" s="1357"/>
      <c r="P42" s="1357"/>
      <c r="Q42" s="159" t="s">
        <v>24</v>
      </c>
      <c r="R42" s="1367"/>
      <c r="S42" s="1357"/>
      <c r="T42" s="1357"/>
      <c r="U42" s="159" t="s">
        <v>24</v>
      </c>
      <c r="V42" s="31"/>
      <c r="W42" s="31"/>
      <c r="X42" s="31"/>
      <c r="Y42" s="31"/>
      <c r="Z42" s="31"/>
      <c r="AA42" s="45"/>
      <c r="AB42" s="1085"/>
      <c r="AC42" s="1083"/>
      <c r="AD42" s="1084"/>
      <c r="AJ42" s="1362"/>
      <c r="AK42" s="1363"/>
      <c r="AL42" s="153"/>
      <c r="AM42" s="153"/>
      <c r="AN42" s="153"/>
    </row>
    <row r="43" spans="1:51" s="40" customFormat="1" ht="13.5" customHeight="1">
      <c r="A43" s="49"/>
      <c r="B43" s="1178"/>
      <c r="C43" s="1180"/>
      <c r="D43" s="63"/>
      <c r="E43" s="1056"/>
      <c r="F43" s="32"/>
      <c r="G43" s="1065" t="s">
        <v>437</v>
      </c>
      <c r="H43" s="1065"/>
      <c r="I43" s="951"/>
      <c r="J43" s="1370" t="str">
        <f>IF(SUM(J40:L42)=0,"",SUM(J40:L42))</f>
        <v/>
      </c>
      <c r="K43" s="1371"/>
      <c r="L43" s="1371"/>
      <c r="M43" s="159" t="s">
        <v>24</v>
      </c>
      <c r="N43" s="1370" t="str">
        <f>IF(SUM(N40:P42,R40:T42)=0,"",SUM(N40:P42,R40:T42))</f>
        <v/>
      </c>
      <c r="O43" s="1371"/>
      <c r="P43" s="1371"/>
      <c r="Q43" s="1371"/>
      <c r="R43" s="1371"/>
      <c r="S43" s="1371"/>
      <c r="T43" s="1371"/>
      <c r="U43" s="159" t="s">
        <v>24</v>
      </c>
      <c r="V43" s="31"/>
      <c r="W43" s="31"/>
      <c r="X43" s="31"/>
      <c r="Y43" s="31"/>
      <c r="Z43" s="31"/>
      <c r="AA43" s="45"/>
      <c r="AB43" s="1085"/>
      <c r="AC43" s="1083"/>
      <c r="AD43" s="1084"/>
      <c r="AJ43" s="1363"/>
      <c r="AK43" s="1363"/>
      <c r="AL43" s="153"/>
      <c r="AM43" s="153"/>
      <c r="AN43" s="153"/>
      <c r="AR43" s="31"/>
      <c r="AS43" s="31"/>
      <c r="AT43" s="31"/>
      <c r="AU43" s="31"/>
      <c r="AV43" s="31"/>
      <c r="AW43" s="31"/>
      <c r="AX43" s="31"/>
      <c r="AY43" s="31"/>
    </row>
    <row r="44" spans="1:51" s="40" customFormat="1" ht="4.95" customHeight="1">
      <c r="A44" s="49"/>
      <c r="B44" s="1178"/>
      <c r="C44" s="1180"/>
      <c r="D44" s="63"/>
      <c r="E44" s="1056"/>
      <c r="F44" s="32"/>
      <c r="G44" s="31"/>
      <c r="H44" s="31"/>
      <c r="I44" s="31"/>
      <c r="J44" s="31"/>
      <c r="K44" s="31"/>
      <c r="L44" s="31"/>
      <c r="M44" s="31"/>
      <c r="N44" s="31"/>
      <c r="O44" s="31"/>
      <c r="P44" s="31"/>
      <c r="Q44" s="31"/>
      <c r="R44" s="31"/>
      <c r="S44" s="31"/>
      <c r="T44" s="31"/>
      <c r="U44" s="31"/>
      <c r="V44" s="31"/>
      <c r="W44" s="31"/>
      <c r="X44" s="31"/>
      <c r="Y44" s="31"/>
      <c r="Z44" s="31"/>
      <c r="AA44" s="45"/>
      <c r="AB44" s="1085"/>
      <c r="AC44" s="1083"/>
      <c r="AD44" s="1084"/>
      <c r="AJ44" s="1363"/>
      <c r="AK44" s="1363"/>
      <c r="AL44" s="153"/>
      <c r="AM44" s="153"/>
      <c r="AN44" s="153"/>
      <c r="AR44" s="31"/>
      <c r="AS44" s="31"/>
      <c r="AT44" s="31"/>
      <c r="AU44" s="31"/>
      <c r="AV44" s="31"/>
      <c r="AW44" s="31"/>
      <c r="AX44" s="31"/>
      <c r="AY44" s="31"/>
    </row>
    <row r="45" spans="1:51" s="40" customFormat="1" ht="13.5" customHeight="1">
      <c r="A45" s="49"/>
      <c r="B45" s="1178"/>
      <c r="C45" s="1180"/>
      <c r="D45" s="63"/>
      <c r="E45" s="1056"/>
      <c r="F45" s="32"/>
      <c r="G45" s="951" t="s">
        <v>438</v>
      </c>
      <c r="H45" s="950"/>
      <c r="I45" s="950"/>
      <c r="J45" s="952"/>
      <c r="K45" s="1493" t="str">
        <f>IFERROR(N43/J43*100,"")</f>
        <v/>
      </c>
      <c r="L45" s="1494"/>
      <c r="M45" s="1495"/>
      <c r="N45" s="159" t="s">
        <v>439</v>
      </c>
      <c r="O45" s="31"/>
      <c r="P45" s="31"/>
      <c r="Q45" s="31"/>
      <c r="R45" s="31"/>
      <c r="S45" s="31"/>
      <c r="T45" s="31"/>
      <c r="U45" s="31"/>
      <c r="V45" s="31"/>
      <c r="W45" s="31"/>
      <c r="X45" s="31"/>
      <c r="Y45" s="31"/>
      <c r="Z45" s="31"/>
      <c r="AA45" s="45"/>
      <c r="AB45" s="1085"/>
      <c r="AC45" s="1083"/>
      <c r="AD45" s="1084"/>
      <c r="AJ45" s="1363"/>
      <c r="AK45" s="1363"/>
      <c r="AL45" s="153"/>
      <c r="AM45" s="153"/>
      <c r="AN45" s="153"/>
      <c r="AR45" s="31"/>
      <c r="AS45" s="31"/>
      <c r="AT45" s="31"/>
      <c r="AU45" s="31"/>
      <c r="AV45" s="31"/>
      <c r="AW45" s="31"/>
      <c r="AX45" s="31"/>
      <c r="AY45" s="31"/>
    </row>
    <row r="46" spans="1:51" s="40" customFormat="1">
      <c r="A46" s="49"/>
      <c r="B46" s="37"/>
      <c r="C46" s="48"/>
      <c r="D46" s="63"/>
      <c r="E46" s="49"/>
      <c r="F46" s="32"/>
      <c r="G46" s="31"/>
      <c r="H46" s="31"/>
      <c r="I46" s="31"/>
      <c r="J46" s="31"/>
      <c r="K46" s="31"/>
      <c r="L46" s="31"/>
      <c r="M46" s="31"/>
      <c r="N46" s="31"/>
      <c r="O46" s="31"/>
      <c r="P46" s="31"/>
      <c r="Q46" s="31"/>
      <c r="R46" s="31"/>
      <c r="S46" s="31"/>
      <c r="T46" s="31"/>
      <c r="U46" s="31"/>
      <c r="V46" s="31"/>
      <c r="W46" s="31"/>
      <c r="X46" s="31"/>
      <c r="Y46" s="31"/>
      <c r="Z46" s="31"/>
      <c r="AA46" s="45"/>
      <c r="AB46" s="160"/>
      <c r="AC46" s="161"/>
      <c r="AD46" s="162"/>
      <c r="AJ46" s="163"/>
      <c r="AK46" s="163"/>
      <c r="AL46" s="153"/>
      <c r="AM46" s="153"/>
      <c r="AN46" s="153"/>
      <c r="AR46" s="31"/>
      <c r="AS46" s="31"/>
      <c r="AT46" s="31"/>
      <c r="AU46" s="31"/>
      <c r="AV46" s="31"/>
      <c r="AW46" s="31"/>
      <c r="AX46" s="31"/>
      <c r="AY46" s="31"/>
    </row>
    <row r="47" spans="1:51" s="40" customFormat="1">
      <c r="A47" s="49"/>
      <c r="B47" s="37">
        <v>4</v>
      </c>
      <c r="C47" s="1180" t="s">
        <v>398</v>
      </c>
      <c r="D47" s="63" t="s">
        <v>399</v>
      </c>
      <c r="E47" s="1056" t="s">
        <v>881</v>
      </c>
      <c r="F47" s="32"/>
      <c r="G47" s="1011" t="s">
        <v>72</v>
      </c>
      <c r="H47" s="1011"/>
      <c r="I47" s="1011"/>
      <c r="J47" s="1011"/>
      <c r="K47" s="1011"/>
      <c r="L47" s="1011"/>
      <c r="M47" s="1012"/>
      <c r="N47" s="1058" t="s">
        <v>114</v>
      </c>
      <c r="O47" s="1058"/>
      <c r="P47" s="1058"/>
      <c r="Q47" s="1058"/>
      <c r="R47" s="1058"/>
      <c r="S47" s="1058"/>
      <c r="T47" s="1058"/>
      <c r="U47" s="1058"/>
      <c r="V47" s="1058"/>
      <c r="W47" s="31"/>
      <c r="X47" s="31"/>
      <c r="Y47" s="31"/>
      <c r="Z47" s="31"/>
      <c r="AA47" s="45"/>
      <c r="AB47" s="1082" t="s">
        <v>495</v>
      </c>
      <c r="AC47" s="1083"/>
      <c r="AD47" s="1084"/>
      <c r="AJ47" s="163"/>
      <c r="AK47" s="163"/>
      <c r="AL47" s="153"/>
      <c r="AM47" s="153"/>
      <c r="AN47" s="153"/>
      <c r="AR47" s="31"/>
      <c r="AS47" s="31"/>
      <c r="AT47" s="31"/>
      <c r="AU47" s="31"/>
      <c r="AV47" s="31"/>
      <c r="AW47" s="31"/>
      <c r="AX47" s="31"/>
      <c r="AY47" s="31"/>
    </row>
    <row r="48" spans="1:51" s="40" customFormat="1" ht="13.5" customHeight="1">
      <c r="A48" s="49"/>
      <c r="B48" s="37"/>
      <c r="C48" s="1180"/>
      <c r="D48" s="63"/>
      <c r="E48" s="1056"/>
      <c r="F48" s="32"/>
      <c r="G48" s="1011"/>
      <c r="H48" s="1011"/>
      <c r="I48" s="1011"/>
      <c r="J48" s="1011"/>
      <c r="K48" s="1011"/>
      <c r="L48" s="1011"/>
      <c r="M48" s="1012"/>
      <c r="N48" s="1058"/>
      <c r="O48" s="1058"/>
      <c r="P48" s="1058"/>
      <c r="Q48" s="1058"/>
      <c r="R48" s="1058"/>
      <c r="S48" s="1058"/>
      <c r="T48" s="1058"/>
      <c r="U48" s="1058"/>
      <c r="V48" s="1058"/>
      <c r="W48" s="31"/>
      <c r="X48" s="31"/>
      <c r="Y48" s="31"/>
      <c r="Z48" s="31"/>
      <c r="AA48" s="45"/>
      <c r="AB48" s="1085"/>
      <c r="AC48" s="1083"/>
      <c r="AD48" s="1084"/>
      <c r="AJ48" s="163"/>
      <c r="AK48" s="163"/>
      <c r="AL48" s="153"/>
      <c r="AM48" s="153"/>
      <c r="AN48" s="153"/>
      <c r="AR48" s="31"/>
      <c r="AS48" s="31"/>
      <c r="AT48" s="31"/>
      <c r="AU48" s="31"/>
      <c r="AV48" s="31"/>
      <c r="AW48" s="31"/>
      <c r="AX48" s="31"/>
      <c r="AY48" s="31"/>
    </row>
    <row r="49" spans="1:51" s="40" customFormat="1">
      <c r="A49" s="49"/>
      <c r="B49" s="37"/>
      <c r="C49" s="48"/>
      <c r="D49" s="63"/>
      <c r="E49" s="1056"/>
      <c r="F49" s="32"/>
      <c r="G49" s="31"/>
      <c r="H49" s="31"/>
      <c r="I49" s="31"/>
      <c r="J49" s="31"/>
      <c r="K49" s="31"/>
      <c r="L49" s="31"/>
      <c r="M49" s="31"/>
      <c r="N49" s="31"/>
      <c r="O49" s="31"/>
      <c r="P49" s="31"/>
      <c r="Q49" s="31"/>
      <c r="R49" s="31"/>
      <c r="S49" s="31"/>
      <c r="T49" s="31"/>
      <c r="U49" s="31"/>
      <c r="V49" s="31"/>
      <c r="W49" s="31"/>
      <c r="X49" s="31"/>
      <c r="Y49" s="31"/>
      <c r="Z49" s="31"/>
      <c r="AA49" s="45"/>
      <c r="AB49" s="1085"/>
      <c r="AC49" s="1083"/>
      <c r="AD49" s="1084"/>
      <c r="AJ49" s="163"/>
      <c r="AK49" s="163"/>
      <c r="AL49" s="153"/>
      <c r="AM49" s="153"/>
      <c r="AN49" s="153"/>
      <c r="AR49" s="31"/>
      <c r="AS49" s="31"/>
      <c r="AT49" s="31"/>
      <c r="AU49" s="31"/>
      <c r="AV49" s="31"/>
      <c r="AW49" s="31"/>
      <c r="AX49" s="31"/>
      <c r="AY49" s="31"/>
    </row>
    <row r="50" spans="1:51" s="40" customFormat="1">
      <c r="A50" s="49"/>
      <c r="B50" s="37"/>
      <c r="C50" s="48"/>
      <c r="D50" s="63"/>
      <c r="E50" s="1056"/>
      <c r="F50" s="32"/>
      <c r="G50" s="31"/>
      <c r="H50" s="31"/>
      <c r="I50" s="31"/>
      <c r="J50" s="31"/>
      <c r="K50" s="31"/>
      <c r="L50" s="31"/>
      <c r="M50" s="31"/>
      <c r="N50" s="31"/>
      <c r="O50" s="31"/>
      <c r="P50" s="31"/>
      <c r="Q50" s="31"/>
      <c r="R50" s="31"/>
      <c r="S50" s="31"/>
      <c r="T50" s="31"/>
      <c r="U50" s="31"/>
      <c r="V50" s="31"/>
      <c r="W50" s="31"/>
      <c r="X50" s="31"/>
      <c r="Y50" s="31"/>
      <c r="Z50" s="31"/>
      <c r="AA50" s="45"/>
      <c r="AB50" s="160"/>
      <c r="AC50" s="161"/>
      <c r="AD50" s="162"/>
      <c r="AJ50" s="163"/>
      <c r="AK50" s="163"/>
      <c r="AL50" s="153"/>
      <c r="AM50" s="153"/>
      <c r="AN50" s="153"/>
      <c r="AR50" s="31"/>
      <c r="AS50" s="31"/>
      <c r="AT50" s="31"/>
      <c r="AU50" s="31"/>
      <c r="AV50" s="31"/>
      <c r="AW50" s="31"/>
      <c r="AX50" s="31"/>
      <c r="AY50" s="31"/>
    </row>
    <row r="51" spans="1:51" s="40" customFormat="1">
      <c r="A51" s="49"/>
      <c r="B51" s="37"/>
      <c r="C51" s="48"/>
      <c r="D51" s="63"/>
      <c r="E51" s="1056"/>
      <c r="F51" s="32"/>
      <c r="G51" s="31"/>
      <c r="H51" s="31"/>
      <c r="I51" s="31"/>
      <c r="J51" s="31"/>
      <c r="K51" s="31"/>
      <c r="L51" s="31"/>
      <c r="M51" s="31"/>
      <c r="N51" s="31"/>
      <c r="O51" s="31"/>
      <c r="P51" s="31"/>
      <c r="Q51" s="31"/>
      <c r="R51" s="31"/>
      <c r="S51" s="31"/>
      <c r="T51" s="31"/>
      <c r="U51" s="31"/>
      <c r="V51" s="31"/>
      <c r="W51" s="31"/>
      <c r="X51" s="31"/>
      <c r="Y51" s="31"/>
      <c r="Z51" s="31"/>
      <c r="AA51" s="45"/>
      <c r="AB51" s="160"/>
      <c r="AC51" s="161"/>
      <c r="AD51" s="162"/>
      <c r="AJ51" s="163"/>
      <c r="AK51" s="163"/>
      <c r="AL51" s="153"/>
      <c r="AM51" s="153"/>
      <c r="AN51" s="153"/>
      <c r="AR51" s="31"/>
      <c r="AS51" s="31"/>
      <c r="AT51" s="31"/>
      <c r="AU51" s="31"/>
      <c r="AV51" s="31"/>
      <c r="AW51" s="31"/>
      <c r="AX51" s="31"/>
      <c r="AY51" s="31"/>
    </row>
    <row r="52" spans="1:51" s="40" customFormat="1" ht="10.8" customHeight="1">
      <c r="A52" s="60"/>
      <c r="B52" s="61"/>
      <c r="C52" s="164"/>
      <c r="D52" s="165"/>
      <c r="E52" s="60"/>
      <c r="F52" s="64"/>
      <c r="G52" s="118"/>
      <c r="H52" s="118"/>
      <c r="I52" s="118"/>
      <c r="J52" s="118"/>
      <c r="K52" s="118"/>
      <c r="L52" s="118"/>
      <c r="M52" s="118"/>
      <c r="N52" s="118"/>
      <c r="O52" s="118"/>
      <c r="P52" s="118"/>
      <c r="Q52" s="118"/>
      <c r="R52" s="118"/>
      <c r="S52" s="118"/>
      <c r="T52" s="118"/>
      <c r="U52" s="118"/>
      <c r="V52" s="118"/>
      <c r="W52" s="118"/>
      <c r="X52" s="118"/>
      <c r="Y52" s="118"/>
      <c r="Z52" s="118"/>
      <c r="AA52" s="66"/>
      <c r="AB52" s="166"/>
      <c r="AC52" s="167"/>
      <c r="AD52" s="168"/>
      <c r="AJ52" s="163"/>
      <c r="AK52" s="163"/>
      <c r="AL52" s="153"/>
      <c r="AM52" s="153"/>
      <c r="AN52" s="153"/>
      <c r="AR52" s="31"/>
      <c r="AS52" s="31"/>
      <c r="AT52" s="31"/>
      <c r="AU52" s="31"/>
      <c r="AV52" s="31"/>
      <c r="AW52" s="31"/>
      <c r="AX52" s="31"/>
      <c r="AY52" s="31"/>
    </row>
    <row r="53" spans="1:51" s="40" customFormat="1" ht="5.25" customHeight="1">
      <c r="A53" s="49"/>
      <c r="B53" s="37"/>
      <c r="C53" s="48"/>
      <c r="D53" s="63"/>
      <c r="E53" s="49"/>
      <c r="F53" s="32"/>
      <c r="G53" s="31"/>
      <c r="S53" s="31"/>
      <c r="T53" s="31"/>
      <c r="U53" s="31"/>
      <c r="V53" s="31"/>
      <c r="W53" s="31"/>
      <c r="X53" s="31"/>
      <c r="Y53" s="31"/>
      <c r="Z53" s="31"/>
      <c r="AA53" s="45"/>
      <c r="AB53" s="160"/>
      <c r="AC53" s="161"/>
      <c r="AD53" s="162"/>
      <c r="AJ53" s="163"/>
      <c r="AK53" s="163"/>
      <c r="AL53" s="153"/>
      <c r="AM53" s="153"/>
      <c r="AN53" s="153"/>
      <c r="AR53" s="31"/>
      <c r="AS53" s="31"/>
      <c r="AT53" s="31"/>
      <c r="AU53" s="31"/>
      <c r="AV53" s="31"/>
      <c r="AW53" s="31"/>
      <c r="AX53" s="31"/>
      <c r="AY53" s="31"/>
    </row>
    <row r="54" spans="1:51" s="40" customFormat="1" ht="13.5" customHeight="1">
      <c r="A54" s="49"/>
      <c r="B54" s="37">
        <v>5</v>
      </c>
      <c r="C54" s="48" t="s">
        <v>400</v>
      </c>
      <c r="D54" s="63" t="s">
        <v>399</v>
      </c>
      <c r="E54" s="1008" t="s">
        <v>401</v>
      </c>
      <c r="F54" s="32"/>
      <c r="G54" s="1011" t="s">
        <v>72</v>
      </c>
      <c r="H54" s="1011"/>
      <c r="I54" s="1011"/>
      <c r="J54" s="1011"/>
      <c r="K54" s="1011"/>
      <c r="L54" s="1011"/>
      <c r="M54" s="1011"/>
      <c r="N54" s="1058" t="s">
        <v>116</v>
      </c>
      <c r="O54" s="1058"/>
      <c r="P54" s="1058"/>
      <c r="Q54" s="1058"/>
      <c r="R54" s="1058"/>
      <c r="S54" s="1058"/>
      <c r="T54" s="1058"/>
      <c r="U54" s="1058"/>
      <c r="V54" s="1058"/>
      <c r="W54" s="31"/>
      <c r="X54" s="31"/>
      <c r="Y54" s="31"/>
      <c r="Z54" s="31"/>
      <c r="AA54" s="45"/>
      <c r="AB54" s="1082" t="s">
        <v>724</v>
      </c>
      <c r="AC54" s="1083"/>
      <c r="AD54" s="1084"/>
      <c r="AJ54" s="163"/>
      <c r="AK54" s="163"/>
      <c r="AL54" s="153"/>
      <c r="AM54" s="153"/>
      <c r="AN54" s="153"/>
      <c r="AR54" s="31"/>
      <c r="AS54" s="31"/>
      <c r="AT54" s="31"/>
      <c r="AU54" s="31"/>
      <c r="AV54" s="31"/>
      <c r="AW54" s="31"/>
      <c r="AX54" s="31"/>
      <c r="AY54" s="31"/>
    </row>
    <row r="55" spans="1:51" s="40" customFormat="1">
      <c r="A55" s="49"/>
      <c r="B55" s="37"/>
      <c r="C55" s="48"/>
      <c r="D55" s="63"/>
      <c r="E55" s="1008"/>
      <c r="F55" s="32"/>
      <c r="G55" s="1011"/>
      <c r="H55" s="1011"/>
      <c r="I55" s="1011"/>
      <c r="J55" s="1011"/>
      <c r="K55" s="1011"/>
      <c r="L55" s="1011"/>
      <c r="M55" s="1011"/>
      <c r="N55" s="1058"/>
      <c r="O55" s="1058"/>
      <c r="P55" s="1058"/>
      <c r="Q55" s="1058"/>
      <c r="R55" s="1058"/>
      <c r="S55" s="1058"/>
      <c r="T55" s="1058"/>
      <c r="U55" s="1058"/>
      <c r="V55" s="1058"/>
      <c r="W55" s="31"/>
      <c r="X55" s="31"/>
      <c r="Y55" s="31"/>
      <c r="Z55" s="31"/>
      <c r="AA55" s="45"/>
      <c r="AB55" s="1085"/>
      <c r="AC55" s="1083"/>
      <c r="AD55" s="1084"/>
      <c r="AJ55" s="163"/>
      <c r="AK55" s="163"/>
      <c r="AL55" s="153"/>
      <c r="AM55" s="153"/>
      <c r="AN55" s="153"/>
      <c r="AR55" s="31"/>
      <c r="AS55" s="31"/>
      <c r="AT55" s="31"/>
      <c r="AU55" s="31"/>
      <c r="AV55" s="31"/>
      <c r="AW55" s="31"/>
      <c r="AX55" s="31"/>
      <c r="AY55" s="31"/>
    </row>
    <row r="56" spans="1:51" s="40" customFormat="1">
      <c r="A56" s="49"/>
      <c r="B56" s="37"/>
      <c r="C56" s="48"/>
      <c r="D56" s="63"/>
      <c r="E56" s="1008"/>
      <c r="F56" s="32"/>
      <c r="G56" s="31"/>
      <c r="H56" s="31"/>
      <c r="I56" s="31"/>
      <c r="J56" s="31"/>
      <c r="K56" s="31"/>
      <c r="L56" s="31"/>
      <c r="M56" s="31"/>
      <c r="N56" s="31"/>
      <c r="O56" s="31"/>
      <c r="P56" s="31"/>
      <c r="Q56" s="31"/>
      <c r="R56" s="31"/>
      <c r="S56" s="31"/>
      <c r="T56" s="31"/>
      <c r="U56" s="31"/>
      <c r="V56" s="31"/>
      <c r="W56" s="31"/>
      <c r="X56" s="31"/>
      <c r="Y56" s="31"/>
      <c r="Z56" s="31"/>
      <c r="AA56" s="45"/>
      <c r="AB56" s="1085"/>
      <c r="AC56" s="1083"/>
      <c r="AD56" s="1084"/>
      <c r="AJ56" s="163"/>
      <c r="AK56" s="163"/>
      <c r="AL56" s="153"/>
      <c r="AM56" s="153"/>
      <c r="AN56" s="153"/>
      <c r="AR56" s="31"/>
      <c r="AS56" s="31"/>
      <c r="AT56" s="31"/>
      <c r="AU56" s="31"/>
      <c r="AV56" s="31"/>
      <c r="AW56" s="31"/>
      <c r="AX56" s="31"/>
      <c r="AY56" s="31"/>
    </row>
    <row r="57" spans="1:51" s="40" customFormat="1">
      <c r="A57" s="49"/>
      <c r="B57" s="37"/>
      <c r="C57" s="48"/>
      <c r="D57" s="63"/>
      <c r="E57" s="1008"/>
      <c r="F57" s="32"/>
      <c r="G57" s="834" t="s">
        <v>295</v>
      </c>
      <c r="H57" s="834"/>
      <c r="I57" s="834"/>
      <c r="J57" s="834"/>
      <c r="K57" s="834"/>
      <c r="L57" s="834"/>
      <c r="M57" s="834"/>
      <c r="N57" s="834"/>
      <c r="O57" s="834"/>
      <c r="P57" s="834"/>
      <c r="Q57" s="834"/>
      <c r="R57" s="834"/>
      <c r="S57" s="834"/>
      <c r="T57" s="834"/>
      <c r="U57" s="834"/>
      <c r="V57" s="834"/>
      <c r="W57" s="834"/>
      <c r="X57" s="834"/>
      <c r="Y57" s="834"/>
      <c r="Z57" s="834"/>
      <c r="AA57" s="45"/>
      <c r="AB57" s="160"/>
      <c r="AC57" s="161"/>
      <c r="AD57" s="162"/>
      <c r="AJ57" s="163"/>
      <c r="AK57" s="163"/>
      <c r="AL57" s="153"/>
      <c r="AM57" s="153"/>
      <c r="AN57" s="153"/>
      <c r="AR57" s="31"/>
      <c r="AS57" s="31"/>
      <c r="AT57" s="31"/>
      <c r="AU57" s="31"/>
      <c r="AV57" s="31"/>
      <c r="AW57" s="31"/>
      <c r="AX57" s="31"/>
      <c r="AY57" s="31"/>
    </row>
    <row r="58" spans="1:51" s="40" customFormat="1">
      <c r="A58" s="49"/>
      <c r="B58" s="37"/>
      <c r="C58" s="48"/>
      <c r="D58" s="63"/>
      <c r="E58" s="1008"/>
      <c r="F58" s="32"/>
      <c r="G58" s="1498"/>
      <c r="H58" s="1499"/>
      <c r="I58" s="1499"/>
      <c r="J58" s="1499"/>
      <c r="K58" s="1499"/>
      <c r="L58" s="1499"/>
      <c r="M58" s="1499"/>
      <c r="N58" s="1499"/>
      <c r="O58" s="1499"/>
      <c r="P58" s="1499"/>
      <c r="Q58" s="1499"/>
      <c r="R58" s="1499"/>
      <c r="S58" s="1499"/>
      <c r="T58" s="1499"/>
      <c r="U58" s="1499"/>
      <c r="V58" s="1499"/>
      <c r="W58" s="1499"/>
      <c r="X58" s="1499"/>
      <c r="Y58" s="1499"/>
      <c r="Z58" s="1500"/>
      <c r="AA58" s="45"/>
      <c r="AB58" s="160"/>
      <c r="AC58" s="161"/>
      <c r="AD58" s="162"/>
      <c r="AJ58" s="163"/>
      <c r="AK58" s="163"/>
      <c r="AL58" s="153"/>
      <c r="AM58" s="153"/>
      <c r="AN58" s="153"/>
      <c r="AR58" s="31"/>
      <c r="AS58" s="31"/>
      <c r="AT58" s="31"/>
      <c r="AU58" s="31"/>
      <c r="AV58" s="31"/>
      <c r="AW58" s="31"/>
      <c r="AX58" s="31"/>
      <c r="AY58" s="31"/>
    </row>
    <row r="59" spans="1:51" s="40" customFormat="1">
      <c r="A59" s="49"/>
      <c r="B59" s="37"/>
      <c r="C59" s="48"/>
      <c r="D59" s="63"/>
      <c r="E59" s="1008"/>
      <c r="F59" s="32"/>
      <c r="G59" s="1588"/>
      <c r="H59" s="1589"/>
      <c r="I59" s="1589"/>
      <c r="J59" s="1589"/>
      <c r="K59" s="1589"/>
      <c r="L59" s="1589"/>
      <c r="M59" s="1589"/>
      <c r="N59" s="1589"/>
      <c r="O59" s="1589"/>
      <c r="P59" s="1589"/>
      <c r="Q59" s="1589"/>
      <c r="R59" s="1589"/>
      <c r="S59" s="1589"/>
      <c r="T59" s="1589"/>
      <c r="U59" s="1589"/>
      <c r="V59" s="1589"/>
      <c r="W59" s="1589"/>
      <c r="X59" s="1589"/>
      <c r="Y59" s="1589"/>
      <c r="Z59" s="1590"/>
      <c r="AA59" s="45"/>
      <c r="AB59" s="160"/>
      <c r="AC59" s="161"/>
      <c r="AD59" s="162"/>
      <c r="AJ59" s="163"/>
      <c r="AK59" s="163"/>
      <c r="AL59" s="153"/>
      <c r="AM59" s="153"/>
      <c r="AN59" s="153"/>
      <c r="AR59" s="31"/>
      <c r="AS59" s="31"/>
      <c r="AT59" s="31"/>
      <c r="AU59" s="31"/>
      <c r="AV59" s="31"/>
      <c r="AW59" s="31"/>
      <c r="AX59" s="31"/>
      <c r="AY59" s="31"/>
    </row>
    <row r="60" spans="1:51" s="40" customFormat="1">
      <c r="A60" s="49"/>
      <c r="B60" s="37"/>
      <c r="C60" s="48"/>
      <c r="D60" s="63"/>
      <c r="E60" s="1008"/>
      <c r="F60" s="32"/>
      <c r="G60" s="1588"/>
      <c r="H60" s="1589"/>
      <c r="I60" s="1589"/>
      <c r="J60" s="1589"/>
      <c r="K60" s="1589"/>
      <c r="L60" s="1589"/>
      <c r="M60" s="1589"/>
      <c r="N60" s="1589"/>
      <c r="O60" s="1589"/>
      <c r="P60" s="1589"/>
      <c r="Q60" s="1589"/>
      <c r="R60" s="1589"/>
      <c r="S60" s="1589"/>
      <c r="T60" s="1589"/>
      <c r="U60" s="1589"/>
      <c r="V60" s="1589"/>
      <c r="W60" s="1589"/>
      <c r="X60" s="1589"/>
      <c r="Y60" s="1589"/>
      <c r="Z60" s="1590"/>
      <c r="AA60" s="45"/>
      <c r="AB60" s="160"/>
      <c r="AC60" s="161"/>
      <c r="AD60" s="162"/>
      <c r="AJ60" s="163"/>
      <c r="AK60" s="163"/>
      <c r="AL60" s="153"/>
      <c r="AM60" s="153"/>
      <c r="AN60" s="153"/>
      <c r="AR60" s="31"/>
      <c r="AS60" s="31"/>
      <c r="AT60" s="31"/>
      <c r="AU60" s="31"/>
      <c r="AV60" s="31"/>
      <c r="AW60" s="31"/>
      <c r="AX60" s="31"/>
      <c r="AY60" s="31"/>
    </row>
    <row r="61" spans="1:51" s="40" customFormat="1">
      <c r="A61" s="49"/>
      <c r="B61" s="37"/>
      <c r="C61" s="48"/>
      <c r="D61" s="63"/>
      <c r="E61" s="1008"/>
      <c r="F61" s="32"/>
      <c r="G61" s="1501"/>
      <c r="H61" s="1289"/>
      <c r="I61" s="1289"/>
      <c r="J61" s="1289"/>
      <c r="K61" s="1289"/>
      <c r="L61" s="1289"/>
      <c r="M61" s="1289"/>
      <c r="N61" s="1289"/>
      <c r="O61" s="1289"/>
      <c r="P61" s="1289"/>
      <c r="Q61" s="1289"/>
      <c r="R61" s="1289"/>
      <c r="S61" s="1289"/>
      <c r="T61" s="1289"/>
      <c r="U61" s="1289"/>
      <c r="V61" s="1289"/>
      <c r="W61" s="1289"/>
      <c r="X61" s="1289"/>
      <c r="Y61" s="1289"/>
      <c r="Z61" s="1502"/>
      <c r="AA61" s="45"/>
      <c r="AB61" s="160"/>
      <c r="AC61" s="161"/>
      <c r="AD61" s="162"/>
      <c r="AJ61" s="163"/>
      <c r="AK61" s="163"/>
      <c r="AL61" s="153"/>
      <c r="AM61" s="153"/>
      <c r="AN61" s="153"/>
      <c r="AR61" s="31"/>
      <c r="AS61" s="31"/>
      <c r="AT61" s="31"/>
      <c r="AU61" s="31"/>
      <c r="AV61" s="31"/>
      <c r="AW61" s="31"/>
      <c r="AX61" s="31"/>
      <c r="AY61" s="31"/>
    </row>
    <row r="62" spans="1:51" s="40" customFormat="1">
      <c r="A62" s="49"/>
      <c r="B62" s="37"/>
      <c r="C62" s="48"/>
      <c r="D62" s="63"/>
      <c r="E62" s="49"/>
      <c r="F62" s="32"/>
      <c r="G62" s="31"/>
      <c r="H62" s="31"/>
      <c r="I62" s="31"/>
      <c r="J62" s="31"/>
      <c r="K62" s="31"/>
      <c r="L62" s="31"/>
      <c r="M62" s="31"/>
      <c r="N62" s="31"/>
      <c r="O62" s="124"/>
      <c r="P62" s="124"/>
      <c r="Q62" s="31"/>
      <c r="R62" s="31"/>
      <c r="S62" s="31"/>
      <c r="T62" s="31"/>
      <c r="U62" s="31"/>
      <c r="V62" s="31"/>
      <c r="W62" s="31"/>
      <c r="X62" s="31"/>
      <c r="Y62" s="31"/>
      <c r="Z62" s="31"/>
      <c r="AA62" s="45"/>
      <c r="AB62" s="160"/>
      <c r="AC62" s="161"/>
      <c r="AD62" s="162"/>
      <c r="AJ62" s="163"/>
      <c r="AK62" s="163"/>
      <c r="AL62" s="153"/>
      <c r="AM62" s="153"/>
      <c r="AN62" s="153"/>
      <c r="AR62" s="31"/>
      <c r="AS62" s="31"/>
      <c r="AT62" s="31"/>
      <c r="AU62" s="31"/>
      <c r="AV62" s="31"/>
      <c r="AW62" s="31"/>
      <c r="AX62" s="31"/>
      <c r="AY62" s="31"/>
    </row>
    <row r="63" spans="1:51" s="40" customFormat="1" ht="13.5" customHeight="1">
      <c r="A63" s="49"/>
      <c r="B63" s="37">
        <v>6</v>
      </c>
      <c r="C63" s="48" t="s">
        <v>402</v>
      </c>
      <c r="D63" s="63" t="s">
        <v>399</v>
      </c>
      <c r="E63" s="1008" t="s">
        <v>403</v>
      </c>
      <c r="F63" s="32"/>
      <c r="G63" s="1011" t="s">
        <v>72</v>
      </c>
      <c r="H63" s="1011"/>
      <c r="I63" s="1011"/>
      <c r="J63" s="1011"/>
      <c r="K63" s="1011"/>
      <c r="L63" s="1011"/>
      <c r="M63" s="1011"/>
      <c r="N63" s="1058" t="s">
        <v>114</v>
      </c>
      <c r="O63" s="1058"/>
      <c r="P63" s="1058"/>
      <c r="Q63" s="1058"/>
      <c r="R63" s="1058"/>
      <c r="S63" s="1058"/>
      <c r="T63" s="1058"/>
      <c r="U63" s="1058"/>
      <c r="V63" s="1058"/>
      <c r="W63" s="31"/>
      <c r="X63" s="31"/>
      <c r="Y63" s="31"/>
      <c r="Z63" s="31"/>
      <c r="AA63" s="45"/>
      <c r="AB63" s="1082" t="s">
        <v>644</v>
      </c>
      <c r="AC63" s="1083"/>
      <c r="AD63" s="1084"/>
      <c r="AJ63" s="163"/>
      <c r="AK63" s="163"/>
      <c r="AL63" s="153"/>
      <c r="AM63" s="153"/>
      <c r="AN63" s="153"/>
      <c r="AR63" s="31"/>
      <c r="AS63" s="31"/>
      <c r="AT63" s="31"/>
      <c r="AU63" s="31"/>
      <c r="AV63" s="31"/>
      <c r="AW63" s="31"/>
      <c r="AX63" s="31"/>
      <c r="AY63" s="31"/>
    </row>
    <row r="64" spans="1:51" s="40" customFormat="1">
      <c r="A64" s="49"/>
      <c r="B64" s="37"/>
      <c r="C64" s="48"/>
      <c r="D64" s="63"/>
      <c r="E64" s="1008"/>
      <c r="F64" s="32"/>
      <c r="G64" s="1011"/>
      <c r="H64" s="1011"/>
      <c r="I64" s="1011"/>
      <c r="J64" s="1011"/>
      <c r="K64" s="1011"/>
      <c r="L64" s="1011"/>
      <c r="M64" s="1011"/>
      <c r="N64" s="1058"/>
      <c r="O64" s="1058"/>
      <c r="P64" s="1058"/>
      <c r="Q64" s="1058"/>
      <c r="R64" s="1058"/>
      <c r="S64" s="1058"/>
      <c r="T64" s="1058"/>
      <c r="U64" s="1058"/>
      <c r="V64" s="1058"/>
      <c r="W64" s="31"/>
      <c r="X64" s="31"/>
      <c r="Y64" s="31"/>
      <c r="Z64" s="31"/>
      <c r="AA64" s="45"/>
      <c r="AB64" s="1085"/>
      <c r="AC64" s="1083"/>
      <c r="AD64" s="1084"/>
      <c r="AJ64" s="163"/>
      <c r="AK64" s="163"/>
      <c r="AL64" s="153"/>
      <c r="AM64" s="153"/>
      <c r="AN64" s="153"/>
      <c r="AR64" s="31"/>
      <c r="AS64" s="31"/>
      <c r="AT64" s="31"/>
      <c r="AU64" s="31"/>
      <c r="AV64" s="31"/>
      <c r="AW64" s="31"/>
      <c r="AX64" s="31"/>
      <c r="AY64" s="31"/>
    </row>
    <row r="65" spans="1:51" s="40" customFormat="1" ht="13.5" customHeight="1">
      <c r="A65" s="49"/>
      <c r="B65" s="37"/>
      <c r="C65" s="48"/>
      <c r="D65" s="63"/>
      <c r="E65" s="1008"/>
      <c r="F65" s="32"/>
      <c r="G65" s="169"/>
      <c r="H65" s="169"/>
      <c r="I65" s="169"/>
      <c r="J65" s="169"/>
      <c r="K65" s="169"/>
      <c r="L65" s="169"/>
      <c r="M65" s="169"/>
      <c r="N65" s="169"/>
      <c r="O65" s="169"/>
      <c r="P65" s="169"/>
      <c r="Q65" s="169"/>
      <c r="R65" s="169"/>
      <c r="S65" s="169"/>
      <c r="T65" s="169"/>
      <c r="U65" s="169"/>
      <c r="V65" s="169"/>
      <c r="W65" s="169"/>
      <c r="X65" s="169"/>
      <c r="Y65" s="169"/>
      <c r="Z65" s="169"/>
      <c r="AA65" s="45"/>
      <c r="AB65" s="1085"/>
      <c r="AC65" s="1083"/>
      <c r="AD65" s="1084"/>
      <c r="AJ65" s="163"/>
      <c r="AK65" s="163"/>
      <c r="AL65" s="153"/>
      <c r="AM65" s="153"/>
      <c r="AN65" s="153"/>
      <c r="AR65" s="31"/>
      <c r="AS65" s="31"/>
      <c r="AT65" s="31"/>
      <c r="AU65" s="31"/>
      <c r="AV65" s="31"/>
      <c r="AW65" s="31"/>
      <c r="AX65" s="31"/>
      <c r="AY65" s="31"/>
    </row>
    <row r="66" spans="1:51" s="40" customFormat="1" ht="13.5" customHeight="1">
      <c r="A66" s="49"/>
      <c r="B66" s="37"/>
      <c r="C66" s="48"/>
      <c r="D66" s="63"/>
      <c r="E66" s="1008"/>
      <c r="F66" s="32"/>
      <c r="G66" s="1628" t="s">
        <v>968</v>
      </c>
      <c r="H66" s="1628"/>
      <c r="I66" s="1628"/>
      <c r="J66" s="1628"/>
      <c r="K66" s="1628"/>
      <c r="L66" s="1628"/>
      <c r="M66" s="1628"/>
      <c r="N66" s="1628"/>
      <c r="O66" s="1628"/>
      <c r="P66" s="1628"/>
      <c r="Q66" s="1628"/>
      <c r="R66" s="1628"/>
      <c r="S66" s="1628"/>
      <c r="T66" s="1628"/>
      <c r="U66" s="1628"/>
      <c r="V66" s="1628"/>
      <c r="W66" s="1628"/>
      <c r="X66" s="1628"/>
      <c r="Y66" s="1628"/>
      <c r="Z66" s="1628"/>
      <c r="AA66" s="45"/>
      <c r="AB66" s="160"/>
      <c r="AC66" s="161"/>
      <c r="AD66" s="162"/>
      <c r="AJ66" s="163"/>
      <c r="AK66" s="163"/>
      <c r="AL66" s="153"/>
      <c r="AM66" s="153"/>
      <c r="AN66" s="153"/>
      <c r="AR66" s="31"/>
      <c r="AS66" s="31"/>
      <c r="AT66" s="31"/>
      <c r="AU66" s="31"/>
      <c r="AV66" s="31"/>
      <c r="AW66" s="31"/>
      <c r="AX66" s="31"/>
      <c r="AY66" s="31"/>
    </row>
    <row r="67" spans="1:51" s="40" customFormat="1">
      <c r="A67" s="49"/>
      <c r="B67" s="37"/>
      <c r="C67" s="48"/>
      <c r="D67" s="63"/>
      <c r="E67" s="1008"/>
      <c r="F67" s="32"/>
      <c r="G67" s="1628"/>
      <c r="H67" s="1628"/>
      <c r="I67" s="1628"/>
      <c r="J67" s="1628"/>
      <c r="K67" s="1628"/>
      <c r="L67" s="1628"/>
      <c r="M67" s="1628"/>
      <c r="N67" s="1628"/>
      <c r="O67" s="1628"/>
      <c r="P67" s="1628"/>
      <c r="Q67" s="1628"/>
      <c r="R67" s="1628"/>
      <c r="S67" s="1628"/>
      <c r="T67" s="1628"/>
      <c r="U67" s="1628"/>
      <c r="V67" s="1628"/>
      <c r="W67" s="1628"/>
      <c r="X67" s="1628"/>
      <c r="Y67" s="1628"/>
      <c r="Z67" s="1628"/>
      <c r="AA67" s="45"/>
      <c r="AB67" s="160"/>
      <c r="AC67" s="161"/>
      <c r="AD67" s="162"/>
      <c r="AJ67" s="163"/>
      <c r="AK67" s="163"/>
      <c r="AL67" s="153"/>
      <c r="AM67" s="153"/>
      <c r="AN67" s="153"/>
      <c r="AR67" s="31"/>
      <c r="AS67" s="31"/>
      <c r="AT67" s="31"/>
      <c r="AU67" s="31"/>
      <c r="AV67" s="31"/>
      <c r="AW67" s="31"/>
      <c r="AX67" s="31"/>
      <c r="AY67" s="31"/>
    </row>
    <row r="68" spans="1:51" s="40" customFormat="1">
      <c r="A68" s="49"/>
      <c r="B68" s="37"/>
      <c r="C68" s="48"/>
      <c r="D68" s="63"/>
      <c r="E68" s="49"/>
      <c r="F68" s="32"/>
      <c r="G68" s="1628"/>
      <c r="H68" s="1628"/>
      <c r="I68" s="1628"/>
      <c r="J68" s="1628"/>
      <c r="K68" s="1628"/>
      <c r="L68" s="1628"/>
      <c r="M68" s="1628"/>
      <c r="N68" s="1628"/>
      <c r="O68" s="1628"/>
      <c r="P68" s="1628"/>
      <c r="Q68" s="1628"/>
      <c r="R68" s="1628"/>
      <c r="S68" s="1628"/>
      <c r="T68" s="1628"/>
      <c r="U68" s="1628"/>
      <c r="V68" s="1628"/>
      <c r="W68" s="1628"/>
      <c r="X68" s="1628"/>
      <c r="Y68" s="1628"/>
      <c r="Z68" s="1628"/>
      <c r="AA68" s="45"/>
      <c r="AB68" s="160"/>
      <c r="AC68" s="161"/>
      <c r="AD68" s="162"/>
      <c r="AJ68" s="163"/>
      <c r="AK68" s="163"/>
      <c r="AL68" s="153"/>
      <c r="AM68" s="153"/>
      <c r="AN68" s="153"/>
      <c r="AR68" s="31"/>
      <c r="AS68" s="31"/>
      <c r="AT68" s="31"/>
      <c r="AU68" s="31"/>
      <c r="AV68" s="31"/>
      <c r="AW68" s="31"/>
      <c r="AX68" s="31"/>
      <c r="AY68" s="31"/>
    </row>
    <row r="69" spans="1:51" s="40" customFormat="1">
      <c r="A69" s="49"/>
      <c r="B69" s="37"/>
      <c r="C69" s="48"/>
      <c r="D69" s="63"/>
      <c r="E69" s="49"/>
      <c r="F69" s="32"/>
      <c r="G69" s="1628"/>
      <c r="H69" s="1628"/>
      <c r="I69" s="1628"/>
      <c r="J69" s="1628"/>
      <c r="K69" s="1628"/>
      <c r="L69" s="1628"/>
      <c r="M69" s="1628"/>
      <c r="N69" s="1628"/>
      <c r="O69" s="1628"/>
      <c r="P69" s="1628"/>
      <c r="Q69" s="1628"/>
      <c r="R69" s="1628"/>
      <c r="S69" s="1628"/>
      <c r="T69" s="1628"/>
      <c r="U69" s="1628"/>
      <c r="V69" s="1628"/>
      <c r="W69" s="1628"/>
      <c r="X69" s="1628"/>
      <c r="Y69" s="1628"/>
      <c r="Z69" s="1628"/>
      <c r="AA69" s="45"/>
      <c r="AB69" s="160"/>
      <c r="AC69" s="161"/>
      <c r="AD69" s="162"/>
      <c r="AJ69" s="163"/>
      <c r="AK69" s="163"/>
      <c r="AL69" s="153"/>
      <c r="AM69" s="153"/>
      <c r="AN69" s="153"/>
      <c r="AR69" s="31"/>
      <c r="AS69" s="31"/>
      <c r="AT69" s="31"/>
      <c r="AU69" s="31"/>
      <c r="AV69" s="31"/>
      <c r="AW69" s="31"/>
      <c r="AX69" s="31"/>
      <c r="AY69" s="31"/>
    </row>
    <row r="70" spans="1:51" s="40" customFormat="1">
      <c r="A70" s="49"/>
      <c r="B70" s="37"/>
      <c r="C70" s="48"/>
      <c r="D70" s="63"/>
      <c r="E70" s="49"/>
      <c r="F70" s="32"/>
      <c r="G70" s="31"/>
      <c r="H70" s="31"/>
      <c r="I70" s="31"/>
      <c r="J70" s="31"/>
      <c r="K70" s="31"/>
      <c r="L70" s="31"/>
      <c r="M70" s="31"/>
      <c r="N70" s="31"/>
      <c r="O70" s="124"/>
      <c r="P70" s="124"/>
      <c r="Q70" s="31"/>
      <c r="R70" s="31"/>
      <c r="S70" s="31"/>
      <c r="T70" s="31"/>
      <c r="U70" s="31"/>
      <c r="V70" s="31"/>
      <c r="W70" s="31"/>
      <c r="X70" s="31"/>
      <c r="Y70" s="31"/>
      <c r="Z70" s="31"/>
      <c r="AA70" s="45"/>
      <c r="AB70" s="160"/>
      <c r="AC70" s="161"/>
      <c r="AD70" s="162"/>
      <c r="AJ70" s="163"/>
      <c r="AK70" s="163"/>
      <c r="AL70" s="153"/>
      <c r="AM70" s="153"/>
      <c r="AN70" s="153"/>
      <c r="AR70" s="31"/>
      <c r="AS70" s="31"/>
      <c r="AT70" s="31"/>
      <c r="AU70" s="31"/>
      <c r="AV70" s="31"/>
      <c r="AW70" s="31"/>
      <c r="AX70" s="31"/>
      <c r="AY70" s="31"/>
    </row>
    <row r="71" spans="1:51" s="40" customFormat="1" ht="13.5" customHeight="1">
      <c r="A71" s="49"/>
      <c r="B71" s="37">
        <v>7</v>
      </c>
      <c r="C71" s="48" t="s">
        <v>404</v>
      </c>
      <c r="D71" s="63" t="s">
        <v>399</v>
      </c>
      <c r="E71" s="1056" t="s">
        <v>405</v>
      </c>
      <c r="F71" s="32"/>
      <c r="G71" s="1011" t="s">
        <v>72</v>
      </c>
      <c r="H71" s="1011"/>
      <c r="I71" s="1011"/>
      <c r="J71" s="1011"/>
      <c r="K71" s="1011"/>
      <c r="L71" s="1011"/>
      <c r="M71" s="1011"/>
      <c r="N71" s="1013" t="s">
        <v>114</v>
      </c>
      <c r="O71" s="1014"/>
      <c r="P71" s="1014"/>
      <c r="Q71" s="1014"/>
      <c r="R71" s="1014"/>
      <c r="S71" s="1014"/>
      <c r="T71" s="1014"/>
      <c r="U71" s="1014"/>
      <c r="V71" s="1015"/>
      <c r="W71" s="31"/>
      <c r="X71" s="31"/>
      <c r="Y71" s="31"/>
      <c r="Z71" s="31"/>
      <c r="AA71" s="45"/>
      <c r="AB71" s="1082" t="s">
        <v>495</v>
      </c>
      <c r="AC71" s="1083"/>
      <c r="AD71" s="1084"/>
      <c r="AJ71" s="163"/>
      <c r="AK71" s="163"/>
      <c r="AL71" s="153"/>
      <c r="AM71" s="153"/>
      <c r="AN71" s="153"/>
      <c r="AR71" s="31"/>
      <c r="AS71" s="31"/>
      <c r="AT71" s="31"/>
      <c r="AU71" s="31"/>
      <c r="AV71" s="31"/>
      <c r="AW71" s="31"/>
      <c r="AX71" s="31"/>
      <c r="AY71" s="31"/>
    </row>
    <row r="72" spans="1:51" s="40" customFormat="1">
      <c r="A72" s="49"/>
      <c r="B72" s="37"/>
      <c r="C72" s="48"/>
      <c r="D72" s="63"/>
      <c r="E72" s="1056"/>
      <c r="F72" s="32"/>
      <c r="G72" s="1011"/>
      <c r="H72" s="1011"/>
      <c r="I72" s="1011"/>
      <c r="J72" s="1011"/>
      <c r="K72" s="1011"/>
      <c r="L72" s="1011"/>
      <c r="M72" s="1011"/>
      <c r="N72" s="1016"/>
      <c r="O72" s="1017"/>
      <c r="P72" s="1017"/>
      <c r="Q72" s="1017"/>
      <c r="R72" s="1017"/>
      <c r="S72" s="1017"/>
      <c r="T72" s="1017"/>
      <c r="U72" s="1017"/>
      <c r="V72" s="1018"/>
      <c r="W72" s="31"/>
      <c r="X72" s="31"/>
      <c r="Y72" s="31"/>
      <c r="Z72" s="31"/>
      <c r="AA72" s="45"/>
      <c r="AB72" s="1085"/>
      <c r="AC72" s="1083"/>
      <c r="AD72" s="1084"/>
      <c r="AJ72" s="163"/>
      <c r="AK72" s="163"/>
      <c r="AL72" s="153"/>
      <c r="AM72" s="153"/>
      <c r="AN72" s="153"/>
      <c r="AR72" s="31"/>
      <c r="AS72" s="31"/>
      <c r="AT72" s="31"/>
      <c r="AU72" s="31"/>
      <c r="AV72" s="31"/>
      <c r="AW72" s="31"/>
      <c r="AX72" s="31"/>
      <c r="AY72" s="31"/>
    </row>
    <row r="73" spans="1:51" s="40" customFormat="1">
      <c r="A73" s="49"/>
      <c r="B73" s="37"/>
      <c r="C73" s="48"/>
      <c r="D73" s="63"/>
      <c r="E73" s="1056"/>
      <c r="F73" s="32"/>
      <c r="G73" s="31"/>
      <c r="H73" s="31"/>
      <c r="I73" s="31"/>
      <c r="J73" s="31"/>
      <c r="K73" s="31"/>
      <c r="L73" s="31"/>
      <c r="M73" s="31"/>
      <c r="N73" s="31"/>
      <c r="O73" s="124"/>
      <c r="P73" s="124"/>
      <c r="Q73" s="31"/>
      <c r="R73" s="31"/>
      <c r="S73" s="31"/>
      <c r="T73" s="31"/>
      <c r="U73" s="31"/>
      <c r="V73" s="31"/>
      <c r="W73" s="31"/>
      <c r="X73" s="31"/>
      <c r="Y73" s="31"/>
      <c r="Z73" s="31"/>
      <c r="AA73" s="45"/>
      <c r="AB73" s="1085"/>
      <c r="AC73" s="1083"/>
      <c r="AD73" s="1084"/>
      <c r="AJ73" s="163"/>
      <c r="AK73" s="163"/>
      <c r="AL73" s="153"/>
      <c r="AM73" s="153"/>
      <c r="AN73" s="153"/>
      <c r="AR73" s="31"/>
      <c r="AS73" s="31"/>
      <c r="AT73" s="31"/>
      <c r="AU73" s="31"/>
      <c r="AV73" s="31"/>
      <c r="AW73" s="31"/>
      <c r="AX73" s="31"/>
      <c r="AY73" s="31"/>
    </row>
    <row r="74" spans="1:51" s="40" customFormat="1">
      <c r="A74" s="49"/>
      <c r="B74" s="37"/>
      <c r="C74" s="48"/>
      <c r="D74" s="63"/>
      <c r="E74" s="1056"/>
      <c r="F74" s="32"/>
      <c r="G74" s="31"/>
      <c r="H74" s="31"/>
      <c r="I74" s="31"/>
      <c r="J74" s="31"/>
      <c r="K74" s="31"/>
      <c r="L74" s="31"/>
      <c r="M74" s="31"/>
      <c r="N74" s="31"/>
      <c r="O74" s="124"/>
      <c r="P74" s="124"/>
      <c r="Q74" s="31"/>
      <c r="R74" s="31"/>
      <c r="S74" s="31"/>
      <c r="T74" s="31"/>
      <c r="U74" s="31"/>
      <c r="V74" s="31"/>
      <c r="W74" s="31"/>
      <c r="X74" s="31"/>
      <c r="Y74" s="31"/>
      <c r="Z74" s="31"/>
      <c r="AA74" s="45"/>
      <c r="AB74" s="160"/>
      <c r="AC74" s="161"/>
      <c r="AD74" s="162"/>
      <c r="AJ74" s="163"/>
      <c r="AK74" s="163"/>
      <c r="AL74" s="153"/>
      <c r="AM74" s="153"/>
      <c r="AN74" s="153"/>
      <c r="AR74" s="31"/>
      <c r="AS74" s="31"/>
      <c r="AT74" s="31"/>
      <c r="AU74" s="31"/>
      <c r="AV74" s="31"/>
      <c r="AW74" s="31"/>
      <c r="AX74" s="31"/>
      <c r="AY74" s="31"/>
    </row>
    <row r="75" spans="1:51" s="40" customFormat="1">
      <c r="A75" s="49"/>
      <c r="B75" s="37"/>
      <c r="C75" s="48"/>
      <c r="D75" s="63"/>
      <c r="E75" s="1056"/>
      <c r="F75" s="32"/>
      <c r="G75" s="31"/>
      <c r="H75" s="31"/>
      <c r="I75" s="31"/>
      <c r="J75" s="31"/>
      <c r="K75" s="31"/>
      <c r="L75" s="31"/>
      <c r="M75" s="31"/>
      <c r="N75" s="31"/>
      <c r="O75" s="124"/>
      <c r="P75" s="124"/>
      <c r="Q75" s="31"/>
      <c r="R75" s="31"/>
      <c r="S75" s="31"/>
      <c r="T75" s="31"/>
      <c r="U75" s="31"/>
      <c r="V75" s="31"/>
      <c r="W75" s="31"/>
      <c r="X75" s="31"/>
      <c r="Y75" s="31"/>
      <c r="Z75" s="31"/>
      <c r="AA75" s="45"/>
      <c r="AB75" s="160"/>
      <c r="AC75" s="161"/>
      <c r="AD75" s="162"/>
      <c r="AJ75" s="163"/>
      <c r="AK75" s="163"/>
      <c r="AL75" s="153"/>
      <c r="AM75" s="153"/>
      <c r="AN75" s="153"/>
      <c r="AR75" s="31"/>
      <c r="AS75" s="31"/>
      <c r="AT75" s="31"/>
      <c r="AU75" s="31"/>
      <c r="AV75" s="31"/>
      <c r="AW75" s="31"/>
      <c r="AX75" s="31"/>
      <c r="AY75" s="31"/>
    </row>
    <row r="76" spans="1:51" s="40" customFormat="1">
      <c r="A76" s="49"/>
      <c r="B76" s="37"/>
      <c r="C76" s="48"/>
      <c r="D76" s="63"/>
      <c r="E76" s="1056"/>
      <c r="F76" s="32"/>
      <c r="G76" s="31"/>
      <c r="H76" s="31"/>
      <c r="I76" s="31"/>
      <c r="J76" s="31"/>
      <c r="K76" s="31"/>
      <c r="L76" s="31"/>
      <c r="M76" s="31"/>
      <c r="N76" s="31"/>
      <c r="O76" s="124"/>
      <c r="P76" s="124"/>
      <c r="Q76" s="31"/>
      <c r="R76" s="31"/>
      <c r="S76" s="31"/>
      <c r="T76" s="31"/>
      <c r="U76" s="31"/>
      <c r="V76" s="31"/>
      <c r="W76" s="31"/>
      <c r="X76" s="31"/>
      <c r="Y76" s="31"/>
      <c r="Z76" s="31"/>
      <c r="AA76" s="45"/>
      <c r="AB76" s="160"/>
      <c r="AC76" s="161"/>
      <c r="AD76" s="162"/>
      <c r="AJ76" s="163"/>
      <c r="AK76" s="163"/>
      <c r="AL76" s="153"/>
      <c r="AM76" s="153"/>
      <c r="AN76" s="153"/>
      <c r="AR76" s="31"/>
      <c r="AS76" s="31"/>
      <c r="AT76" s="31"/>
      <c r="AU76" s="31"/>
      <c r="AV76" s="31"/>
      <c r="AW76" s="31"/>
      <c r="AX76" s="31"/>
      <c r="AY76" s="31"/>
    </row>
    <row r="77" spans="1:51" s="40" customFormat="1">
      <c r="A77" s="49"/>
      <c r="B77" s="37"/>
      <c r="C77" s="48"/>
      <c r="D77" s="63" t="s">
        <v>963</v>
      </c>
      <c r="E77" s="1008" t="s">
        <v>965</v>
      </c>
      <c r="F77" s="32"/>
      <c r="G77" s="1011" t="s">
        <v>72</v>
      </c>
      <c r="H77" s="1011"/>
      <c r="I77" s="1011"/>
      <c r="J77" s="1011"/>
      <c r="K77" s="1011"/>
      <c r="L77" s="1011"/>
      <c r="M77" s="1011"/>
      <c r="N77" s="1013" t="s">
        <v>296</v>
      </c>
      <c r="O77" s="1014"/>
      <c r="P77" s="1014"/>
      <c r="Q77" s="1014"/>
      <c r="R77" s="1014"/>
      <c r="S77" s="1014"/>
      <c r="T77" s="1014"/>
      <c r="U77" s="1014"/>
      <c r="V77" s="1015"/>
      <c r="W77" s="31"/>
      <c r="X77" s="31"/>
      <c r="Y77" s="31"/>
      <c r="Z77" s="31"/>
      <c r="AA77" s="45"/>
      <c r="AB77" s="1082" t="s">
        <v>495</v>
      </c>
      <c r="AC77" s="1083"/>
      <c r="AD77" s="1084"/>
      <c r="AJ77" s="163"/>
      <c r="AK77" s="163"/>
      <c r="AL77" s="153"/>
      <c r="AM77" s="153"/>
      <c r="AN77" s="153"/>
      <c r="AR77" s="31"/>
      <c r="AS77" s="31"/>
      <c r="AT77" s="31"/>
      <c r="AU77" s="31"/>
      <c r="AV77" s="31"/>
      <c r="AW77" s="31"/>
      <c r="AX77" s="31"/>
      <c r="AY77" s="31"/>
    </row>
    <row r="78" spans="1:51" s="40" customFormat="1">
      <c r="A78" s="49"/>
      <c r="B78" s="37"/>
      <c r="C78" s="48"/>
      <c r="D78" s="63"/>
      <c r="E78" s="1008"/>
      <c r="F78" s="32"/>
      <c r="G78" s="1011"/>
      <c r="H78" s="1011"/>
      <c r="I78" s="1011"/>
      <c r="J78" s="1011"/>
      <c r="K78" s="1011"/>
      <c r="L78" s="1011"/>
      <c r="M78" s="1011"/>
      <c r="N78" s="1016"/>
      <c r="O78" s="1017"/>
      <c r="P78" s="1017"/>
      <c r="Q78" s="1017"/>
      <c r="R78" s="1017"/>
      <c r="S78" s="1017"/>
      <c r="T78" s="1017"/>
      <c r="U78" s="1017"/>
      <c r="V78" s="1018"/>
      <c r="W78" s="31"/>
      <c r="X78" s="31"/>
      <c r="Y78" s="31"/>
      <c r="Z78" s="31"/>
      <c r="AA78" s="45"/>
      <c r="AB78" s="1085"/>
      <c r="AC78" s="1083"/>
      <c r="AD78" s="1084"/>
      <c r="AJ78" s="163"/>
      <c r="AK78" s="163"/>
      <c r="AL78" s="153"/>
      <c r="AM78" s="153"/>
      <c r="AN78" s="153"/>
      <c r="AR78" s="31"/>
      <c r="AS78" s="31"/>
      <c r="AT78" s="31"/>
      <c r="AU78" s="31"/>
      <c r="AV78" s="31"/>
      <c r="AW78" s="31"/>
      <c r="AX78" s="31"/>
      <c r="AY78" s="31"/>
    </row>
    <row r="79" spans="1:51" s="40" customFormat="1">
      <c r="A79" s="49"/>
      <c r="B79" s="37"/>
      <c r="C79" s="48"/>
      <c r="D79" s="63"/>
      <c r="E79" s="1008"/>
      <c r="F79" s="32"/>
      <c r="G79" s="31"/>
      <c r="H79" s="31"/>
      <c r="I79" s="31"/>
      <c r="J79" s="31"/>
      <c r="K79" s="31"/>
      <c r="L79" s="31"/>
      <c r="M79" s="31"/>
      <c r="N79" s="31"/>
      <c r="O79" s="124"/>
      <c r="P79" s="124"/>
      <c r="Q79" s="31"/>
      <c r="R79" s="31"/>
      <c r="S79" s="31"/>
      <c r="T79" s="31"/>
      <c r="U79" s="31"/>
      <c r="V79" s="31"/>
      <c r="W79" s="31"/>
      <c r="X79" s="31"/>
      <c r="Y79" s="31"/>
      <c r="Z79" s="31"/>
      <c r="AA79" s="45"/>
      <c r="AB79" s="1085"/>
      <c r="AC79" s="1083"/>
      <c r="AD79" s="1084"/>
      <c r="AJ79" s="163"/>
      <c r="AK79" s="163"/>
      <c r="AL79" s="153"/>
      <c r="AM79" s="153"/>
      <c r="AN79" s="153"/>
      <c r="AR79" s="31"/>
      <c r="AS79" s="31"/>
      <c r="AT79" s="31"/>
      <c r="AU79" s="31"/>
      <c r="AV79" s="31"/>
      <c r="AW79" s="31"/>
      <c r="AX79" s="31"/>
      <c r="AY79" s="31"/>
    </row>
    <row r="80" spans="1:51" s="40" customFormat="1">
      <c r="A80" s="49"/>
      <c r="B80" s="37"/>
      <c r="C80" s="48"/>
      <c r="D80" s="63"/>
      <c r="E80" s="1008"/>
      <c r="F80" s="32"/>
      <c r="G80" s="31"/>
      <c r="H80" s="31"/>
      <c r="I80" s="31"/>
      <c r="J80" s="31"/>
      <c r="K80" s="31"/>
      <c r="L80" s="31"/>
      <c r="M80" s="31"/>
      <c r="N80" s="31"/>
      <c r="O80" s="124"/>
      <c r="P80" s="124"/>
      <c r="Q80" s="31"/>
      <c r="R80" s="31"/>
      <c r="S80" s="31"/>
      <c r="T80" s="31"/>
      <c r="U80" s="31"/>
      <c r="V80" s="31"/>
      <c r="W80" s="31"/>
      <c r="X80" s="31"/>
      <c r="Y80" s="31"/>
      <c r="Z80" s="31"/>
      <c r="AA80" s="45"/>
      <c r="AB80" s="160"/>
      <c r="AC80" s="161"/>
      <c r="AD80" s="162"/>
      <c r="AJ80" s="163"/>
      <c r="AK80" s="163"/>
      <c r="AL80" s="153"/>
      <c r="AM80" s="153"/>
      <c r="AN80" s="153"/>
      <c r="AR80" s="31"/>
      <c r="AS80" s="31"/>
      <c r="AT80" s="31"/>
      <c r="AU80" s="31"/>
      <c r="AV80" s="31"/>
      <c r="AW80" s="31"/>
      <c r="AX80" s="31"/>
      <c r="AY80" s="31"/>
    </row>
    <row r="81" spans="1:51" s="40" customFormat="1">
      <c r="A81" s="49"/>
      <c r="B81" s="37"/>
      <c r="C81" s="48"/>
      <c r="D81" s="63"/>
      <c r="E81" s="49"/>
      <c r="F81" s="32"/>
      <c r="G81" s="31"/>
      <c r="H81" s="31"/>
      <c r="I81" s="31"/>
      <c r="J81" s="31"/>
      <c r="K81" s="31"/>
      <c r="L81" s="31"/>
      <c r="M81" s="31"/>
      <c r="N81" s="31"/>
      <c r="O81" s="124"/>
      <c r="P81" s="124"/>
      <c r="Q81" s="118"/>
      <c r="R81" s="118"/>
      <c r="S81" s="118"/>
      <c r="T81" s="118"/>
      <c r="U81" s="118"/>
      <c r="V81" s="118"/>
      <c r="W81" s="31"/>
      <c r="X81" s="31"/>
      <c r="Y81" s="31"/>
      <c r="Z81" s="31"/>
      <c r="AA81" s="45"/>
      <c r="AB81" s="160"/>
      <c r="AC81" s="161"/>
      <c r="AD81" s="162"/>
      <c r="AJ81" s="163"/>
      <c r="AK81" s="163"/>
      <c r="AL81" s="153"/>
      <c r="AM81" s="153"/>
      <c r="AN81" s="153"/>
      <c r="AR81" s="31"/>
      <c r="AS81" s="31"/>
      <c r="AT81" s="31"/>
      <c r="AU81" s="31"/>
      <c r="AV81" s="31"/>
      <c r="AW81" s="31"/>
      <c r="AX81" s="31"/>
      <c r="AY81" s="31"/>
    </row>
    <row r="82" spans="1:51" s="40" customFormat="1" ht="13.5" customHeight="1">
      <c r="A82" s="1056" t="s">
        <v>1046</v>
      </c>
      <c r="B82" s="1178">
        <v>8</v>
      </c>
      <c r="C82" s="1180" t="s">
        <v>406</v>
      </c>
      <c r="D82" s="63" t="s">
        <v>408</v>
      </c>
      <c r="E82" s="1056" t="s">
        <v>407</v>
      </c>
      <c r="F82" s="32"/>
      <c r="G82" s="1011" t="s">
        <v>72</v>
      </c>
      <c r="H82" s="1011"/>
      <c r="I82" s="1011"/>
      <c r="J82" s="1011"/>
      <c r="K82" s="1011"/>
      <c r="L82" s="1011"/>
      <c r="M82" s="1011"/>
      <c r="N82" s="1058" t="s">
        <v>114</v>
      </c>
      <c r="O82" s="1058"/>
      <c r="P82" s="1058"/>
      <c r="Q82" s="1058"/>
      <c r="R82" s="1058"/>
      <c r="S82" s="1058"/>
      <c r="T82" s="1058"/>
      <c r="U82" s="1058"/>
      <c r="V82" s="1058"/>
      <c r="W82" s="31"/>
      <c r="X82" s="31"/>
      <c r="Y82" s="31"/>
      <c r="Z82" s="31"/>
      <c r="AA82" s="45"/>
      <c r="AB82" s="1486" t="s">
        <v>643</v>
      </c>
      <c r="AC82" s="1550"/>
      <c r="AD82" s="1551"/>
      <c r="AJ82" s="1360"/>
      <c r="AK82" s="1360"/>
      <c r="AL82" s="921"/>
      <c r="AM82" s="921"/>
      <c r="AN82" s="921"/>
      <c r="AR82" s="31"/>
      <c r="AS82" s="31"/>
      <c r="AT82" s="31"/>
      <c r="AU82" s="31"/>
      <c r="AV82" s="31"/>
      <c r="AW82" s="31"/>
      <c r="AX82" s="31"/>
      <c r="AY82" s="31"/>
    </row>
    <row r="83" spans="1:51" s="40" customFormat="1" ht="13.5" customHeight="1">
      <c r="A83" s="1056"/>
      <c r="B83" s="1178"/>
      <c r="C83" s="1180"/>
      <c r="D83" s="63"/>
      <c r="E83" s="1056"/>
      <c r="F83" s="32"/>
      <c r="G83" s="1011"/>
      <c r="H83" s="1011"/>
      <c r="I83" s="1011"/>
      <c r="J83" s="1011"/>
      <c r="K83" s="1011"/>
      <c r="L83" s="1011"/>
      <c r="M83" s="1011"/>
      <c r="N83" s="1058"/>
      <c r="O83" s="1058"/>
      <c r="P83" s="1058"/>
      <c r="Q83" s="1058"/>
      <c r="R83" s="1058"/>
      <c r="S83" s="1058"/>
      <c r="T83" s="1058"/>
      <c r="U83" s="1058"/>
      <c r="V83" s="1058"/>
      <c r="W83" s="31"/>
      <c r="X83" s="31"/>
      <c r="Y83" s="31"/>
      <c r="Z83" s="31"/>
      <c r="AA83" s="45"/>
      <c r="AB83" s="1486"/>
      <c r="AC83" s="1550"/>
      <c r="AD83" s="1551"/>
      <c r="AJ83" s="1360"/>
      <c r="AK83" s="1360"/>
      <c r="AL83" s="921"/>
      <c r="AM83" s="921"/>
      <c r="AN83" s="921"/>
      <c r="AR83" s="31"/>
      <c r="AS83" s="31"/>
      <c r="AT83" s="31"/>
      <c r="AU83" s="31"/>
      <c r="AV83" s="31"/>
      <c r="AW83" s="31"/>
      <c r="AX83" s="31"/>
      <c r="AY83" s="31"/>
    </row>
    <row r="84" spans="1:51">
      <c r="A84" s="1056"/>
      <c r="B84" s="1178"/>
      <c r="C84" s="1180"/>
      <c r="D84" s="63"/>
      <c r="E84" s="1056"/>
      <c r="F84" s="32"/>
      <c r="G84" s="38"/>
      <c r="H84" s="38"/>
      <c r="I84" s="38"/>
      <c r="J84" s="38"/>
      <c r="K84" s="38"/>
      <c r="L84" s="38"/>
      <c r="M84" s="38"/>
      <c r="N84" s="170"/>
      <c r="O84" s="170"/>
      <c r="P84" s="170"/>
      <c r="Q84" s="170"/>
      <c r="R84" s="170"/>
      <c r="S84" s="170"/>
      <c r="T84" s="170"/>
      <c r="U84" s="170"/>
      <c r="V84" s="170"/>
      <c r="AA84" s="45"/>
      <c r="AB84" s="1486"/>
      <c r="AC84" s="1550"/>
      <c r="AD84" s="1551"/>
      <c r="AJ84" s="1360"/>
      <c r="AK84" s="1360"/>
      <c r="AL84" s="921"/>
      <c r="AM84" s="921"/>
      <c r="AN84" s="921"/>
    </row>
    <row r="85" spans="1:51" ht="13.5" customHeight="1">
      <c r="A85" s="1056"/>
      <c r="B85" s="1178"/>
      <c r="C85" s="1180"/>
      <c r="D85" s="63"/>
      <c r="E85" s="1056"/>
      <c r="F85" s="171"/>
      <c r="G85" s="1650" t="s">
        <v>181</v>
      </c>
      <c r="H85" s="1651"/>
      <c r="I85" s="1651"/>
      <c r="J85" s="1651"/>
      <c r="K85" s="1651"/>
      <c r="L85" s="1651"/>
      <c r="M85" s="1651"/>
      <c r="N85" s="1464" t="s">
        <v>102</v>
      </c>
      <c r="O85" s="1465"/>
      <c r="P85" s="1466"/>
      <c r="Q85" s="1668" t="s">
        <v>189</v>
      </c>
      <c r="R85" s="1669"/>
      <c r="S85" s="1669"/>
      <c r="T85" s="1669"/>
      <c r="U85" s="1669"/>
      <c r="V85" s="1669"/>
      <c r="W85" s="1669"/>
      <c r="X85" s="1464" t="s">
        <v>102</v>
      </c>
      <c r="Y85" s="1465"/>
      <c r="Z85" s="1466"/>
      <c r="AA85" s="172"/>
      <c r="AB85" s="1486"/>
      <c r="AC85" s="1550"/>
      <c r="AD85" s="1551"/>
      <c r="AJ85" s="1360"/>
      <c r="AK85" s="1360"/>
      <c r="AL85" s="153"/>
      <c r="AM85" s="153"/>
      <c r="AN85" s="153"/>
    </row>
    <row r="86" spans="1:51">
      <c r="A86" s="1056"/>
      <c r="B86" s="1178"/>
      <c r="C86" s="1180"/>
      <c r="D86" s="63"/>
      <c r="E86" s="1056"/>
      <c r="F86" s="171"/>
      <c r="G86" s="1652"/>
      <c r="H86" s="1653"/>
      <c r="I86" s="1653"/>
      <c r="J86" s="1653"/>
      <c r="K86" s="1653"/>
      <c r="L86" s="1653"/>
      <c r="M86" s="1653"/>
      <c r="N86" s="1467"/>
      <c r="O86" s="1468"/>
      <c r="P86" s="1469"/>
      <c r="Q86" s="1670"/>
      <c r="R86" s="1671"/>
      <c r="S86" s="1671"/>
      <c r="T86" s="1671"/>
      <c r="U86" s="1671"/>
      <c r="V86" s="1671"/>
      <c r="W86" s="1671"/>
      <c r="X86" s="1467"/>
      <c r="Y86" s="1468"/>
      <c r="Z86" s="1469"/>
      <c r="AA86" s="172"/>
      <c r="AB86" s="1486"/>
      <c r="AC86" s="1550"/>
      <c r="AD86" s="1551"/>
      <c r="AM86" s="173"/>
      <c r="AN86" s="173"/>
    </row>
    <row r="87" spans="1:51" ht="13.5" customHeight="1">
      <c r="A87" s="1056"/>
      <c r="B87" s="1178"/>
      <c r="C87" s="1180"/>
      <c r="D87" s="63"/>
      <c r="E87" s="1056"/>
      <c r="F87" s="171"/>
      <c r="G87" s="1650" t="s">
        <v>182</v>
      </c>
      <c r="H87" s="1651"/>
      <c r="I87" s="1651"/>
      <c r="J87" s="1651"/>
      <c r="K87" s="1651"/>
      <c r="L87" s="1651"/>
      <c r="M87" s="1651"/>
      <c r="N87" s="1464" t="s">
        <v>102</v>
      </c>
      <c r="O87" s="1465"/>
      <c r="P87" s="1466"/>
      <c r="Q87" s="1650" t="s">
        <v>75</v>
      </c>
      <c r="R87" s="1651"/>
      <c r="S87" s="1651"/>
      <c r="T87" s="1651"/>
      <c r="U87" s="1651"/>
      <c r="V87" s="1651"/>
      <c r="W87" s="1651"/>
      <c r="X87" s="1464" t="s">
        <v>102</v>
      </c>
      <c r="Y87" s="1465"/>
      <c r="Z87" s="1466"/>
      <c r="AA87" s="172"/>
      <c r="AB87" s="1486"/>
      <c r="AC87" s="1550"/>
      <c r="AD87" s="1551"/>
      <c r="AM87" s="173"/>
      <c r="AN87" s="173"/>
    </row>
    <row r="88" spans="1:51">
      <c r="A88" s="1056"/>
      <c r="B88" s="1178"/>
      <c r="C88" s="1180"/>
      <c r="D88" s="63"/>
      <c r="E88" s="1056"/>
      <c r="F88" s="171"/>
      <c r="G88" s="1652"/>
      <c r="H88" s="1653"/>
      <c r="I88" s="1653"/>
      <c r="J88" s="1653"/>
      <c r="K88" s="1653"/>
      <c r="L88" s="1653"/>
      <c r="M88" s="1653"/>
      <c r="N88" s="1467"/>
      <c r="O88" s="1468"/>
      <c r="P88" s="1469"/>
      <c r="Q88" s="1652"/>
      <c r="R88" s="1653"/>
      <c r="S88" s="1653"/>
      <c r="T88" s="1653"/>
      <c r="U88" s="1653"/>
      <c r="V88" s="1653"/>
      <c r="W88" s="1653"/>
      <c r="X88" s="1467"/>
      <c r="Y88" s="1468"/>
      <c r="Z88" s="1469"/>
      <c r="AA88" s="172"/>
      <c r="AB88" s="1486"/>
      <c r="AC88" s="1550"/>
      <c r="AD88" s="1551"/>
      <c r="AM88" s="153"/>
      <c r="AN88" s="153"/>
    </row>
    <row r="89" spans="1:51" ht="13.5" customHeight="1">
      <c r="A89" s="1056"/>
      <c r="B89" s="1178"/>
      <c r="C89" s="1180"/>
      <c r="D89" s="63"/>
      <c r="E89" s="1056"/>
      <c r="F89" s="171"/>
      <c r="G89" s="1650" t="s">
        <v>190</v>
      </c>
      <c r="H89" s="1651"/>
      <c r="I89" s="1651"/>
      <c r="J89" s="1651"/>
      <c r="K89" s="1651"/>
      <c r="L89" s="1651"/>
      <c r="M89" s="1651"/>
      <c r="N89" s="1464" t="s">
        <v>102</v>
      </c>
      <c r="O89" s="1465"/>
      <c r="P89" s="1466"/>
      <c r="Q89" s="1650" t="s">
        <v>76</v>
      </c>
      <c r="R89" s="1651"/>
      <c r="S89" s="1651"/>
      <c r="T89" s="1651"/>
      <c r="U89" s="1651"/>
      <c r="V89" s="1651"/>
      <c r="W89" s="1666"/>
      <c r="X89" s="1464" t="s">
        <v>102</v>
      </c>
      <c r="Y89" s="1465"/>
      <c r="Z89" s="1466"/>
      <c r="AA89" s="172"/>
      <c r="AB89" s="1486"/>
      <c r="AC89" s="1550"/>
      <c r="AD89" s="1551"/>
      <c r="AM89" s="174"/>
      <c r="AN89" s="174"/>
    </row>
    <row r="90" spans="1:51" ht="13.5" customHeight="1">
      <c r="A90" s="1056"/>
      <c r="B90" s="1178"/>
      <c r="C90" s="1180"/>
      <c r="D90" s="63"/>
      <c r="E90" s="1056"/>
      <c r="F90" s="171"/>
      <c r="G90" s="1652"/>
      <c r="H90" s="1653"/>
      <c r="I90" s="1653"/>
      <c r="J90" s="1653"/>
      <c r="K90" s="1653"/>
      <c r="L90" s="1653"/>
      <c r="M90" s="1653"/>
      <c r="N90" s="1467"/>
      <c r="O90" s="1468"/>
      <c r="P90" s="1469"/>
      <c r="Q90" s="1652"/>
      <c r="R90" s="1653"/>
      <c r="S90" s="1653"/>
      <c r="T90" s="1653"/>
      <c r="U90" s="1653"/>
      <c r="V90" s="1653"/>
      <c r="W90" s="1667"/>
      <c r="X90" s="1467"/>
      <c r="Y90" s="1468"/>
      <c r="Z90" s="1469"/>
      <c r="AA90" s="172"/>
      <c r="AB90" s="1486"/>
      <c r="AC90" s="1550"/>
      <c r="AD90" s="1551"/>
      <c r="AM90" s="174"/>
      <c r="AN90" s="174"/>
    </row>
    <row r="91" spans="1:51" ht="13.5" customHeight="1">
      <c r="A91" s="1056"/>
      <c r="B91" s="1178"/>
      <c r="C91" s="1180"/>
      <c r="D91" s="63"/>
      <c r="E91" s="1056"/>
      <c r="F91" s="171"/>
      <c r="G91" s="1650" t="s">
        <v>183</v>
      </c>
      <c r="H91" s="1651"/>
      <c r="I91" s="1651"/>
      <c r="J91" s="1651"/>
      <c r="K91" s="1651"/>
      <c r="L91" s="1651"/>
      <c r="M91" s="1651"/>
      <c r="N91" s="1464" t="s">
        <v>102</v>
      </c>
      <c r="O91" s="1465"/>
      <c r="P91" s="1466"/>
      <c r="Q91" s="175"/>
      <c r="R91" s="176"/>
      <c r="S91" s="176"/>
      <c r="T91" s="176"/>
      <c r="U91" s="176"/>
      <c r="V91" s="176"/>
      <c r="W91" s="176"/>
      <c r="X91" s="177"/>
      <c r="Y91" s="177"/>
      <c r="Z91" s="177"/>
      <c r="AA91" s="172"/>
      <c r="AB91" s="1486"/>
      <c r="AC91" s="1550"/>
      <c r="AD91" s="1551"/>
      <c r="AM91" s="174"/>
      <c r="AN91" s="174"/>
    </row>
    <row r="92" spans="1:51" ht="13.5" customHeight="1">
      <c r="A92" s="1056"/>
      <c r="B92" s="1178"/>
      <c r="C92" s="1180"/>
      <c r="D92" s="63"/>
      <c r="E92" s="1056"/>
      <c r="F92" s="171"/>
      <c r="G92" s="1652"/>
      <c r="H92" s="1653"/>
      <c r="I92" s="1653"/>
      <c r="J92" s="1653"/>
      <c r="K92" s="1653"/>
      <c r="L92" s="1653"/>
      <c r="M92" s="1653"/>
      <c r="N92" s="1467"/>
      <c r="O92" s="1468"/>
      <c r="P92" s="1469"/>
      <c r="Q92" s="178"/>
      <c r="R92" s="179"/>
      <c r="S92" s="179"/>
      <c r="T92" s="179"/>
      <c r="U92" s="179"/>
      <c r="V92" s="179"/>
      <c r="W92" s="179"/>
      <c r="X92" s="40"/>
      <c r="Y92" s="40"/>
      <c r="Z92" s="40"/>
      <c r="AA92" s="172"/>
      <c r="AB92" s="1486"/>
      <c r="AC92" s="1550"/>
      <c r="AD92" s="1551"/>
      <c r="AM92" s="174"/>
      <c r="AN92" s="174"/>
    </row>
    <row r="93" spans="1:51" ht="13.5" customHeight="1">
      <c r="A93" s="1056"/>
      <c r="B93" s="1178"/>
      <c r="C93" s="1180"/>
      <c r="D93" s="63"/>
      <c r="E93" s="1056"/>
      <c r="F93" s="171"/>
      <c r="G93" s="715"/>
      <c r="H93" s="715"/>
      <c r="I93" s="715"/>
      <c r="J93" s="715"/>
      <c r="K93" s="715"/>
      <c r="L93" s="715"/>
      <c r="M93" s="715"/>
      <c r="N93" s="716"/>
      <c r="O93" s="716"/>
      <c r="P93" s="716"/>
      <c r="Q93" s="179"/>
      <c r="R93" s="179"/>
      <c r="S93" s="179"/>
      <c r="T93" s="179"/>
      <c r="U93" s="179"/>
      <c r="V93" s="179"/>
      <c r="W93" s="179"/>
      <c r="X93" s="40"/>
      <c r="Y93" s="40"/>
      <c r="Z93" s="40"/>
      <c r="AA93" s="172"/>
      <c r="AB93" s="1486"/>
      <c r="AC93" s="1550"/>
      <c r="AD93" s="1551"/>
      <c r="AM93" s="174"/>
      <c r="AN93" s="174"/>
    </row>
    <row r="94" spans="1:51" ht="13.5" customHeight="1">
      <c r="A94" s="1480"/>
      <c r="B94" s="1179"/>
      <c r="C94" s="1181"/>
      <c r="D94" s="165"/>
      <c r="E94" s="1480"/>
      <c r="F94" s="180"/>
      <c r="G94" s="118"/>
      <c r="H94" s="118"/>
      <c r="I94" s="118"/>
      <c r="J94" s="118"/>
      <c r="K94" s="118"/>
      <c r="L94" s="118"/>
      <c r="M94" s="118"/>
      <c r="N94" s="118"/>
      <c r="O94" s="118"/>
      <c r="P94" s="118"/>
      <c r="Q94" s="118"/>
      <c r="R94" s="118"/>
      <c r="S94" s="118"/>
      <c r="T94" s="118"/>
      <c r="U94" s="118"/>
      <c r="V94" s="118"/>
      <c r="W94" s="118"/>
      <c r="X94" s="118"/>
      <c r="Y94" s="118"/>
      <c r="Z94" s="181"/>
      <c r="AA94" s="182"/>
      <c r="AB94" s="1637"/>
      <c r="AC94" s="1638"/>
      <c r="AD94" s="1639"/>
    </row>
    <row r="95" spans="1:51" ht="5.25" customHeight="1">
      <c r="A95" s="49"/>
      <c r="B95" s="37"/>
      <c r="C95" s="36"/>
      <c r="D95" s="63"/>
      <c r="E95" s="49"/>
      <c r="F95" s="171"/>
      <c r="G95" s="183"/>
      <c r="H95" s="183"/>
      <c r="I95" s="183"/>
      <c r="J95" s="183"/>
      <c r="K95" s="183"/>
      <c r="L95" s="183"/>
      <c r="M95" s="183"/>
      <c r="N95" s="183"/>
      <c r="O95" s="183"/>
      <c r="P95" s="183"/>
      <c r="Q95" s="183"/>
      <c r="R95" s="183"/>
      <c r="S95" s="183"/>
      <c r="T95" s="46"/>
      <c r="U95" s="46"/>
      <c r="V95" s="46"/>
      <c r="W95" s="46"/>
      <c r="X95" s="46"/>
      <c r="Y95" s="40"/>
      <c r="Z95" s="40"/>
      <c r="AA95" s="172"/>
      <c r="AB95" s="184"/>
      <c r="AC95" s="185"/>
      <c r="AD95" s="186"/>
    </row>
    <row r="96" spans="1:51" ht="13.5" customHeight="1">
      <c r="A96" s="47"/>
      <c r="B96" s="59">
        <v>9</v>
      </c>
      <c r="C96" s="1009" t="s">
        <v>882</v>
      </c>
      <c r="D96" s="63" t="s">
        <v>243</v>
      </c>
      <c r="E96" s="1056" t="s">
        <v>864</v>
      </c>
      <c r="F96" s="32"/>
      <c r="G96" s="1011" t="s">
        <v>72</v>
      </c>
      <c r="H96" s="1011"/>
      <c r="I96" s="1011"/>
      <c r="J96" s="1011"/>
      <c r="K96" s="1011"/>
      <c r="L96" s="1011"/>
      <c r="M96" s="1011"/>
      <c r="N96" s="1665" t="s">
        <v>114</v>
      </c>
      <c r="O96" s="1665"/>
      <c r="P96" s="1665"/>
      <c r="Q96" s="1665"/>
      <c r="R96" s="1665"/>
      <c r="S96" s="1665"/>
      <c r="T96" s="1665"/>
      <c r="U96" s="1665"/>
      <c r="V96" s="1665"/>
      <c r="AA96" s="45"/>
      <c r="AB96" s="1082" t="s">
        <v>643</v>
      </c>
      <c r="AC96" s="1113"/>
      <c r="AD96" s="1114"/>
    </row>
    <row r="97" spans="1:43">
      <c r="A97" s="47"/>
      <c r="B97" s="59"/>
      <c r="C97" s="1009"/>
      <c r="D97" s="63"/>
      <c r="E97" s="1056"/>
      <c r="F97" s="32"/>
      <c r="G97" s="1011"/>
      <c r="H97" s="1011"/>
      <c r="I97" s="1011"/>
      <c r="J97" s="1011"/>
      <c r="K97" s="1011"/>
      <c r="L97" s="1011"/>
      <c r="M97" s="1011"/>
      <c r="N97" s="1665"/>
      <c r="O97" s="1665"/>
      <c r="P97" s="1665"/>
      <c r="Q97" s="1665"/>
      <c r="R97" s="1665"/>
      <c r="S97" s="1665"/>
      <c r="T97" s="1665"/>
      <c r="U97" s="1665"/>
      <c r="V97" s="1665"/>
      <c r="AA97" s="45"/>
      <c r="AB97" s="1082"/>
      <c r="AC97" s="1113"/>
      <c r="AD97" s="1114"/>
    </row>
    <row r="98" spans="1:43">
      <c r="A98" s="47"/>
      <c r="B98" s="59"/>
      <c r="C98" s="1009"/>
      <c r="D98" s="63"/>
      <c r="E98" s="1056"/>
      <c r="F98" s="32"/>
      <c r="G98" s="157"/>
      <c r="H98" s="157"/>
      <c r="I98" s="157"/>
      <c r="J98" s="157"/>
      <c r="K98" s="157"/>
      <c r="L98" s="157"/>
      <c r="M98" s="157"/>
      <c r="N98" s="654"/>
      <c r="O98" s="654"/>
      <c r="P98" s="654"/>
      <c r="Q98" s="654"/>
      <c r="R98" s="654"/>
      <c r="S98" s="654"/>
      <c r="T98" s="654"/>
      <c r="U98" s="654"/>
      <c r="V98" s="654"/>
      <c r="AA98" s="45"/>
      <c r="AB98" s="1082"/>
      <c r="AC98" s="1113"/>
      <c r="AD98" s="1114"/>
    </row>
    <row r="99" spans="1:43" ht="13.5" customHeight="1">
      <c r="A99" s="47"/>
      <c r="B99" s="59"/>
      <c r="C99" s="1009"/>
      <c r="D99" s="63"/>
      <c r="E99" s="1056"/>
      <c r="F99" s="32"/>
      <c r="G99" s="31" t="s">
        <v>167</v>
      </c>
      <c r="AA99" s="45"/>
      <c r="AB99" s="1082"/>
      <c r="AC99" s="1113"/>
      <c r="AD99" s="1114"/>
    </row>
    <row r="100" spans="1:43" ht="6.75" customHeight="1">
      <c r="A100" s="47"/>
      <c r="B100" s="59"/>
      <c r="C100" s="1009"/>
      <c r="D100" s="63"/>
      <c r="E100" s="1056"/>
      <c r="F100" s="32"/>
      <c r="H100" s="187"/>
      <c r="I100" s="188"/>
      <c r="J100" s="188"/>
      <c r="K100" s="187"/>
      <c r="L100" s="188"/>
      <c r="M100" s="188"/>
      <c r="N100" s="188"/>
      <c r="O100" s="188"/>
      <c r="P100" s="187"/>
      <c r="Q100" s="187"/>
      <c r="R100" s="187"/>
      <c r="S100" s="187"/>
      <c r="T100" s="187"/>
      <c r="U100" s="188"/>
      <c r="V100" s="188"/>
      <c r="W100" s="189"/>
      <c r="X100" s="189"/>
      <c r="Y100" s="189"/>
      <c r="Z100" s="189"/>
      <c r="AA100" s="45"/>
      <c r="AB100" s="190"/>
      <c r="AC100" s="191"/>
      <c r="AD100" s="192"/>
      <c r="AF100" s="193"/>
      <c r="AG100" s="193"/>
      <c r="AH100" s="193"/>
      <c r="AI100" s="193"/>
      <c r="AJ100" s="193"/>
      <c r="AK100" s="193"/>
      <c r="AL100" s="193"/>
      <c r="AM100" s="193"/>
      <c r="AN100" s="193"/>
      <c r="AO100" s="193"/>
      <c r="AP100" s="193"/>
      <c r="AQ100" s="193"/>
    </row>
    <row r="101" spans="1:43">
      <c r="A101" s="47"/>
      <c r="B101" s="59"/>
      <c r="C101" s="1009"/>
      <c r="D101" s="63"/>
      <c r="E101" s="1056"/>
      <c r="F101" s="32"/>
      <c r="G101" s="1436" t="s">
        <v>684</v>
      </c>
      <c r="H101" s="1436"/>
      <c r="I101" s="1436"/>
      <c r="J101" s="1436"/>
      <c r="K101" s="1436"/>
      <c r="L101" s="1436"/>
      <c r="M101" s="1436"/>
      <c r="N101" s="1436"/>
      <c r="O101" s="1436"/>
      <c r="P101" s="1436"/>
      <c r="Q101" s="1436"/>
      <c r="R101" s="1436"/>
      <c r="S101" s="1436"/>
      <c r="T101" s="1436"/>
      <c r="U101" s="1436"/>
      <c r="V101" s="1436"/>
      <c r="W101" s="189"/>
      <c r="X101" s="189"/>
      <c r="Y101" s="189"/>
      <c r="Z101" s="189"/>
      <c r="AA101" s="45"/>
      <c r="AB101" s="190"/>
      <c r="AC101" s="191"/>
      <c r="AD101" s="192"/>
      <c r="AF101" s="193"/>
      <c r="AG101" s="193"/>
      <c r="AH101" s="193"/>
      <c r="AI101" s="193"/>
      <c r="AJ101" s="193"/>
      <c r="AK101" s="193"/>
      <c r="AL101" s="193"/>
      <c r="AM101" s="193"/>
      <c r="AN101" s="193"/>
      <c r="AO101" s="193"/>
      <c r="AP101" s="193"/>
      <c r="AQ101" s="193"/>
    </row>
    <row r="102" spans="1:43">
      <c r="A102" s="47"/>
      <c r="B102" s="59"/>
      <c r="C102" s="1009"/>
      <c r="D102" s="63"/>
      <c r="E102" s="1056"/>
      <c r="F102" s="32"/>
      <c r="G102" s="1398" t="s">
        <v>685</v>
      </c>
      <c r="H102" s="1399"/>
      <c r="I102" s="1399"/>
      <c r="J102" s="1399"/>
      <c r="K102" s="1399"/>
      <c r="L102" s="1399"/>
      <c r="M102" s="1400"/>
      <c r="N102" s="1364" t="s">
        <v>638</v>
      </c>
      <c r="O102" s="1364"/>
      <c r="P102" s="1364"/>
      <c r="Q102" s="1364"/>
      <c r="R102" s="1364"/>
      <c r="S102" s="1364" t="s">
        <v>639</v>
      </c>
      <c r="T102" s="1364"/>
      <c r="U102" s="1364"/>
      <c r="V102" s="1364"/>
      <c r="W102" s="1364"/>
      <c r="X102" s="1364"/>
      <c r="Y102" s="189"/>
      <c r="Z102" s="189"/>
      <c r="AA102" s="45"/>
      <c r="AB102" s="190"/>
      <c r="AC102" s="191"/>
      <c r="AD102" s="192"/>
      <c r="AF102" s="193"/>
      <c r="AG102" s="193"/>
      <c r="AH102" s="193"/>
      <c r="AI102" s="193"/>
      <c r="AJ102" s="193"/>
      <c r="AK102" s="193"/>
      <c r="AL102" s="193"/>
      <c r="AM102" s="193"/>
      <c r="AN102" s="193"/>
      <c r="AO102" s="193"/>
      <c r="AP102" s="193"/>
      <c r="AQ102" s="193"/>
    </row>
    <row r="103" spans="1:43">
      <c r="A103" s="47"/>
      <c r="B103" s="59"/>
      <c r="C103" s="1009"/>
      <c r="D103" s="63"/>
      <c r="E103" s="1056"/>
      <c r="F103" s="32"/>
      <c r="G103" s="1373" t="s">
        <v>689</v>
      </c>
      <c r="H103" s="1374"/>
      <c r="I103" s="1374"/>
      <c r="J103" s="1374"/>
      <c r="K103" s="1374"/>
      <c r="L103" s="1374"/>
      <c r="M103" s="1375"/>
      <c r="N103" s="1646"/>
      <c r="O103" s="1646"/>
      <c r="P103" s="1646"/>
      <c r="Q103" s="1646"/>
      <c r="R103" s="1646"/>
      <c r="S103" s="1647"/>
      <c r="T103" s="1648"/>
      <c r="U103" s="1648"/>
      <c r="V103" s="1648"/>
      <c r="W103" s="1393" t="s">
        <v>686</v>
      </c>
      <c r="X103" s="1394"/>
      <c r="Y103" s="189"/>
      <c r="Z103" s="189"/>
      <c r="AA103" s="45"/>
      <c r="AB103" s="190"/>
      <c r="AC103" s="191"/>
      <c r="AD103" s="192"/>
      <c r="AF103" s="193"/>
      <c r="AG103" s="193"/>
      <c r="AH103" s="193"/>
      <c r="AI103" s="193"/>
      <c r="AJ103" s="193"/>
      <c r="AK103" s="193"/>
      <c r="AL103" s="193"/>
      <c r="AM103" s="193"/>
      <c r="AN103" s="193"/>
      <c r="AO103" s="193"/>
      <c r="AP103" s="193"/>
      <c r="AQ103" s="193"/>
    </row>
    <row r="104" spans="1:43">
      <c r="A104" s="47"/>
      <c r="B104" s="59"/>
      <c r="C104" s="1009"/>
      <c r="D104" s="63"/>
      <c r="E104" s="1056"/>
      <c r="F104" s="32"/>
      <c r="G104" s="1376" t="s">
        <v>695</v>
      </c>
      <c r="H104" s="1377"/>
      <c r="I104" s="1377"/>
      <c r="J104" s="1377"/>
      <c r="K104" s="1377"/>
      <c r="L104" s="1377"/>
      <c r="M104" s="1377"/>
      <c r="N104" s="1377"/>
      <c r="O104" s="1377"/>
      <c r="P104" s="1377"/>
      <c r="Q104" s="1377"/>
      <c r="R104" s="1378"/>
      <c r="S104" s="1364" t="s">
        <v>687</v>
      </c>
      <c r="T104" s="1364"/>
      <c r="U104" s="1364"/>
      <c r="V104" s="1364"/>
      <c r="W104" s="1364"/>
      <c r="X104" s="1364"/>
      <c r="Y104" s="189"/>
      <c r="Z104" s="189"/>
      <c r="AA104" s="45"/>
      <c r="AB104" s="190"/>
      <c r="AC104" s="191"/>
      <c r="AD104" s="192"/>
      <c r="AF104" s="193"/>
      <c r="AG104" s="193"/>
      <c r="AH104" s="193"/>
      <c r="AI104" s="193"/>
      <c r="AJ104" s="193"/>
      <c r="AK104" s="193"/>
      <c r="AL104" s="193"/>
      <c r="AM104" s="193"/>
      <c r="AN104" s="193"/>
      <c r="AO104" s="193"/>
      <c r="AP104" s="193"/>
      <c r="AQ104" s="193"/>
    </row>
    <row r="105" spans="1:43">
      <c r="A105" s="47"/>
      <c r="B105" s="59"/>
      <c r="C105" s="1009"/>
      <c r="D105" s="63"/>
      <c r="E105" s="1056"/>
      <c r="F105" s="32"/>
      <c r="G105" s="1404" t="str">
        <f>IF(N40+N41+R40+R41=0,"",N40+N41+R40+R41)</f>
        <v/>
      </c>
      <c r="H105" s="1405"/>
      <c r="I105" s="1405"/>
      <c r="J105" s="1405"/>
      <c r="K105" s="1405"/>
      <c r="L105" s="1405"/>
      <c r="M105" s="1405"/>
      <c r="N105" s="1405"/>
      <c r="O105" s="1406"/>
      <c r="P105" s="1663" t="s">
        <v>688</v>
      </c>
      <c r="Q105" s="1663"/>
      <c r="R105" s="1664"/>
      <c r="S105" s="1395" t="str">
        <f>IFERROR(ROUNDDOWN(S103/G105,2),"")</f>
        <v/>
      </c>
      <c r="T105" s="1396"/>
      <c r="U105" s="1396"/>
      <c r="V105" s="1396"/>
      <c r="W105" s="1396"/>
      <c r="X105" s="1397"/>
      <c r="Y105" s="189"/>
      <c r="Z105" s="189"/>
      <c r="AA105" s="45"/>
      <c r="AB105" s="190"/>
      <c r="AC105" s="191"/>
      <c r="AD105" s="192"/>
      <c r="AF105" s="193"/>
      <c r="AG105" s="193"/>
      <c r="AH105" s="193"/>
      <c r="AI105" s="193"/>
      <c r="AJ105" s="193"/>
      <c r="AK105" s="193"/>
      <c r="AL105" s="193"/>
      <c r="AM105" s="193"/>
      <c r="AN105" s="193"/>
      <c r="AO105" s="193"/>
      <c r="AP105" s="193"/>
      <c r="AQ105" s="193"/>
    </row>
    <row r="106" spans="1:43" ht="8.25" customHeight="1">
      <c r="A106" s="47"/>
      <c r="B106" s="59"/>
      <c r="C106" s="1009"/>
      <c r="D106" s="63"/>
      <c r="E106" s="1056"/>
      <c r="F106" s="32"/>
      <c r="H106" s="187"/>
      <c r="I106" s="188"/>
      <c r="J106" s="188"/>
      <c r="K106" s="187"/>
      <c r="L106" s="188"/>
      <c r="M106" s="188"/>
      <c r="N106" s="188"/>
      <c r="O106" s="188"/>
      <c r="P106" s="187"/>
      <c r="Q106" s="187"/>
      <c r="R106" s="187"/>
      <c r="S106" s="187"/>
      <c r="T106" s="187"/>
      <c r="U106" s="188"/>
      <c r="V106" s="188"/>
      <c r="W106" s="189"/>
      <c r="X106" s="189"/>
      <c r="Y106" s="189"/>
      <c r="Z106" s="189"/>
      <c r="AA106" s="45"/>
      <c r="AB106" s="190"/>
      <c r="AC106" s="191"/>
      <c r="AD106" s="192"/>
      <c r="AF106" s="193"/>
      <c r="AG106" s="193"/>
      <c r="AH106" s="193"/>
      <c r="AI106" s="193"/>
      <c r="AJ106" s="193"/>
      <c r="AK106" s="193"/>
      <c r="AL106" s="193"/>
      <c r="AM106" s="193"/>
      <c r="AN106" s="193"/>
      <c r="AO106" s="193"/>
      <c r="AP106" s="193"/>
      <c r="AQ106" s="193"/>
    </row>
    <row r="107" spans="1:43">
      <c r="A107" s="47"/>
      <c r="B107" s="59"/>
      <c r="C107" s="1009"/>
      <c r="D107" s="63"/>
      <c r="E107" s="1056"/>
      <c r="F107" s="32"/>
      <c r="G107" s="1117" t="s">
        <v>690</v>
      </c>
      <c r="H107" s="1117"/>
      <c r="I107" s="1117"/>
      <c r="J107" s="1117"/>
      <c r="K107" s="1117"/>
      <c r="L107" s="1117"/>
      <c r="M107" s="1117"/>
      <c r="N107" s="1117"/>
      <c r="O107" s="1117"/>
      <c r="P107" s="1117"/>
      <c r="Q107" s="1117"/>
      <c r="R107" s="1117"/>
      <c r="S107" s="1117"/>
      <c r="T107" s="1117"/>
      <c r="U107" s="1117"/>
      <c r="V107" s="1117"/>
      <c r="W107" s="189"/>
      <c r="X107" s="189"/>
      <c r="Y107" s="189"/>
      <c r="Z107" s="189"/>
      <c r="AA107" s="45"/>
      <c r="AB107" s="190"/>
      <c r="AC107" s="191"/>
      <c r="AD107" s="192"/>
      <c r="AF107" s="193"/>
      <c r="AG107" s="193"/>
      <c r="AH107" s="193"/>
      <c r="AI107" s="193"/>
      <c r="AJ107" s="193"/>
      <c r="AK107" s="193"/>
      <c r="AL107" s="193"/>
      <c r="AM107" s="193"/>
      <c r="AN107" s="193"/>
      <c r="AO107" s="193"/>
      <c r="AP107" s="193"/>
      <c r="AQ107" s="193"/>
    </row>
    <row r="108" spans="1:43">
      <c r="A108" s="47"/>
      <c r="B108" s="59"/>
      <c r="C108" s="1009"/>
      <c r="D108" s="63"/>
      <c r="E108" s="1056"/>
      <c r="F108" s="32"/>
      <c r="G108" s="1398" t="s">
        <v>685</v>
      </c>
      <c r="H108" s="1399"/>
      <c r="I108" s="1399"/>
      <c r="J108" s="1399"/>
      <c r="K108" s="1399"/>
      <c r="L108" s="1399"/>
      <c r="M108" s="1400"/>
      <c r="N108" s="1364" t="s">
        <v>638</v>
      </c>
      <c r="O108" s="1364"/>
      <c r="P108" s="1364"/>
      <c r="Q108" s="1364"/>
      <c r="R108" s="1364"/>
      <c r="S108" s="1364" t="s">
        <v>639</v>
      </c>
      <c r="T108" s="1364"/>
      <c r="U108" s="1364"/>
      <c r="V108" s="1364"/>
      <c r="W108" s="1364"/>
      <c r="X108" s="1364"/>
      <c r="Y108" s="189"/>
      <c r="Z108" s="189"/>
      <c r="AA108" s="45"/>
      <c r="AB108" s="190"/>
      <c r="AC108" s="191"/>
      <c r="AD108" s="192"/>
      <c r="AF108" s="193"/>
      <c r="AG108" s="193"/>
      <c r="AH108" s="193"/>
      <c r="AI108" s="193"/>
      <c r="AJ108" s="193"/>
      <c r="AK108" s="193"/>
      <c r="AL108" s="193"/>
      <c r="AM108" s="193"/>
      <c r="AN108" s="193"/>
      <c r="AO108" s="193"/>
      <c r="AP108" s="193"/>
      <c r="AQ108" s="193"/>
    </row>
    <row r="109" spans="1:43">
      <c r="A109" s="47"/>
      <c r="B109" s="59"/>
      <c r="C109" s="1009"/>
      <c r="D109" s="63"/>
      <c r="E109" s="1056"/>
      <c r="F109" s="32"/>
      <c r="G109" s="1373" t="s">
        <v>691</v>
      </c>
      <c r="H109" s="1374"/>
      <c r="I109" s="1374"/>
      <c r="J109" s="1374"/>
      <c r="K109" s="1374"/>
      <c r="L109" s="1374"/>
      <c r="M109" s="1375"/>
      <c r="N109" s="1646"/>
      <c r="O109" s="1646"/>
      <c r="P109" s="1646"/>
      <c r="Q109" s="1646"/>
      <c r="R109" s="1646"/>
      <c r="S109" s="1647"/>
      <c r="T109" s="1648"/>
      <c r="U109" s="1648"/>
      <c r="V109" s="1648"/>
      <c r="W109" s="1393" t="s">
        <v>692</v>
      </c>
      <c r="X109" s="1394"/>
      <c r="Y109" s="189"/>
      <c r="Z109" s="189"/>
      <c r="AA109" s="45"/>
      <c r="AB109" s="190"/>
      <c r="AC109" s="191"/>
      <c r="AD109" s="192"/>
      <c r="AF109" s="193"/>
      <c r="AG109" s="193"/>
      <c r="AH109" s="193"/>
      <c r="AI109" s="193"/>
      <c r="AJ109" s="193"/>
      <c r="AK109" s="193"/>
      <c r="AL109" s="193"/>
      <c r="AM109" s="193"/>
      <c r="AN109" s="193"/>
      <c r="AO109" s="193"/>
      <c r="AP109" s="193"/>
      <c r="AQ109" s="193"/>
    </row>
    <row r="110" spans="1:43">
      <c r="A110" s="47"/>
      <c r="B110" s="59"/>
      <c r="C110" s="1009"/>
      <c r="D110" s="63"/>
      <c r="E110" s="1056"/>
      <c r="F110" s="32"/>
      <c r="G110" s="1376" t="s">
        <v>696</v>
      </c>
      <c r="H110" s="1377"/>
      <c r="I110" s="1377"/>
      <c r="J110" s="1377"/>
      <c r="K110" s="1377"/>
      <c r="L110" s="1377"/>
      <c r="M110" s="1377"/>
      <c r="N110" s="1377"/>
      <c r="O110" s="1377"/>
      <c r="P110" s="1377"/>
      <c r="Q110" s="1377"/>
      <c r="R110" s="1378"/>
      <c r="S110" s="1364" t="s">
        <v>694</v>
      </c>
      <c r="T110" s="1364"/>
      <c r="U110" s="1364"/>
      <c r="V110" s="1364"/>
      <c r="W110" s="1364"/>
      <c r="X110" s="1364"/>
      <c r="Y110" s="189"/>
      <c r="Z110" s="189"/>
      <c r="AA110" s="45"/>
      <c r="AB110" s="190"/>
      <c r="AC110" s="191"/>
      <c r="AD110" s="192"/>
      <c r="AF110" s="193"/>
      <c r="AG110" s="193"/>
      <c r="AH110" s="193"/>
      <c r="AI110" s="193"/>
      <c r="AJ110" s="193"/>
      <c r="AK110" s="193"/>
      <c r="AL110" s="193"/>
      <c r="AM110" s="193"/>
      <c r="AN110" s="193"/>
      <c r="AO110" s="193"/>
      <c r="AP110" s="193"/>
      <c r="AQ110" s="193"/>
    </row>
    <row r="111" spans="1:43">
      <c r="A111" s="47"/>
      <c r="B111" s="59"/>
      <c r="C111" s="1009"/>
      <c r="D111" s="63"/>
      <c r="E111" s="1056"/>
      <c r="F111" s="32"/>
      <c r="G111" s="1404" t="str">
        <f>IF(N42+R42=0,"",N42+R42)</f>
        <v/>
      </c>
      <c r="H111" s="1405"/>
      <c r="I111" s="1405"/>
      <c r="J111" s="1405"/>
      <c r="K111" s="1405"/>
      <c r="L111" s="1405"/>
      <c r="M111" s="1405"/>
      <c r="N111" s="1405"/>
      <c r="O111" s="1406"/>
      <c r="P111" s="1663" t="s">
        <v>693</v>
      </c>
      <c r="Q111" s="1663"/>
      <c r="R111" s="1664"/>
      <c r="S111" s="1395" t="str">
        <f>IFERROR(ROUNDDOWN(S109/G111,2),"")</f>
        <v/>
      </c>
      <c r="T111" s="1396"/>
      <c r="U111" s="1396"/>
      <c r="V111" s="1396"/>
      <c r="W111" s="1396"/>
      <c r="X111" s="1397"/>
      <c r="Y111" s="189"/>
      <c r="Z111" s="189"/>
      <c r="AA111" s="45"/>
      <c r="AB111" s="190"/>
      <c r="AC111" s="191"/>
      <c r="AD111" s="192"/>
      <c r="AF111" s="193"/>
      <c r="AG111" s="193"/>
      <c r="AH111" s="193"/>
      <c r="AI111" s="193"/>
      <c r="AJ111" s="193"/>
      <c r="AK111" s="193"/>
      <c r="AL111" s="193"/>
      <c r="AM111" s="193"/>
      <c r="AN111" s="193"/>
      <c r="AO111" s="193"/>
      <c r="AP111" s="193"/>
      <c r="AQ111" s="193"/>
    </row>
    <row r="112" spans="1:43" ht="12" customHeight="1">
      <c r="A112" s="47"/>
      <c r="B112" s="59"/>
      <c r="C112" s="1009"/>
      <c r="D112" s="63"/>
      <c r="E112" s="1056"/>
      <c r="F112" s="32"/>
      <c r="H112" s="187"/>
      <c r="I112" s="188"/>
      <c r="J112" s="188"/>
      <c r="K112" s="187"/>
      <c r="L112" s="188"/>
      <c r="M112" s="188"/>
      <c r="N112" s="188"/>
      <c r="O112" s="188"/>
      <c r="P112" s="187"/>
      <c r="Q112" s="187"/>
      <c r="R112" s="187"/>
      <c r="S112" s="187"/>
      <c r="T112" s="187"/>
      <c r="U112" s="188"/>
      <c r="V112" s="188"/>
      <c r="W112" s="189"/>
      <c r="X112" s="189"/>
      <c r="Y112" s="189"/>
      <c r="Z112" s="189"/>
      <c r="AA112" s="45"/>
      <c r="AB112" s="190"/>
      <c r="AC112" s="191"/>
      <c r="AD112" s="192"/>
      <c r="AF112" s="193"/>
      <c r="AG112" s="193"/>
      <c r="AH112" s="193"/>
      <c r="AI112" s="193"/>
      <c r="AJ112" s="193"/>
      <c r="AK112" s="193"/>
      <c r="AL112" s="193"/>
      <c r="AM112" s="193"/>
      <c r="AN112" s="193"/>
      <c r="AO112" s="193"/>
      <c r="AP112" s="193"/>
      <c r="AQ112" s="193"/>
    </row>
    <row r="113" spans="1:30" ht="13.5" customHeight="1">
      <c r="A113" s="47"/>
      <c r="B113" s="59"/>
      <c r="C113" s="1009"/>
      <c r="D113" s="63"/>
      <c r="E113" s="1056"/>
      <c r="F113" s="32"/>
      <c r="G113" s="832" t="s">
        <v>757</v>
      </c>
      <c r="H113" s="832"/>
      <c r="I113" s="832"/>
      <c r="J113" s="832"/>
      <c r="K113" s="832"/>
      <c r="L113" s="832"/>
      <c r="M113" s="832"/>
      <c r="N113" s="832"/>
      <c r="O113" s="832"/>
      <c r="P113" s="832"/>
      <c r="Z113" s="187"/>
      <c r="AA113" s="45"/>
      <c r="AB113" s="190"/>
      <c r="AC113" s="191"/>
      <c r="AD113" s="192"/>
    </row>
    <row r="114" spans="1:30" ht="13.5" customHeight="1">
      <c r="A114" s="47"/>
      <c r="B114" s="59"/>
      <c r="C114" s="1009"/>
      <c r="D114" s="63"/>
      <c r="E114" s="1056"/>
      <c r="F114" s="32"/>
      <c r="G114" s="1633" t="s">
        <v>880</v>
      </c>
      <c r="H114" s="1634"/>
      <c r="I114" s="1634"/>
      <c r="J114" s="1634"/>
      <c r="K114" s="1634"/>
      <c r="L114" s="1634"/>
      <c r="M114" s="1635"/>
      <c r="N114" s="1654"/>
      <c r="O114" s="1654"/>
      <c r="P114" s="1655"/>
      <c r="Q114" s="1656"/>
      <c r="R114" s="652" t="s">
        <v>33</v>
      </c>
      <c r="S114" s="31" t="s">
        <v>95</v>
      </c>
      <c r="V114" s="118"/>
      <c r="Z114" s="187"/>
      <c r="AA114" s="45"/>
      <c r="AB114" s="190"/>
      <c r="AC114" s="191"/>
      <c r="AD114" s="192"/>
    </row>
    <row r="115" spans="1:30">
      <c r="A115" s="47"/>
      <c r="B115" s="59"/>
      <c r="C115" s="48"/>
      <c r="D115" s="63"/>
      <c r="E115" s="1056"/>
      <c r="F115" s="32"/>
      <c r="G115" s="1454" t="s">
        <v>154</v>
      </c>
      <c r="H115" s="1455"/>
      <c r="I115" s="1455"/>
      <c r="J115" s="1455"/>
      <c r="K115" s="1455"/>
      <c r="L115" s="1455"/>
      <c r="M115" s="1455"/>
      <c r="N115" s="1456"/>
      <c r="O115" s="1456"/>
      <c r="P115" s="1473" t="str">
        <f>IF(N42+R42=0,"",N42+R42)</f>
        <v/>
      </c>
      <c r="Q115" s="1474"/>
      <c r="R115" s="1640" t="s">
        <v>155</v>
      </c>
      <c r="S115" s="1641"/>
      <c r="T115" s="1642"/>
      <c r="U115" s="1657" t="str">
        <f>IFERROR(ROUNDDOWN(P115*3.3,2),"")</f>
        <v/>
      </c>
      <c r="V115" s="1658"/>
      <c r="W115" s="1658"/>
      <c r="X115" s="1661" t="s">
        <v>33</v>
      </c>
      <c r="Y115" s="1649" t="s">
        <v>96</v>
      </c>
      <c r="Z115" s="187"/>
      <c r="AA115" s="45"/>
      <c r="AB115" s="190"/>
      <c r="AC115" s="191"/>
      <c r="AD115" s="192"/>
    </row>
    <row r="116" spans="1:30">
      <c r="A116" s="47"/>
      <c r="B116" s="59"/>
      <c r="C116" s="48"/>
      <c r="D116" s="63"/>
      <c r="E116" s="1056"/>
      <c r="F116" s="32"/>
      <c r="G116" s="1330"/>
      <c r="H116" s="1331"/>
      <c r="I116" s="1331"/>
      <c r="J116" s="1331"/>
      <c r="K116" s="1331"/>
      <c r="L116" s="1331"/>
      <c r="M116" s="1331"/>
      <c r="N116" s="1331"/>
      <c r="O116" s="1331"/>
      <c r="P116" s="1475"/>
      <c r="Q116" s="1476"/>
      <c r="R116" s="1452"/>
      <c r="S116" s="1452"/>
      <c r="T116" s="1453"/>
      <c r="U116" s="1659"/>
      <c r="V116" s="1660"/>
      <c r="W116" s="1660"/>
      <c r="X116" s="1662"/>
      <c r="Y116" s="1649"/>
      <c r="Z116" s="187"/>
      <c r="AA116" s="45"/>
      <c r="AB116" s="190"/>
      <c r="AC116" s="191"/>
      <c r="AD116" s="192"/>
    </row>
    <row r="117" spans="1:30" ht="5.25" customHeight="1">
      <c r="A117" s="47"/>
      <c r="B117" s="59"/>
      <c r="C117" s="48"/>
      <c r="D117" s="63"/>
      <c r="E117" s="1056"/>
      <c r="F117" s="32"/>
      <c r="G117" s="187"/>
      <c r="H117" s="187"/>
      <c r="I117" s="187"/>
      <c r="J117" s="187"/>
      <c r="K117" s="187"/>
      <c r="L117" s="187"/>
      <c r="M117" s="187"/>
      <c r="N117" s="187"/>
      <c r="O117" s="187"/>
      <c r="P117" s="187"/>
      <c r="Q117" s="187"/>
      <c r="R117" s="187"/>
      <c r="S117" s="187"/>
      <c r="T117" s="187"/>
      <c r="U117" s="187"/>
      <c r="V117" s="187"/>
      <c r="W117" s="187"/>
      <c r="X117" s="187"/>
      <c r="Y117" s="187"/>
      <c r="Z117" s="187"/>
      <c r="AA117" s="45"/>
      <c r="AB117" s="190"/>
      <c r="AC117" s="191"/>
      <c r="AD117" s="192"/>
    </row>
    <row r="118" spans="1:30" ht="14.25" customHeight="1">
      <c r="A118" s="47"/>
      <c r="B118" s="59"/>
      <c r="C118" s="48"/>
      <c r="D118" s="63"/>
      <c r="E118" s="1056"/>
      <c r="F118" s="32"/>
      <c r="G118" s="1497" t="s">
        <v>973</v>
      </c>
      <c r="H118" s="1497"/>
      <c r="I118" s="1497"/>
      <c r="J118" s="1497"/>
      <c r="K118" s="1497"/>
      <c r="L118" s="1497"/>
      <c r="M118" s="1497"/>
      <c r="N118" s="1497"/>
      <c r="O118" s="488"/>
      <c r="P118" s="488"/>
      <c r="Q118" s="488"/>
      <c r="R118" s="488"/>
      <c r="S118" s="488"/>
      <c r="T118" s="488"/>
      <c r="U118" s="488"/>
      <c r="V118" s="488"/>
      <c r="W118" s="488"/>
      <c r="X118" s="488"/>
      <c r="Y118" s="488"/>
      <c r="Z118" s="488"/>
      <c r="AA118" s="45"/>
      <c r="AB118" s="190"/>
      <c r="AC118" s="191"/>
      <c r="AD118" s="192"/>
    </row>
    <row r="119" spans="1:30" ht="13.5" customHeight="1">
      <c r="A119" s="47"/>
      <c r="B119" s="59"/>
      <c r="C119" s="48"/>
      <c r="D119" s="63"/>
      <c r="E119" s="1056"/>
      <c r="F119" s="32"/>
      <c r="G119" s="1497" t="s">
        <v>971</v>
      </c>
      <c r="H119" s="1497"/>
      <c r="I119" s="1497"/>
      <c r="J119" s="1511"/>
      <c r="K119" s="1512"/>
      <c r="L119" s="1512"/>
      <c r="M119" s="1512"/>
      <c r="N119" s="1512"/>
      <c r="O119" s="1512"/>
      <c r="P119" s="1512"/>
      <c r="Q119" s="1512"/>
      <c r="R119" s="1512"/>
      <c r="S119" s="1512"/>
      <c r="T119" s="1512"/>
      <c r="U119" s="1512"/>
      <c r="V119" s="1512"/>
      <c r="W119" s="1512"/>
      <c r="X119" s="1513"/>
      <c r="Y119" s="187"/>
      <c r="Z119" s="187"/>
      <c r="AA119" s="45"/>
      <c r="AB119" s="190"/>
      <c r="AC119" s="191"/>
      <c r="AD119" s="192"/>
    </row>
    <row r="120" spans="1:30" ht="10.5" customHeight="1">
      <c r="A120" s="47"/>
      <c r="B120" s="59"/>
      <c r="C120" s="48"/>
      <c r="D120" s="63"/>
      <c r="E120" s="1056"/>
      <c r="F120" s="32"/>
      <c r="G120" s="187"/>
      <c r="H120" s="187"/>
      <c r="I120" s="187"/>
      <c r="J120" s="187"/>
      <c r="K120" s="187"/>
      <c r="L120" s="187"/>
      <c r="M120" s="187"/>
      <c r="N120" s="187"/>
      <c r="O120" s="187"/>
      <c r="P120" s="187"/>
      <c r="Q120" s="187"/>
      <c r="R120" s="187"/>
      <c r="S120" s="187"/>
      <c r="T120" s="187"/>
      <c r="U120" s="187"/>
      <c r="V120" s="187"/>
      <c r="W120" s="187"/>
      <c r="X120" s="187"/>
      <c r="Y120" s="187"/>
      <c r="Z120" s="187"/>
      <c r="AA120" s="45"/>
      <c r="AB120" s="190"/>
      <c r="AC120" s="191"/>
      <c r="AD120" s="192"/>
    </row>
    <row r="121" spans="1:30" ht="13.5" customHeight="1">
      <c r="A121" s="47"/>
      <c r="B121" s="59"/>
      <c r="C121" s="48"/>
      <c r="D121" s="63"/>
      <c r="E121" s="1056"/>
      <c r="F121" s="32"/>
      <c r="G121" s="31" t="s">
        <v>26</v>
      </c>
      <c r="AA121" s="45"/>
      <c r="AB121" s="190"/>
      <c r="AC121" s="191"/>
      <c r="AD121" s="192"/>
    </row>
    <row r="122" spans="1:30">
      <c r="A122" s="47"/>
      <c r="B122" s="59"/>
      <c r="C122" s="1180"/>
      <c r="D122" s="63"/>
      <c r="E122" s="1056"/>
      <c r="F122" s="32"/>
      <c r="G122" s="31" t="s">
        <v>166</v>
      </c>
      <c r="AA122" s="196"/>
      <c r="AB122" s="190"/>
      <c r="AC122" s="191"/>
      <c r="AD122" s="192"/>
    </row>
    <row r="123" spans="1:30" ht="13.5" customHeight="1">
      <c r="A123" s="47"/>
      <c r="B123" s="59"/>
      <c r="C123" s="1180"/>
      <c r="D123" s="63"/>
      <c r="E123" s="1056"/>
      <c r="F123" s="32"/>
      <c r="G123" s="1477" t="s">
        <v>20</v>
      </c>
      <c r="H123" s="1478"/>
      <c r="I123" s="1478"/>
      <c r="J123" s="1478"/>
      <c r="K123" s="1478"/>
      <c r="L123" s="1479"/>
      <c r="M123" s="1388" t="s">
        <v>102</v>
      </c>
      <c r="N123" s="1389"/>
      <c r="O123" s="1389"/>
      <c r="P123" s="1390"/>
      <c r="Q123" s="1470" t="s">
        <v>15</v>
      </c>
      <c r="R123" s="1471"/>
      <c r="S123" s="1471"/>
      <c r="T123" s="1471"/>
      <c r="U123" s="1471"/>
      <c r="V123" s="1472"/>
      <c r="W123" s="1388" t="s">
        <v>102</v>
      </c>
      <c r="X123" s="1389"/>
      <c r="Y123" s="1389"/>
      <c r="Z123" s="1390"/>
      <c r="AA123" s="45"/>
      <c r="AB123" s="190"/>
      <c r="AC123" s="191"/>
      <c r="AD123" s="192"/>
    </row>
    <row r="124" spans="1:30">
      <c r="A124" s="47"/>
      <c r="B124" s="59"/>
      <c r="C124" s="1180"/>
      <c r="D124" s="63"/>
      <c r="E124" s="1056"/>
      <c r="F124" s="32"/>
      <c r="G124" s="1477" t="s">
        <v>21</v>
      </c>
      <c r="H124" s="1478"/>
      <c r="I124" s="1478"/>
      <c r="J124" s="1478"/>
      <c r="K124" s="1478"/>
      <c r="L124" s="1479"/>
      <c r="M124" s="1388" t="s">
        <v>102</v>
      </c>
      <c r="N124" s="1389"/>
      <c r="O124" s="1389"/>
      <c r="P124" s="1390"/>
      <c r="Q124" s="1457" t="s">
        <v>13</v>
      </c>
      <c r="R124" s="1458"/>
      <c r="S124" s="1458"/>
      <c r="T124" s="1458"/>
      <c r="U124" s="1458"/>
      <c r="V124" s="1459"/>
      <c r="W124" s="1388" t="s">
        <v>102</v>
      </c>
      <c r="X124" s="1389"/>
      <c r="Y124" s="1389"/>
      <c r="Z124" s="1390"/>
      <c r="AA124" s="45"/>
      <c r="AB124" s="190"/>
      <c r="AC124" s="191"/>
      <c r="AD124" s="192"/>
    </row>
    <row r="125" spans="1:30" ht="13.5" customHeight="1">
      <c r="A125" s="47"/>
      <c r="B125" s="59"/>
      <c r="C125" s="1180"/>
      <c r="D125" s="63"/>
      <c r="E125" s="1056"/>
      <c r="F125" s="32"/>
      <c r="G125" s="1477" t="s">
        <v>14</v>
      </c>
      <c r="H125" s="1478"/>
      <c r="I125" s="1478"/>
      <c r="J125" s="1478"/>
      <c r="K125" s="1478"/>
      <c r="L125" s="1479"/>
      <c r="M125" s="1388" t="s">
        <v>102</v>
      </c>
      <c r="N125" s="1389"/>
      <c r="O125" s="1389"/>
      <c r="P125" s="1390"/>
      <c r="Q125" s="32"/>
      <c r="AA125" s="197"/>
      <c r="AB125" s="190"/>
      <c r="AC125" s="191"/>
      <c r="AD125" s="192"/>
    </row>
    <row r="126" spans="1:30" ht="9.75" customHeight="1">
      <c r="A126" s="47"/>
      <c r="B126" s="59"/>
      <c r="C126" s="36"/>
      <c r="D126" s="63"/>
      <c r="E126" s="1056"/>
      <c r="F126" s="32"/>
      <c r="G126" s="198"/>
      <c r="H126" s="653"/>
      <c r="I126" s="653"/>
      <c r="J126" s="653"/>
      <c r="K126" s="653"/>
      <c r="L126" s="653"/>
      <c r="M126" s="653"/>
      <c r="N126" s="653"/>
      <c r="O126" s="653"/>
      <c r="P126" s="653"/>
      <c r="Q126" s="106"/>
      <c r="R126" s="106"/>
      <c r="S126" s="106"/>
      <c r="T126" s="106"/>
      <c r="U126" s="106"/>
      <c r="V126" s="106"/>
      <c r="W126" s="106"/>
      <c r="X126" s="106"/>
      <c r="Y126" s="106"/>
      <c r="Z126" s="106"/>
      <c r="AA126" s="200"/>
      <c r="AB126" s="190"/>
      <c r="AC126" s="191"/>
      <c r="AD126" s="192"/>
    </row>
    <row r="127" spans="1:30">
      <c r="A127" s="47"/>
      <c r="B127" s="59"/>
      <c r="C127" s="36"/>
      <c r="D127" s="63"/>
      <c r="E127" s="1056"/>
      <c r="F127" s="32"/>
      <c r="G127" s="124" t="s">
        <v>164</v>
      </c>
      <c r="Q127" s="106"/>
      <c r="R127" s="106"/>
      <c r="S127" s="106"/>
      <c r="T127" s="106"/>
      <c r="U127" s="106"/>
      <c r="V127" s="106"/>
      <c r="W127" s="106"/>
      <c r="X127" s="106"/>
      <c r="Y127" s="106"/>
      <c r="Z127" s="106"/>
      <c r="AA127" s="200"/>
      <c r="AB127" s="190"/>
      <c r="AC127" s="191"/>
      <c r="AD127" s="192"/>
    </row>
    <row r="128" spans="1:30" ht="13.5" customHeight="1">
      <c r="A128" s="47"/>
      <c r="B128" s="59"/>
      <c r="C128" s="36"/>
      <c r="D128" s="63"/>
      <c r="E128" s="1056"/>
      <c r="F128" s="32"/>
      <c r="G128" s="1470" t="s">
        <v>22</v>
      </c>
      <c r="H128" s="1471"/>
      <c r="I128" s="1471"/>
      <c r="J128" s="1471"/>
      <c r="K128" s="1471"/>
      <c r="L128" s="1472"/>
      <c r="M128" s="1388" t="s">
        <v>102</v>
      </c>
      <c r="N128" s="1389"/>
      <c r="O128" s="1389"/>
      <c r="P128" s="1390"/>
      <c r="Q128" s="201"/>
      <c r="R128" s="201"/>
      <c r="S128" s="201"/>
      <c r="T128" s="201"/>
      <c r="U128" s="201"/>
      <c r="V128" s="201"/>
      <c r="W128" s="1359"/>
      <c r="X128" s="1359"/>
      <c r="Y128" s="1359"/>
      <c r="Z128" s="1359"/>
      <c r="AA128" s="200"/>
      <c r="AB128" s="190"/>
      <c r="AC128" s="191"/>
      <c r="AD128" s="192"/>
    </row>
    <row r="129" spans="1:33">
      <c r="A129" s="47"/>
      <c r="B129" s="59"/>
      <c r="C129" s="36"/>
      <c r="D129" s="63"/>
      <c r="E129" s="1056"/>
      <c r="F129" s="32"/>
      <c r="G129" s="1470" t="s">
        <v>15</v>
      </c>
      <c r="H129" s="1471"/>
      <c r="I129" s="1471"/>
      <c r="J129" s="1471"/>
      <c r="K129" s="1471"/>
      <c r="L129" s="1472"/>
      <c r="M129" s="1388" t="s">
        <v>102</v>
      </c>
      <c r="N129" s="1389"/>
      <c r="O129" s="1389"/>
      <c r="P129" s="1390"/>
      <c r="Q129" s="201"/>
      <c r="R129" s="201"/>
      <c r="S129" s="201"/>
      <c r="T129" s="201"/>
      <c r="U129" s="201"/>
      <c r="V129" s="201"/>
      <c r="W129" s="1359"/>
      <c r="X129" s="1359"/>
      <c r="Y129" s="1359"/>
      <c r="Z129" s="1359"/>
      <c r="AA129" s="200"/>
      <c r="AB129" s="190"/>
      <c r="AC129" s="191"/>
      <c r="AD129" s="192"/>
    </row>
    <row r="130" spans="1:33" ht="13.5" customHeight="1">
      <c r="A130" s="47"/>
      <c r="B130" s="59"/>
      <c r="C130" s="36"/>
      <c r="D130" s="63"/>
      <c r="E130" s="1056"/>
      <c r="F130" s="32"/>
      <c r="G130" s="1457" t="s">
        <v>13</v>
      </c>
      <c r="H130" s="1458"/>
      <c r="I130" s="1458"/>
      <c r="J130" s="1458"/>
      <c r="K130" s="1458"/>
      <c r="L130" s="1459"/>
      <c r="M130" s="1388" t="s">
        <v>102</v>
      </c>
      <c r="N130" s="1389"/>
      <c r="O130" s="1389"/>
      <c r="P130" s="1390"/>
      <c r="Q130" s="41"/>
      <c r="R130" s="41"/>
      <c r="S130" s="41"/>
      <c r="T130" s="41"/>
      <c r="U130" s="41"/>
      <c r="V130" s="41"/>
      <c r="W130" s="1359"/>
      <c r="X130" s="1359"/>
      <c r="Y130" s="1359"/>
      <c r="Z130" s="1359"/>
      <c r="AA130" s="200"/>
      <c r="AB130" s="190"/>
      <c r="AC130" s="191"/>
      <c r="AD130" s="192"/>
    </row>
    <row r="131" spans="1:33" ht="13.5" customHeight="1">
      <c r="A131" s="47"/>
      <c r="B131" s="59"/>
      <c r="C131" s="36"/>
      <c r="D131" s="63"/>
      <c r="E131" s="1056"/>
      <c r="F131" s="32"/>
      <c r="G131" s="202"/>
      <c r="H131" s="202"/>
      <c r="I131" s="202"/>
      <c r="J131" s="202"/>
      <c r="K131" s="202"/>
      <c r="L131" s="202"/>
      <c r="M131" s="46"/>
      <c r="N131" s="46"/>
      <c r="O131" s="46"/>
      <c r="P131" s="46"/>
      <c r="Q131" s="41"/>
      <c r="R131" s="41"/>
      <c r="S131" s="41"/>
      <c r="T131" s="41"/>
      <c r="U131" s="41"/>
      <c r="V131" s="41"/>
      <c r="W131" s="174"/>
      <c r="X131" s="174"/>
      <c r="Y131" s="174"/>
      <c r="Z131" s="174"/>
      <c r="AA131" s="200"/>
      <c r="AB131" s="190"/>
      <c r="AC131" s="191"/>
      <c r="AD131" s="192"/>
    </row>
    <row r="132" spans="1:33">
      <c r="A132" s="1056"/>
      <c r="B132" s="1178"/>
      <c r="C132" s="1180"/>
      <c r="D132" s="63"/>
      <c r="E132" s="47"/>
      <c r="F132" s="32"/>
      <c r="G132" s="31" t="s">
        <v>747</v>
      </c>
      <c r="AA132" s="45"/>
      <c r="AB132" s="1082"/>
      <c r="AC132" s="1113"/>
      <c r="AD132" s="1114"/>
      <c r="AG132" s="921"/>
    </row>
    <row r="133" spans="1:33">
      <c r="A133" s="1056"/>
      <c r="B133" s="1178"/>
      <c r="C133" s="1180"/>
      <c r="D133" s="63"/>
      <c r="E133" s="47"/>
      <c r="F133" s="32"/>
      <c r="G133" s="1117" t="s">
        <v>440</v>
      </c>
      <c r="H133" s="1117"/>
      <c r="I133" s="1117"/>
      <c r="J133" s="1117"/>
      <c r="K133" s="1117"/>
      <c r="L133" s="1117"/>
      <c r="M133" s="1117"/>
      <c r="N133" s="1117"/>
      <c r="O133" s="1117"/>
      <c r="P133" s="1117"/>
      <c r="Q133" s="1117"/>
      <c r="R133" s="1117"/>
      <c r="S133" s="1117"/>
      <c r="T133" s="1117"/>
      <c r="U133" s="1117"/>
      <c r="V133" s="1117"/>
      <c r="W133" s="1117"/>
      <c r="X133" s="1117"/>
      <c r="Y133" s="1117"/>
      <c r="AA133" s="45"/>
      <c r="AB133" s="1082"/>
      <c r="AC133" s="1113"/>
      <c r="AD133" s="1114"/>
      <c r="AG133" s="921"/>
    </row>
    <row r="134" spans="1:33">
      <c r="A134" s="1056"/>
      <c r="B134" s="1178"/>
      <c r="C134" s="1180"/>
      <c r="D134" s="63"/>
      <c r="E134" s="47"/>
      <c r="F134" s="32"/>
      <c r="G134" s="951" t="s">
        <v>305</v>
      </c>
      <c r="H134" s="950"/>
      <c r="I134" s="950"/>
      <c r="J134" s="950"/>
      <c r="K134" s="952"/>
      <c r="L134" s="53" t="s">
        <v>104</v>
      </c>
      <c r="M134" s="210" t="s">
        <v>306</v>
      </c>
      <c r="N134" s="210"/>
      <c r="O134" s="53" t="s">
        <v>104</v>
      </c>
      <c r="P134" s="210" t="s">
        <v>307</v>
      </c>
      <c r="Q134" s="210"/>
      <c r="R134" s="53" t="s">
        <v>104</v>
      </c>
      <c r="S134" s="210" t="s">
        <v>308</v>
      </c>
      <c r="T134" s="210"/>
      <c r="U134" s="53" t="s">
        <v>104</v>
      </c>
      <c r="V134" s="210" t="s">
        <v>309</v>
      </c>
      <c r="W134" s="210"/>
      <c r="X134" s="210"/>
      <c r="Y134" s="211"/>
      <c r="AA134" s="45"/>
      <c r="AB134" s="1082"/>
      <c r="AC134" s="1113"/>
      <c r="AD134" s="1114"/>
      <c r="AG134" s="921"/>
    </row>
    <row r="135" spans="1:33" ht="11.25" customHeight="1">
      <c r="A135" s="1056"/>
      <c r="B135" s="1178"/>
      <c r="C135" s="1180"/>
      <c r="D135" s="63"/>
      <c r="E135" s="47"/>
      <c r="F135" s="32"/>
      <c r="AA135" s="45"/>
      <c r="AB135" s="1082"/>
      <c r="AC135" s="1113"/>
      <c r="AD135" s="1114"/>
      <c r="AG135" s="921"/>
    </row>
    <row r="136" spans="1:33" ht="13.5" customHeight="1">
      <c r="A136" s="1056"/>
      <c r="B136" s="1178"/>
      <c r="C136" s="1180"/>
      <c r="D136" s="63"/>
      <c r="E136" s="47"/>
      <c r="F136" s="32"/>
      <c r="G136" s="31" t="s">
        <v>208</v>
      </c>
      <c r="I136" s="118"/>
      <c r="J136" s="118"/>
      <c r="K136" s="118"/>
      <c r="L136" s="118"/>
      <c r="M136" s="118"/>
      <c r="N136" s="118"/>
      <c r="O136" s="118"/>
      <c r="P136" s="118"/>
      <c r="Q136" s="118"/>
      <c r="R136" s="118"/>
      <c r="S136" s="118"/>
      <c r="AA136" s="45"/>
      <c r="AB136" s="1082"/>
      <c r="AC136" s="1113"/>
      <c r="AD136" s="1114"/>
      <c r="AG136" s="921"/>
    </row>
    <row r="137" spans="1:33" ht="13.5" customHeight="1">
      <c r="A137" s="49"/>
      <c r="B137" s="37"/>
      <c r="C137" s="36"/>
      <c r="D137" s="63"/>
      <c r="E137" s="47"/>
      <c r="F137" s="32"/>
      <c r="G137" s="212" t="s">
        <v>206</v>
      </c>
      <c r="I137" s="1505" t="s">
        <v>191</v>
      </c>
      <c r="J137" s="1506"/>
      <c r="K137" s="1506"/>
      <c r="L137" s="1506"/>
      <c r="M137" s="1506"/>
      <c r="N137" s="1506"/>
      <c r="O137" s="1506"/>
      <c r="P137" s="1506"/>
      <c r="Q137" s="1506"/>
      <c r="R137" s="1506"/>
      <c r="S137" s="1506"/>
      <c r="T137" s="1507"/>
      <c r="U137" s="999" t="s">
        <v>110</v>
      </c>
      <c r="V137" s="1000"/>
      <c r="W137" s="1000"/>
      <c r="X137" s="1001"/>
      <c r="AA137" s="45"/>
      <c r="AB137" s="213"/>
      <c r="AC137" s="214"/>
      <c r="AD137" s="215"/>
      <c r="AG137" s="921"/>
    </row>
    <row r="138" spans="1:33">
      <c r="A138" s="49"/>
      <c r="B138" s="37"/>
      <c r="C138" s="36"/>
      <c r="D138" s="63"/>
      <c r="E138" s="47"/>
      <c r="F138" s="32"/>
      <c r="G138" s="212" t="s">
        <v>207</v>
      </c>
      <c r="I138" s="1546" t="s">
        <v>192</v>
      </c>
      <c r="J138" s="1547"/>
      <c r="K138" s="1547"/>
      <c r="L138" s="1547"/>
      <c r="M138" s="1547"/>
      <c r="N138" s="1547"/>
      <c r="O138" s="1547"/>
      <c r="P138" s="1547"/>
      <c r="Q138" s="1547"/>
      <c r="R138" s="1547"/>
      <c r="S138" s="1547"/>
      <c r="T138" s="1548"/>
      <c r="U138" s="1409" t="s">
        <v>103</v>
      </c>
      <c r="V138" s="1410"/>
      <c r="W138" s="1410"/>
      <c r="X138" s="1411"/>
      <c r="AA138" s="45"/>
      <c r="AB138" s="213"/>
      <c r="AC138" s="214"/>
      <c r="AD138" s="215"/>
      <c r="AG138" s="921"/>
    </row>
    <row r="139" spans="1:33" ht="5.25" customHeight="1">
      <c r="A139" s="60"/>
      <c r="B139" s="61"/>
      <c r="C139" s="62"/>
      <c r="D139" s="165"/>
      <c r="E139" s="203"/>
      <c r="F139" s="64"/>
      <c r="G139" s="717"/>
      <c r="H139" s="118"/>
      <c r="I139" s="397"/>
      <c r="J139" s="397"/>
      <c r="K139" s="397"/>
      <c r="L139" s="397"/>
      <c r="M139" s="397"/>
      <c r="N139" s="397"/>
      <c r="O139" s="397"/>
      <c r="P139" s="397"/>
      <c r="Q139" s="397"/>
      <c r="R139" s="397"/>
      <c r="S139" s="397"/>
      <c r="T139" s="397"/>
      <c r="U139" s="397"/>
      <c r="V139" s="397"/>
      <c r="W139" s="397"/>
      <c r="X139" s="397"/>
      <c r="Y139" s="118"/>
      <c r="Z139" s="118"/>
      <c r="AA139" s="66"/>
      <c r="AB139" s="216"/>
      <c r="AC139" s="217"/>
      <c r="AD139" s="218"/>
      <c r="AG139" s="921"/>
    </row>
    <row r="140" spans="1:33">
      <c r="A140" s="49"/>
      <c r="B140" s="37"/>
      <c r="C140" s="36"/>
      <c r="D140" s="63"/>
      <c r="E140" s="47"/>
      <c r="F140" s="32"/>
      <c r="G140" s="1553" t="s">
        <v>209</v>
      </c>
      <c r="H140" s="1553"/>
      <c r="I140" s="1553"/>
      <c r="J140" s="1553"/>
      <c r="K140" s="1553"/>
      <c r="L140" s="1553"/>
      <c r="M140" s="1553"/>
      <c r="N140" s="1553"/>
      <c r="O140" s="1553"/>
      <c r="P140" s="1553"/>
      <c r="Q140" s="1553"/>
      <c r="R140" s="1553"/>
      <c r="S140" s="1553"/>
      <c r="T140" s="1553"/>
      <c r="U140" s="1553"/>
      <c r="V140" s="1553"/>
      <c r="W140" s="1553"/>
      <c r="X140" s="1553"/>
      <c r="Y140" s="1553"/>
      <c r="Z140" s="1553"/>
      <c r="AA140" s="1554"/>
      <c r="AB140" s="213"/>
      <c r="AC140" s="214"/>
      <c r="AD140" s="215"/>
      <c r="AG140" s="921"/>
    </row>
    <row r="141" spans="1:33" ht="13.05" customHeight="1">
      <c r="A141" s="49"/>
      <c r="B141" s="37"/>
      <c r="C141" s="36"/>
      <c r="D141" s="63"/>
      <c r="E141" s="47"/>
      <c r="F141" s="32"/>
      <c r="H141" s="1065" t="s">
        <v>193</v>
      </c>
      <c r="I141" s="1065"/>
      <c r="J141" s="1065" t="s">
        <v>194</v>
      </c>
      <c r="K141" s="1065"/>
      <c r="L141" s="951" t="s">
        <v>195</v>
      </c>
      <c r="M141" s="950"/>
      <c r="N141" s="950"/>
      <c r="O141" s="950"/>
      <c r="P141" s="950"/>
      <c r="Q141" s="950"/>
      <c r="R141" s="950"/>
      <c r="S141" s="950"/>
      <c r="T141" s="950"/>
      <c r="U141" s="950"/>
      <c r="V141" s="950"/>
      <c r="W141" s="950"/>
      <c r="X141" s="952"/>
      <c r="Y141" s="148"/>
      <c r="Z141" s="148"/>
      <c r="AA141" s="45"/>
      <c r="AB141" s="213"/>
      <c r="AC141" s="214"/>
      <c r="AD141" s="215"/>
      <c r="AG141" s="921"/>
    </row>
    <row r="142" spans="1:33" ht="13.05" customHeight="1">
      <c r="A142" s="49"/>
      <c r="B142" s="37"/>
      <c r="C142" s="36"/>
      <c r="D142" s="63"/>
      <c r="E142" s="47"/>
      <c r="F142" s="32"/>
      <c r="H142" s="949" t="s">
        <v>202</v>
      </c>
      <c r="I142" s="986"/>
      <c r="J142" s="1417" t="s">
        <v>196</v>
      </c>
      <c r="K142" s="1418"/>
      <c r="L142" s="1401" t="s">
        <v>198</v>
      </c>
      <c r="M142" s="1401"/>
      <c r="N142" s="1401"/>
      <c r="O142" s="1401"/>
      <c r="P142" s="1401"/>
      <c r="Q142" s="1401"/>
      <c r="R142" s="1401"/>
      <c r="S142" s="1401"/>
      <c r="T142" s="1401"/>
      <c r="U142" s="999" t="s">
        <v>103</v>
      </c>
      <c r="V142" s="1000"/>
      <c r="W142" s="1000"/>
      <c r="X142" s="1001"/>
      <c r="Y142" s="148"/>
      <c r="Z142" s="148"/>
      <c r="AA142" s="45"/>
      <c r="AB142" s="213"/>
      <c r="AC142" s="214"/>
      <c r="AD142" s="215"/>
      <c r="AG142" s="921"/>
    </row>
    <row r="143" spans="1:33" ht="13.05" customHeight="1">
      <c r="A143" s="49"/>
      <c r="B143" s="37"/>
      <c r="C143" s="36"/>
      <c r="D143" s="63"/>
      <c r="E143" s="47"/>
      <c r="F143" s="32"/>
      <c r="H143" s="1555"/>
      <c r="I143" s="1556"/>
      <c r="J143" s="1421"/>
      <c r="K143" s="1422"/>
      <c r="L143" s="1401" t="s">
        <v>199</v>
      </c>
      <c r="M143" s="1401"/>
      <c r="N143" s="1401"/>
      <c r="O143" s="1401"/>
      <c r="P143" s="1401"/>
      <c r="Q143" s="1401"/>
      <c r="R143" s="1401"/>
      <c r="S143" s="1401"/>
      <c r="T143" s="1401"/>
      <c r="U143" s="999" t="s">
        <v>103</v>
      </c>
      <c r="V143" s="1000"/>
      <c r="W143" s="1000"/>
      <c r="X143" s="1001"/>
      <c r="Y143" s="148"/>
      <c r="Z143" s="148"/>
      <c r="AA143" s="45"/>
      <c r="AB143" s="213"/>
      <c r="AC143" s="214"/>
      <c r="AD143" s="215"/>
      <c r="AG143" s="921"/>
    </row>
    <row r="144" spans="1:33" ht="13.05" customHeight="1">
      <c r="A144" s="49"/>
      <c r="B144" s="37"/>
      <c r="C144" s="36"/>
      <c r="D144" s="63"/>
      <c r="E144" s="49"/>
      <c r="F144" s="32"/>
      <c r="H144" s="1555"/>
      <c r="I144" s="1556"/>
      <c r="J144" s="1417" t="s">
        <v>197</v>
      </c>
      <c r="K144" s="1418"/>
      <c r="L144" s="1401" t="s">
        <v>203</v>
      </c>
      <c r="M144" s="1401"/>
      <c r="N144" s="1401"/>
      <c r="O144" s="1401"/>
      <c r="P144" s="1401"/>
      <c r="Q144" s="1401"/>
      <c r="R144" s="1401"/>
      <c r="S144" s="1401"/>
      <c r="T144" s="1401"/>
      <c r="U144" s="999" t="s">
        <v>103</v>
      </c>
      <c r="V144" s="1000"/>
      <c r="W144" s="1000"/>
      <c r="X144" s="1001"/>
      <c r="Y144" s="148"/>
      <c r="Z144" s="148"/>
      <c r="AA144" s="45"/>
      <c r="AB144" s="213"/>
      <c r="AC144" s="214"/>
      <c r="AD144" s="215"/>
      <c r="AG144" s="921"/>
    </row>
    <row r="145" spans="1:33" ht="13.05" customHeight="1">
      <c r="A145" s="49"/>
      <c r="B145" s="37"/>
      <c r="C145" s="36"/>
      <c r="D145" s="63"/>
      <c r="E145" s="49"/>
      <c r="F145" s="32"/>
      <c r="H145" s="1555"/>
      <c r="I145" s="1556"/>
      <c r="J145" s="1419"/>
      <c r="K145" s="1420"/>
      <c r="L145" s="1372" t="s">
        <v>200</v>
      </c>
      <c r="M145" s="1372"/>
      <c r="N145" s="1372"/>
      <c r="O145" s="1372"/>
      <c r="P145" s="1372"/>
      <c r="Q145" s="1372"/>
      <c r="R145" s="1372"/>
      <c r="S145" s="1372"/>
      <c r="T145" s="1372"/>
      <c r="U145" s="999" t="s">
        <v>103</v>
      </c>
      <c r="V145" s="1000"/>
      <c r="W145" s="1000"/>
      <c r="X145" s="1001"/>
      <c r="Y145" s="148"/>
      <c r="Z145" s="148"/>
      <c r="AA145" s="45"/>
      <c r="AB145" s="213"/>
      <c r="AC145" s="214"/>
      <c r="AD145" s="215"/>
      <c r="AG145" s="921"/>
    </row>
    <row r="146" spans="1:33" ht="13.05" customHeight="1">
      <c r="A146" s="49"/>
      <c r="B146" s="37"/>
      <c r="C146" s="36"/>
      <c r="D146" s="63"/>
      <c r="E146" s="49"/>
      <c r="F146" s="32"/>
      <c r="H146" s="1555"/>
      <c r="I146" s="1556"/>
      <c r="J146" s="1419"/>
      <c r="K146" s="1420"/>
      <c r="L146" s="1423" t="s">
        <v>201</v>
      </c>
      <c r="M146" s="1423"/>
      <c r="N146" s="1423"/>
      <c r="O146" s="1423"/>
      <c r="P146" s="1423"/>
      <c r="Q146" s="1423"/>
      <c r="R146" s="1423"/>
      <c r="S146" s="1423"/>
      <c r="T146" s="1423"/>
      <c r="U146" s="1424" t="s">
        <v>103</v>
      </c>
      <c r="V146" s="1425"/>
      <c r="W146" s="1425"/>
      <c r="X146" s="1426"/>
      <c r="Y146" s="148"/>
      <c r="Z146" s="148"/>
      <c r="AA146" s="45"/>
      <c r="AB146" s="213"/>
      <c r="AC146" s="214"/>
      <c r="AD146" s="215"/>
      <c r="AG146" s="921"/>
    </row>
    <row r="147" spans="1:33" ht="13.05" customHeight="1">
      <c r="A147" s="49"/>
      <c r="B147" s="37"/>
      <c r="C147" s="36"/>
      <c r="D147" s="63"/>
      <c r="E147" s="49"/>
      <c r="F147" s="32"/>
      <c r="H147" s="1555"/>
      <c r="I147" s="1556"/>
      <c r="J147" s="1419"/>
      <c r="K147" s="1420"/>
      <c r="L147" s="1423"/>
      <c r="M147" s="1423"/>
      <c r="N147" s="1423"/>
      <c r="O147" s="1423"/>
      <c r="P147" s="1423"/>
      <c r="Q147" s="1423"/>
      <c r="R147" s="1423"/>
      <c r="S147" s="1423"/>
      <c r="T147" s="1423"/>
      <c r="U147" s="1427"/>
      <c r="V147" s="1428"/>
      <c r="W147" s="1428"/>
      <c r="X147" s="1429"/>
      <c r="Y147" s="148"/>
      <c r="Z147" s="148"/>
      <c r="AA147" s="45"/>
      <c r="AB147" s="213"/>
      <c r="AC147" s="214"/>
      <c r="AD147" s="215"/>
      <c r="AG147" s="921"/>
    </row>
    <row r="148" spans="1:33" ht="13.05" customHeight="1">
      <c r="A148" s="49"/>
      <c r="B148" s="37"/>
      <c r="C148" s="36"/>
      <c r="D148" s="63"/>
      <c r="E148" s="49"/>
      <c r="F148" s="32"/>
      <c r="H148" s="953"/>
      <c r="I148" s="987"/>
      <c r="J148" s="1421"/>
      <c r="K148" s="1422"/>
      <c r="L148" s="1430" t="s">
        <v>199</v>
      </c>
      <c r="M148" s="1431"/>
      <c r="N148" s="1431"/>
      <c r="O148" s="1431"/>
      <c r="P148" s="1431"/>
      <c r="Q148" s="1431"/>
      <c r="R148" s="1431"/>
      <c r="S148" s="1431"/>
      <c r="T148" s="1432"/>
      <c r="U148" s="999" t="s">
        <v>103</v>
      </c>
      <c r="V148" s="1000"/>
      <c r="W148" s="1000"/>
      <c r="X148" s="1001"/>
      <c r="Y148" s="148"/>
      <c r="Z148" s="148"/>
      <c r="AA148" s="45"/>
      <c r="AB148" s="213"/>
      <c r="AC148" s="214"/>
      <c r="AD148" s="215"/>
      <c r="AG148" s="921"/>
    </row>
    <row r="149" spans="1:33" ht="13.05" customHeight="1">
      <c r="A149" s="49"/>
      <c r="B149" s="37"/>
      <c r="C149" s="36"/>
      <c r="D149" s="63"/>
      <c r="E149" s="49"/>
      <c r="F149" s="32"/>
      <c r="H149" s="1417" t="s">
        <v>441</v>
      </c>
      <c r="I149" s="1418"/>
      <c r="J149" s="1417" t="s">
        <v>196</v>
      </c>
      <c r="K149" s="1418"/>
      <c r="L149" s="1401" t="s">
        <v>203</v>
      </c>
      <c r="M149" s="1401"/>
      <c r="N149" s="1401"/>
      <c r="O149" s="1401"/>
      <c r="P149" s="1401"/>
      <c r="Q149" s="1401"/>
      <c r="R149" s="1401"/>
      <c r="S149" s="1401"/>
      <c r="T149" s="1401"/>
      <c r="U149" s="999" t="s">
        <v>103</v>
      </c>
      <c r="V149" s="1000"/>
      <c r="W149" s="1000"/>
      <c r="X149" s="1001"/>
      <c r="Y149" s="148"/>
      <c r="Z149" s="148"/>
      <c r="AA149" s="45"/>
      <c r="AB149" s="213"/>
      <c r="AC149" s="214"/>
      <c r="AD149" s="215"/>
      <c r="AG149" s="921"/>
    </row>
    <row r="150" spans="1:33" ht="13.05" customHeight="1">
      <c r="A150" s="49"/>
      <c r="B150" s="37"/>
      <c r="C150" s="36"/>
      <c r="D150" s="63"/>
      <c r="E150" s="49"/>
      <c r="F150" s="32"/>
      <c r="H150" s="1419"/>
      <c r="I150" s="1420"/>
      <c r="J150" s="1421"/>
      <c r="K150" s="1422"/>
      <c r="L150" s="1401" t="s">
        <v>199</v>
      </c>
      <c r="M150" s="1401"/>
      <c r="N150" s="1401"/>
      <c r="O150" s="1401"/>
      <c r="P150" s="1401"/>
      <c r="Q150" s="1401"/>
      <c r="R150" s="1401"/>
      <c r="S150" s="1401"/>
      <c r="T150" s="1401"/>
      <c r="U150" s="999" t="s">
        <v>103</v>
      </c>
      <c r="V150" s="1000"/>
      <c r="W150" s="1000"/>
      <c r="X150" s="1001"/>
      <c r="Y150" s="148"/>
      <c r="Z150" s="148"/>
      <c r="AA150" s="45"/>
      <c r="AB150" s="213"/>
      <c r="AC150" s="214"/>
      <c r="AD150" s="215"/>
      <c r="AG150" s="921"/>
    </row>
    <row r="151" spans="1:33" ht="13.05" customHeight="1">
      <c r="A151" s="49"/>
      <c r="B151" s="37"/>
      <c r="C151" s="36"/>
      <c r="D151" s="63"/>
      <c r="E151" s="49"/>
      <c r="F151" s="32"/>
      <c r="H151" s="1419"/>
      <c r="I151" s="1420"/>
      <c r="J151" s="1417" t="s">
        <v>197</v>
      </c>
      <c r="K151" s="1418"/>
      <c r="L151" s="1401" t="s">
        <v>203</v>
      </c>
      <c r="M151" s="1401"/>
      <c r="N151" s="1401"/>
      <c r="O151" s="1401"/>
      <c r="P151" s="1401"/>
      <c r="Q151" s="1401"/>
      <c r="R151" s="1401"/>
      <c r="S151" s="1401"/>
      <c r="T151" s="1401"/>
      <c r="U151" s="999" t="s">
        <v>103</v>
      </c>
      <c r="V151" s="1000"/>
      <c r="W151" s="1000"/>
      <c r="X151" s="1001"/>
      <c r="Y151" s="148"/>
      <c r="Z151" s="148"/>
      <c r="AA151" s="45"/>
      <c r="AB151" s="213"/>
      <c r="AC151" s="214"/>
      <c r="AD151" s="215"/>
      <c r="AG151" s="921"/>
    </row>
    <row r="152" spans="1:33" ht="13.05" customHeight="1">
      <c r="A152" s="49"/>
      <c r="B152" s="37"/>
      <c r="C152" s="36"/>
      <c r="D152" s="63"/>
      <c r="E152" s="49"/>
      <c r="F152" s="32"/>
      <c r="H152" s="1419"/>
      <c r="I152" s="1420"/>
      <c r="J152" s="1419"/>
      <c r="K152" s="1420"/>
      <c r="L152" s="1423" t="s">
        <v>205</v>
      </c>
      <c r="M152" s="1423"/>
      <c r="N152" s="1423"/>
      <c r="O152" s="1423"/>
      <c r="P152" s="1423"/>
      <c r="Q152" s="1423"/>
      <c r="R152" s="1423"/>
      <c r="S152" s="1423"/>
      <c r="T152" s="1423"/>
      <c r="U152" s="1424" t="s">
        <v>103</v>
      </c>
      <c r="V152" s="1425"/>
      <c r="W152" s="1425"/>
      <c r="X152" s="1426"/>
      <c r="Y152" s="148"/>
      <c r="Z152" s="148"/>
      <c r="AA152" s="45"/>
      <c r="AB152" s="213"/>
      <c r="AC152" s="214"/>
      <c r="AD152" s="215"/>
      <c r="AG152" s="921"/>
    </row>
    <row r="153" spans="1:33" ht="13.05" customHeight="1">
      <c r="A153" s="49"/>
      <c r="B153" s="37"/>
      <c r="C153" s="36"/>
      <c r="D153" s="63"/>
      <c r="E153" s="49"/>
      <c r="F153" s="32"/>
      <c r="H153" s="1419"/>
      <c r="I153" s="1420"/>
      <c r="J153" s="1419"/>
      <c r="K153" s="1420"/>
      <c r="L153" s="1423"/>
      <c r="M153" s="1423"/>
      <c r="N153" s="1423"/>
      <c r="O153" s="1423"/>
      <c r="P153" s="1423"/>
      <c r="Q153" s="1423"/>
      <c r="R153" s="1423"/>
      <c r="S153" s="1423"/>
      <c r="T153" s="1423"/>
      <c r="U153" s="1427"/>
      <c r="V153" s="1428"/>
      <c r="W153" s="1428"/>
      <c r="X153" s="1429"/>
      <c r="Y153" s="148"/>
      <c r="Z153" s="148"/>
      <c r="AA153" s="45"/>
      <c r="AB153" s="213"/>
      <c r="AC153" s="214"/>
      <c r="AD153" s="215"/>
      <c r="AG153" s="921"/>
    </row>
    <row r="154" spans="1:33" ht="13.05" customHeight="1">
      <c r="A154" s="49"/>
      <c r="B154" s="37"/>
      <c r="C154" s="36"/>
      <c r="D154" s="63"/>
      <c r="E154" s="49"/>
      <c r="F154" s="32"/>
      <c r="H154" s="1421"/>
      <c r="I154" s="1422"/>
      <c r="J154" s="1421"/>
      <c r="K154" s="1422"/>
      <c r="L154" s="1430" t="s">
        <v>199</v>
      </c>
      <c r="M154" s="1431"/>
      <c r="N154" s="1431"/>
      <c r="O154" s="1431"/>
      <c r="P154" s="1431"/>
      <c r="Q154" s="1431"/>
      <c r="R154" s="1431"/>
      <c r="S154" s="1431"/>
      <c r="T154" s="1432"/>
      <c r="U154" s="999" t="s">
        <v>103</v>
      </c>
      <c r="V154" s="1000"/>
      <c r="W154" s="1000"/>
      <c r="X154" s="1001"/>
      <c r="Y154" s="148"/>
      <c r="Z154" s="148"/>
      <c r="AA154" s="45"/>
      <c r="AB154" s="213"/>
      <c r="AC154" s="214"/>
      <c r="AD154" s="215"/>
      <c r="AG154" s="921"/>
    </row>
    <row r="155" spans="1:33" ht="13.05" customHeight="1">
      <c r="A155" s="49"/>
      <c r="B155" s="37"/>
      <c r="C155" s="36"/>
      <c r="D155" s="63"/>
      <c r="E155" s="49"/>
      <c r="F155" s="32"/>
      <c r="H155" s="1417" t="s">
        <v>442</v>
      </c>
      <c r="I155" s="1418"/>
      <c r="J155" s="1417" t="s">
        <v>196</v>
      </c>
      <c r="K155" s="1418"/>
      <c r="L155" s="1401" t="s">
        <v>203</v>
      </c>
      <c r="M155" s="1401"/>
      <c r="N155" s="1401"/>
      <c r="O155" s="1401"/>
      <c r="P155" s="1401"/>
      <c r="Q155" s="1401"/>
      <c r="R155" s="1401"/>
      <c r="S155" s="1401"/>
      <c r="T155" s="1401"/>
      <c r="U155" s="999" t="s">
        <v>103</v>
      </c>
      <c r="V155" s="1000"/>
      <c r="W155" s="1000"/>
      <c r="X155" s="1001"/>
      <c r="Y155" s="148"/>
      <c r="Z155" s="148"/>
      <c r="AA155" s="45"/>
      <c r="AB155" s="213"/>
      <c r="AC155" s="214"/>
      <c r="AD155" s="215"/>
      <c r="AG155" s="921"/>
    </row>
    <row r="156" spans="1:33" ht="13.05" customHeight="1">
      <c r="A156" s="49"/>
      <c r="B156" s="37"/>
      <c r="C156" s="36"/>
      <c r="D156" s="63"/>
      <c r="E156" s="49"/>
      <c r="F156" s="32"/>
      <c r="H156" s="1419"/>
      <c r="I156" s="1420"/>
      <c r="J156" s="1421"/>
      <c r="K156" s="1422"/>
      <c r="L156" s="1401" t="s">
        <v>204</v>
      </c>
      <c r="M156" s="1401"/>
      <c r="N156" s="1401"/>
      <c r="O156" s="1401"/>
      <c r="P156" s="1401"/>
      <c r="Q156" s="1401"/>
      <c r="R156" s="1401"/>
      <c r="S156" s="1401"/>
      <c r="T156" s="1401"/>
      <c r="U156" s="999" t="s">
        <v>103</v>
      </c>
      <c r="V156" s="1000"/>
      <c r="W156" s="1000"/>
      <c r="X156" s="1001"/>
      <c r="Y156" s="148"/>
      <c r="Z156" s="148"/>
      <c r="AA156" s="45"/>
      <c r="AB156" s="213"/>
      <c r="AC156" s="214"/>
      <c r="AD156" s="215"/>
      <c r="AG156" s="921"/>
    </row>
    <row r="157" spans="1:33" ht="13.05" customHeight="1">
      <c r="A157" s="49"/>
      <c r="B157" s="37"/>
      <c r="C157" s="36"/>
      <c r="D157" s="63"/>
      <c r="E157" s="49"/>
      <c r="F157" s="32"/>
      <c r="H157" s="1419"/>
      <c r="I157" s="1420"/>
      <c r="J157" s="1417" t="s">
        <v>197</v>
      </c>
      <c r="K157" s="1418"/>
      <c r="L157" s="1401" t="s">
        <v>203</v>
      </c>
      <c r="M157" s="1401"/>
      <c r="N157" s="1401"/>
      <c r="O157" s="1401"/>
      <c r="P157" s="1401"/>
      <c r="Q157" s="1401"/>
      <c r="R157" s="1401"/>
      <c r="S157" s="1401"/>
      <c r="T157" s="1401"/>
      <c r="U157" s="999" t="s">
        <v>103</v>
      </c>
      <c r="V157" s="1000"/>
      <c r="W157" s="1000"/>
      <c r="X157" s="1001"/>
      <c r="Y157" s="148"/>
      <c r="Z157" s="148"/>
      <c r="AA157" s="45"/>
      <c r="AB157" s="213"/>
      <c r="AC157" s="214"/>
      <c r="AD157" s="215"/>
      <c r="AG157" s="921"/>
    </row>
    <row r="158" spans="1:33" ht="13.05" customHeight="1">
      <c r="A158" s="49"/>
      <c r="B158" s="37"/>
      <c r="C158" s="36"/>
      <c r="D158" s="63"/>
      <c r="E158" s="49"/>
      <c r="F158" s="32"/>
      <c r="H158" s="1419"/>
      <c r="I158" s="1420"/>
      <c r="J158" s="1419"/>
      <c r="K158" s="1420"/>
      <c r="L158" s="1490" t="s">
        <v>443</v>
      </c>
      <c r="M158" s="1490"/>
      <c r="N158" s="1490"/>
      <c r="O158" s="1490"/>
      <c r="P158" s="1490"/>
      <c r="Q158" s="1490"/>
      <c r="R158" s="1490"/>
      <c r="S158" s="1490"/>
      <c r="T158" s="1490"/>
      <c r="U158" s="1424" t="s">
        <v>103</v>
      </c>
      <c r="V158" s="1425"/>
      <c r="W158" s="1425"/>
      <c r="X158" s="1426"/>
      <c r="Y158" s="148"/>
      <c r="Z158" s="148"/>
      <c r="AA158" s="45"/>
      <c r="AB158" s="213"/>
      <c r="AC158" s="214"/>
      <c r="AD158" s="215"/>
      <c r="AG158" s="921"/>
    </row>
    <row r="159" spans="1:33" ht="13.05" customHeight="1">
      <c r="A159" s="49"/>
      <c r="B159" s="37"/>
      <c r="C159" s="36"/>
      <c r="D159" s="63"/>
      <c r="E159" s="49"/>
      <c r="F159" s="32"/>
      <c r="H159" s="1421"/>
      <c r="I159" s="1422"/>
      <c r="J159" s="1421"/>
      <c r="K159" s="1422"/>
      <c r="L159" s="1430" t="s">
        <v>204</v>
      </c>
      <c r="M159" s="1431"/>
      <c r="N159" s="1431"/>
      <c r="O159" s="1431"/>
      <c r="P159" s="1431"/>
      <c r="Q159" s="1431"/>
      <c r="R159" s="1431"/>
      <c r="S159" s="1431"/>
      <c r="T159" s="1432"/>
      <c r="U159" s="999" t="s">
        <v>103</v>
      </c>
      <c r="V159" s="1000"/>
      <c r="W159" s="1000"/>
      <c r="X159" s="1001"/>
      <c r="Y159" s="148"/>
      <c r="Z159" s="148"/>
      <c r="AA159" s="45"/>
      <c r="AB159" s="213"/>
      <c r="AC159" s="214"/>
      <c r="AD159" s="215"/>
      <c r="AG159" s="921"/>
    </row>
    <row r="160" spans="1:33" ht="18.600000000000001" customHeight="1">
      <c r="A160" s="49"/>
      <c r="B160" s="37"/>
      <c r="C160" s="36"/>
      <c r="D160" s="63"/>
      <c r="E160" s="49"/>
      <c r="F160" s="32"/>
      <c r="H160" s="1622" t="s">
        <v>213</v>
      </c>
      <c r="I160" s="1622"/>
      <c r="J160" s="1622"/>
      <c r="K160" s="1622"/>
      <c r="L160" s="1622"/>
      <c r="M160" s="1622"/>
      <c r="N160" s="1622"/>
      <c r="O160" s="1622"/>
      <c r="P160" s="1622"/>
      <c r="Q160" s="1622"/>
      <c r="R160" s="1622"/>
      <c r="S160" s="1622"/>
      <c r="T160" s="1622"/>
      <c r="U160" s="1622"/>
      <c r="V160" s="1622"/>
      <c r="W160" s="1622"/>
      <c r="X160" s="1622"/>
      <c r="Y160" s="1622"/>
      <c r="Z160" s="1622"/>
      <c r="AA160" s="45"/>
      <c r="AB160" s="213"/>
      <c r="AC160" s="214"/>
      <c r="AD160" s="215"/>
      <c r="AG160" s="921"/>
    </row>
    <row r="161" spans="1:33" ht="2.1" customHeight="1">
      <c r="A161" s="49"/>
      <c r="B161" s="37"/>
      <c r="C161" s="36"/>
      <c r="D161" s="63"/>
      <c r="E161" s="49"/>
      <c r="F161" s="32"/>
      <c r="AA161" s="45"/>
      <c r="AB161" s="213"/>
      <c r="AC161" s="214"/>
      <c r="AD161" s="215"/>
      <c r="AG161" s="46"/>
    </row>
    <row r="162" spans="1:33" ht="12.6" customHeight="1">
      <c r="A162" s="49"/>
      <c r="B162" s="37"/>
      <c r="C162" s="36"/>
      <c r="D162" s="63"/>
      <c r="E162" s="49"/>
      <c r="F162" s="32"/>
      <c r="G162" s="927" t="s">
        <v>210</v>
      </c>
      <c r="H162" s="927"/>
      <c r="I162" s="927"/>
      <c r="J162" s="927"/>
      <c r="K162" s="927"/>
      <c r="L162" s="927"/>
      <c r="M162" s="927"/>
      <c r="N162" s="927"/>
      <c r="O162" s="927"/>
      <c r="P162" s="927"/>
      <c r="Q162" s="927"/>
      <c r="R162" s="927"/>
      <c r="S162" s="927"/>
      <c r="T162" s="927"/>
      <c r="U162" s="927"/>
      <c r="V162" s="927"/>
      <c r="W162" s="927"/>
      <c r="X162" s="110"/>
      <c r="Y162" s="110"/>
      <c r="Z162" s="110"/>
      <c r="AA162" s="219"/>
      <c r="AB162" s="213"/>
      <c r="AC162" s="214"/>
      <c r="AD162" s="215"/>
    </row>
    <row r="163" spans="1:33" ht="2.1" customHeight="1">
      <c r="A163" s="49"/>
      <c r="B163" s="37"/>
      <c r="C163" s="36"/>
      <c r="D163" s="63"/>
      <c r="E163" s="49"/>
      <c r="F163" s="32"/>
      <c r="AA163" s="45"/>
      <c r="AB163" s="213"/>
      <c r="AC163" s="214"/>
      <c r="AD163" s="215"/>
    </row>
    <row r="164" spans="1:33" ht="13.5" customHeight="1">
      <c r="A164" s="49"/>
      <c r="B164" s="37"/>
      <c r="C164" s="36"/>
      <c r="D164" s="63"/>
      <c r="E164" s="49"/>
      <c r="F164" s="32"/>
      <c r="G164" s="220" t="s">
        <v>206</v>
      </c>
      <c r="H164" s="1450" t="s">
        <v>211</v>
      </c>
      <c r="I164" s="1450"/>
      <c r="J164" s="1450"/>
      <c r="K164" s="1450"/>
      <c r="L164" s="1450"/>
      <c r="M164" s="1450"/>
      <c r="N164" s="1450"/>
      <c r="O164" s="1450"/>
      <c r="P164" s="1450"/>
      <c r="Q164" s="1450"/>
      <c r="R164" s="1450"/>
      <c r="S164" s="1450"/>
      <c r="T164" s="1450"/>
      <c r="U164" s="1450"/>
      <c r="V164" s="1450"/>
      <c r="W164" s="1003" t="s">
        <v>110</v>
      </c>
      <c r="X164" s="1003"/>
      <c r="Y164" s="1003"/>
      <c r="Z164" s="1003"/>
      <c r="AA164" s="45"/>
      <c r="AB164" s="213"/>
      <c r="AC164" s="214"/>
      <c r="AD164" s="215"/>
    </row>
    <row r="165" spans="1:33">
      <c r="A165" s="49"/>
      <c r="B165" s="37"/>
      <c r="C165" s="36"/>
      <c r="D165" s="63"/>
      <c r="E165" s="49"/>
      <c r="F165" s="32"/>
      <c r="H165" s="1450"/>
      <c r="I165" s="1450"/>
      <c r="J165" s="1450"/>
      <c r="K165" s="1450"/>
      <c r="L165" s="1450"/>
      <c r="M165" s="1450"/>
      <c r="N165" s="1450"/>
      <c r="O165" s="1450"/>
      <c r="P165" s="1450"/>
      <c r="Q165" s="1450"/>
      <c r="R165" s="1450"/>
      <c r="S165" s="1450"/>
      <c r="T165" s="1450"/>
      <c r="U165" s="1450"/>
      <c r="V165" s="1450"/>
      <c r="W165" s="1003"/>
      <c r="X165" s="1003"/>
      <c r="Y165" s="1003"/>
      <c r="Z165" s="1003"/>
      <c r="AA165" s="45"/>
      <c r="AB165" s="213"/>
      <c r="AC165" s="214"/>
      <c r="AD165" s="215"/>
    </row>
    <row r="166" spans="1:33" ht="13.5" customHeight="1">
      <c r="A166" s="49"/>
      <c r="B166" s="37"/>
      <c r="C166" s="36"/>
      <c r="D166" s="63"/>
      <c r="E166" s="49"/>
      <c r="F166" s="32"/>
      <c r="H166" s="1450"/>
      <c r="I166" s="1450"/>
      <c r="J166" s="1450"/>
      <c r="K166" s="1450"/>
      <c r="L166" s="1450"/>
      <c r="M166" s="1450"/>
      <c r="N166" s="1450"/>
      <c r="O166" s="1450"/>
      <c r="P166" s="1450"/>
      <c r="Q166" s="1450"/>
      <c r="R166" s="1450"/>
      <c r="S166" s="1450"/>
      <c r="T166" s="1450"/>
      <c r="U166" s="1450"/>
      <c r="V166" s="1450"/>
      <c r="W166" s="1003"/>
      <c r="X166" s="1003"/>
      <c r="Y166" s="1003"/>
      <c r="Z166" s="1003"/>
      <c r="AA166" s="45"/>
      <c r="AB166" s="213"/>
      <c r="AC166" s="214"/>
      <c r="AD166" s="215"/>
    </row>
    <row r="167" spans="1:33" ht="13.5" customHeight="1">
      <c r="A167" s="49"/>
      <c r="B167" s="37"/>
      <c r="C167" s="36"/>
      <c r="D167" s="63"/>
      <c r="E167" s="49"/>
      <c r="F167" s="32"/>
      <c r="G167" s="220" t="s">
        <v>212</v>
      </c>
      <c r="H167" s="1450" t="s">
        <v>444</v>
      </c>
      <c r="I167" s="1450"/>
      <c r="J167" s="1450"/>
      <c r="K167" s="1450"/>
      <c r="L167" s="1450"/>
      <c r="M167" s="1450"/>
      <c r="N167" s="1450"/>
      <c r="O167" s="1450"/>
      <c r="P167" s="1450"/>
      <c r="Q167" s="1450"/>
      <c r="R167" s="1450"/>
      <c r="S167" s="1450"/>
      <c r="T167" s="1450"/>
      <c r="U167" s="1450"/>
      <c r="V167" s="1450"/>
      <c r="W167" s="1003" t="s">
        <v>110</v>
      </c>
      <c r="X167" s="1003"/>
      <c r="Y167" s="1003"/>
      <c r="Z167" s="1003"/>
      <c r="AA167" s="45"/>
      <c r="AB167" s="213"/>
      <c r="AC167" s="214"/>
      <c r="AD167" s="215"/>
    </row>
    <row r="168" spans="1:33" ht="13.5" customHeight="1">
      <c r="A168" s="49"/>
      <c r="B168" s="37"/>
      <c r="C168" s="36"/>
      <c r="D168" s="63"/>
      <c r="E168" s="49"/>
      <c r="F168" s="32"/>
      <c r="H168" s="1450"/>
      <c r="I168" s="1450"/>
      <c r="J168" s="1450"/>
      <c r="K168" s="1450"/>
      <c r="L168" s="1450"/>
      <c r="M168" s="1450"/>
      <c r="N168" s="1450"/>
      <c r="O168" s="1450"/>
      <c r="P168" s="1450"/>
      <c r="Q168" s="1450"/>
      <c r="R168" s="1450"/>
      <c r="S168" s="1450"/>
      <c r="T168" s="1450"/>
      <c r="U168" s="1450"/>
      <c r="V168" s="1450"/>
      <c r="W168" s="1003"/>
      <c r="X168" s="1003"/>
      <c r="Y168" s="1003"/>
      <c r="Z168" s="1003"/>
      <c r="AA168" s="45"/>
      <c r="AB168" s="213"/>
      <c r="AC168" s="214"/>
      <c r="AD168" s="215"/>
    </row>
    <row r="169" spans="1:33" ht="13.5" customHeight="1">
      <c r="A169" s="49"/>
      <c r="B169" s="37"/>
      <c r="C169" s="36"/>
      <c r="D169" s="63"/>
      <c r="E169" s="49"/>
      <c r="F169" s="32"/>
      <c r="H169" s="1450"/>
      <c r="I169" s="1450"/>
      <c r="J169" s="1450"/>
      <c r="K169" s="1450"/>
      <c r="L169" s="1450"/>
      <c r="M169" s="1450"/>
      <c r="N169" s="1450"/>
      <c r="O169" s="1450"/>
      <c r="P169" s="1450"/>
      <c r="Q169" s="1450"/>
      <c r="R169" s="1450"/>
      <c r="S169" s="1450"/>
      <c r="T169" s="1450"/>
      <c r="U169" s="1450"/>
      <c r="V169" s="1450"/>
      <c r="W169" s="1003"/>
      <c r="X169" s="1003"/>
      <c r="Y169" s="1003"/>
      <c r="Z169" s="1003"/>
      <c r="AA169" s="45"/>
      <c r="AB169" s="213"/>
      <c r="AC169" s="214"/>
      <c r="AD169" s="215"/>
    </row>
    <row r="170" spans="1:33" ht="13.5" customHeight="1">
      <c r="A170" s="49"/>
      <c r="B170" s="37"/>
      <c r="C170" s="36"/>
      <c r="D170" s="63"/>
      <c r="E170" s="49"/>
      <c r="F170" s="32"/>
      <c r="H170" s="1450"/>
      <c r="I170" s="1450"/>
      <c r="J170" s="1450"/>
      <c r="K170" s="1450"/>
      <c r="L170" s="1450"/>
      <c r="M170" s="1450"/>
      <c r="N170" s="1450"/>
      <c r="O170" s="1450"/>
      <c r="P170" s="1450"/>
      <c r="Q170" s="1450"/>
      <c r="R170" s="1450"/>
      <c r="S170" s="1450"/>
      <c r="T170" s="1450"/>
      <c r="U170" s="1450"/>
      <c r="V170" s="1450"/>
      <c r="W170" s="1003"/>
      <c r="X170" s="1003"/>
      <c r="Y170" s="1003"/>
      <c r="Z170" s="1003"/>
      <c r="AA170" s="45"/>
      <c r="AB170" s="213"/>
      <c r="AC170" s="214"/>
      <c r="AD170" s="215"/>
    </row>
    <row r="171" spans="1:33" ht="13.5" customHeight="1">
      <c r="A171" s="49"/>
      <c r="B171" s="37"/>
      <c r="C171" s="36"/>
      <c r="D171" s="63"/>
      <c r="E171" s="49"/>
      <c r="F171" s="32"/>
      <c r="H171" s="1450"/>
      <c r="I171" s="1450"/>
      <c r="J171" s="1450"/>
      <c r="K171" s="1450"/>
      <c r="L171" s="1450"/>
      <c r="M171" s="1450"/>
      <c r="N171" s="1450"/>
      <c r="O171" s="1450"/>
      <c r="P171" s="1450"/>
      <c r="Q171" s="1450"/>
      <c r="R171" s="1450"/>
      <c r="S171" s="1450"/>
      <c r="T171" s="1450"/>
      <c r="U171" s="1450"/>
      <c r="V171" s="1450"/>
      <c r="W171" s="1003"/>
      <c r="X171" s="1003"/>
      <c r="Y171" s="1003"/>
      <c r="Z171" s="1003"/>
      <c r="AA171" s="45"/>
      <c r="AB171" s="213"/>
      <c r="AC171" s="214"/>
      <c r="AD171" s="215"/>
    </row>
    <row r="172" spans="1:33" ht="13.5" customHeight="1">
      <c r="A172" s="49"/>
      <c r="B172" s="37"/>
      <c r="C172" s="36"/>
      <c r="D172" s="63"/>
      <c r="E172" s="49"/>
      <c r="F172" s="32"/>
      <c r="H172" s="1450"/>
      <c r="I172" s="1450"/>
      <c r="J172" s="1450"/>
      <c r="K172" s="1450"/>
      <c r="L172" s="1450"/>
      <c r="M172" s="1450"/>
      <c r="N172" s="1450"/>
      <c r="O172" s="1450"/>
      <c r="P172" s="1450"/>
      <c r="Q172" s="1450"/>
      <c r="R172" s="1450"/>
      <c r="S172" s="1450"/>
      <c r="T172" s="1450"/>
      <c r="U172" s="1450"/>
      <c r="V172" s="1450"/>
      <c r="W172" s="1003"/>
      <c r="X172" s="1003"/>
      <c r="Y172" s="1003"/>
      <c r="Z172" s="1003"/>
      <c r="AA172" s="45"/>
      <c r="AB172" s="213"/>
      <c r="AC172" s="214"/>
      <c r="AD172" s="215"/>
    </row>
    <row r="173" spans="1:33" ht="13.5" customHeight="1">
      <c r="A173" s="49"/>
      <c r="B173" s="37"/>
      <c r="C173" s="36"/>
      <c r="D173" s="63"/>
      <c r="E173" s="49"/>
      <c r="F173" s="32"/>
      <c r="H173" s="1450"/>
      <c r="I173" s="1450"/>
      <c r="J173" s="1450"/>
      <c r="K173" s="1450"/>
      <c r="L173" s="1450"/>
      <c r="M173" s="1450"/>
      <c r="N173" s="1450"/>
      <c r="O173" s="1450"/>
      <c r="P173" s="1450"/>
      <c r="Q173" s="1450"/>
      <c r="R173" s="1450"/>
      <c r="S173" s="1450"/>
      <c r="T173" s="1450"/>
      <c r="U173" s="1450"/>
      <c r="V173" s="1450"/>
      <c r="W173" s="1003"/>
      <c r="X173" s="1003"/>
      <c r="Y173" s="1003"/>
      <c r="Z173" s="1003"/>
      <c r="AA173" s="45"/>
      <c r="AB173" s="213"/>
      <c r="AC173" s="214"/>
      <c r="AD173" s="215"/>
    </row>
    <row r="174" spans="1:33" ht="13.5" customHeight="1">
      <c r="A174" s="49"/>
      <c r="B174" s="37"/>
      <c r="C174" s="36"/>
      <c r="D174" s="63"/>
      <c r="E174" s="49"/>
      <c r="F174" s="32"/>
      <c r="H174" s="1450"/>
      <c r="I174" s="1450"/>
      <c r="J174" s="1450"/>
      <c r="K174" s="1450"/>
      <c r="L174" s="1450"/>
      <c r="M174" s="1450"/>
      <c r="N174" s="1450"/>
      <c r="O174" s="1450"/>
      <c r="P174" s="1450"/>
      <c r="Q174" s="1450"/>
      <c r="R174" s="1450"/>
      <c r="S174" s="1450"/>
      <c r="T174" s="1450"/>
      <c r="U174" s="1450"/>
      <c r="V174" s="1450"/>
      <c r="W174" s="1003"/>
      <c r="X174" s="1003"/>
      <c r="Y174" s="1003"/>
      <c r="Z174" s="1003"/>
      <c r="AA174" s="45"/>
      <c r="AB174" s="213"/>
      <c r="AC174" s="214"/>
      <c r="AD174" s="215"/>
    </row>
    <row r="175" spans="1:33" ht="13.5" customHeight="1">
      <c r="A175" s="49"/>
      <c r="B175" s="37"/>
      <c r="C175" s="36"/>
      <c r="D175" s="63"/>
      <c r="E175" s="49"/>
      <c r="F175" s="32"/>
      <c r="H175" s="1450"/>
      <c r="I175" s="1450"/>
      <c r="J175" s="1450"/>
      <c r="K175" s="1450"/>
      <c r="L175" s="1450"/>
      <c r="M175" s="1450"/>
      <c r="N175" s="1450"/>
      <c r="O175" s="1450"/>
      <c r="P175" s="1450"/>
      <c r="Q175" s="1450"/>
      <c r="R175" s="1450"/>
      <c r="S175" s="1450"/>
      <c r="T175" s="1450"/>
      <c r="U175" s="1450"/>
      <c r="V175" s="1450"/>
      <c r="W175" s="1003"/>
      <c r="X175" s="1003"/>
      <c r="Y175" s="1003"/>
      <c r="Z175" s="1003"/>
      <c r="AA175" s="45"/>
      <c r="AB175" s="213"/>
      <c r="AC175" s="214"/>
      <c r="AD175" s="215"/>
    </row>
    <row r="176" spans="1:33" ht="13.5" customHeight="1">
      <c r="A176" s="49"/>
      <c r="B176" s="37"/>
      <c r="C176" s="36"/>
      <c r="D176" s="63"/>
      <c r="E176" s="49"/>
      <c r="F176" s="32"/>
      <c r="G176" s="220" t="s">
        <v>357</v>
      </c>
      <c r="H176" s="1568" t="s">
        <v>445</v>
      </c>
      <c r="I176" s="1568"/>
      <c r="J176" s="1568"/>
      <c r="K176" s="1568"/>
      <c r="L176" s="1568"/>
      <c r="M176" s="1568"/>
      <c r="N176" s="1568"/>
      <c r="O176" s="1568"/>
      <c r="P176" s="1568"/>
      <c r="Q176" s="1568"/>
      <c r="R176" s="1568"/>
      <c r="S176" s="1568"/>
      <c r="T176" s="1568"/>
      <c r="U176" s="1568"/>
      <c r="V176" s="1568"/>
      <c r="W176" s="1003" t="s">
        <v>110</v>
      </c>
      <c r="X176" s="1003"/>
      <c r="Y176" s="1003"/>
      <c r="Z176" s="1003"/>
      <c r="AA176" s="45"/>
      <c r="AB176" s="213"/>
      <c r="AC176" s="214"/>
      <c r="AD176" s="215"/>
    </row>
    <row r="177" spans="1:30" ht="13.5" customHeight="1">
      <c r="A177" s="49"/>
      <c r="B177" s="37"/>
      <c r="C177" s="36"/>
      <c r="D177" s="63"/>
      <c r="E177" s="49"/>
      <c r="F177" s="32"/>
      <c r="H177" s="1568"/>
      <c r="I177" s="1568"/>
      <c r="J177" s="1568"/>
      <c r="K177" s="1568"/>
      <c r="L177" s="1568"/>
      <c r="M177" s="1568"/>
      <c r="N177" s="1568"/>
      <c r="O177" s="1568"/>
      <c r="P177" s="1568"/>
      <c r="Q177" s="1568"/>
      <c r="R177" s="1568"/>
      <c r="S177" s="1568"/>
      <c r="T177" s="1568"/>
      <c r="U177" s="1568"/>
      <c r="V177" s="1568"/>
      <c r="W177" s="1003"/>
      <c r="X177" s="1003"/>
      <c r="Y177" s="1003"/>
      <c r="Z177" s="1003"/>
      <c r="AA177" s="45"/>
      <c r="AB177" s="213"/>
      <c r="AC177" s="214"/>
      <c r="AD177" s="215"/>
    </row>
    <row r="178" spans="1:30" ht="13.5" customHeight="1">
      <c r="A178" s="49"/>
      <c r="B178" s="37"/>
      <c r="C178" s="36"/>
      <c r="D178" s="63"/>
      <c r="E178" s="49"/>
      <c r="F178" s="32"/>
      <c r="G178" s="220" t="s">
        <v>358</v>
      </c>
      <c r="H178" s="1568" t="s">
        <v>447</v>
      </c>
      <c r="I178" s="1568"/>
      <c r="J178" s="1568"/>
      <c r="K178" s="1568"/>
      <c r="L178" s="1568"/>
      <c r="M178" s="1568"/>
      <c r="N178" s="1568"/>
      <c r="O178" s="1568"/>
      <c r="P178" s="1568"/>
      <c r="Q178" s="1568"/>
      <c r="R178" s="1568"/>
      <c r="S178" s="1568"/>
      <c r="T178" s="1568"/>
      <c r="U178" s="1568"/>
      <c r="V178" s="1568"/>
      <c r="W178" s="1003" t="s">
        <v>110</v>
      </c>
      <c r="X178" s="1003"/>
      <c r="Y178" s="1003"/>
      <c r="Z178" s="1003"/>
      <c r="AA178" s="45"/>
      <c r="AB178" s="213"/>
      <c r="AC178" s="214"/>
      <c r="AD178" s="215"/>
    </row>
    <row r="179" spans="1:30" ht="13.5" customHeight="1">
      <c r="A179" s="49"/>
      <c r="B179" s="37"/>
      <c r="C179" s="36"/>
      <c r="D179" s="63"/>
      <c r="E179" s="49"/>
      <c r="F179" s="32"/>
      <c r="G179" s="220"/>
      <c r="H179" s="1568"/>
      <c r="I179" s="1568"/>
      <c r="J179" s="1568"/>
      <c r="K179" s="1568"/>
      <c r="L179" s="1568"/>
      <c r="M179" s="1568"/>
      <c r="N179" s="1568"/>
      <c r="O179" s="1568"/>
      <c r="P179" s="1568"/>
      <c r="Q179" s="1568"/>
      <c r="R179" s="1568"/>
      <c r="S179" s="1568"/>
      <c r="T179" s="1568"/>
      <c r="U179" s="1568"/>
      <c r="V179" s="1568"/>
      <c r="W179" s="1003"/>
      <c r="X179" s="1003"/>
      <c r="Y179" s="1003"/>
      <c r="Z179" s="1003"/>
      <c r="AA179" s="45"/>
      <c r="AB179" s="213"/>
      <c r="AC179" s="214"/>
      <c r="AD179" s="215"/>
    </row>
    <row r="180" spans="1:30" ht="13.5" customHeight="1">
      <c r="A180" s="49"/>
      <c r="B180" s="37"/>
      <c r="C180" s="36"/>
      <c r="D180" s="63"/>
      <c r="E180" s="49"/>
      <c r="F180" s="32"/>
      <c r="H180" s="1568"/>
      <c r="I180" s="1568"/>
      <c r="J180" s="1568"/>
      <c r="K180" s="1568"/>
      <c r="L180" s="1568"/>
      <c r="M180" s="1568"/>
      <c r="N180" s="1568"/>
      <c r="O180" s="1568"/>
      <c r="P180" s="1568"/>
      <c r="Q180" s="1568"/>
      <c r="R180" s="1568"/>
      <c r="S180" s="1568"/>
      <c r="T180" s="1568"/>
      <c r="U180" s="1568"/>
      <c r="V180" s="1568"/>
      <c r="W180" s="1003"/>
      <c r="X180" s="1003"/>
      <c r="Y180" s="1003"/>
      <c r="Z180" s="1003"/>
      <c r="AA180" s="45"/>
      <c r="AB180" s="213"/>
      <c r="AC180" s="214"/>
      <c r="AD180" s="215"/>
    </row>
    <row r="181" spans="1:30" ht="13.5" customHeight="1">
      <c r="A181" s="49"/>
      <c r="B181" s="37"/>
      <c r="C181" s="36"/>
      <c r="D181" s="63"/>
      <c r="E181" s="49"/>
      <c r="F181" s="32"/>
      <c r="G181" s="220" t="s">
        <v>359</v>
      </c>
      <c r="H181" s="1503" t="s">
        <v>446</v>
      </c>
      <c r="I181" s="1503"/>
      <c r="J181" s="1503"/>
      <c r="K181" s="1503"/>
      <c r="L181" s="1503"/>
      <c r="M181" s="1503"/>
      <c r="N181" s="1503"/>
      <c r="O181" s="1503"/>
      <c r="P181" s="1503"/>
      <c r="Q181" s="1503"/>
      <c r="R181" s="1503"/>
      <c r="S181" s="1503"/>
      <c r="T181" s="1503"/>
      <c r="U181" s="1503"/>
      <c r="V181" s="1503"/>
      <c r="W181" s="1504" t="s">
        <v>110</v>
      </c>
      <c r="X181" s="1504"/>
      <c r="Y181" s="1504"/>
      <c r="Z181" s="1504"/>
      <c r="AA181" s="45"/>
      <c r="AB181" s="213"/>
      <c r="AC181" s="214"/>
      <c r="AD181" s="215"/>
    </row>
    <row r="182" spans="1:30" ht="13.5" customHeight="1">
      <c r="A182" s="49"/>
      <c r="B182" s="37"/>
      <c r="C182" s="36"/>
      <c r="D182" s="63"/>
      <c r="E182" s="49"/>
      <c r="F182" s="32"/>
      <c r="H182" s="1503"/>
      <c r="I182" s="1503"/>
      <c r="J182" s="1503"/>
      <c r="K182" s="1503"/>
      <c r="L182" s="1503"/>
      <c r="M182" s="1503"/>
      <c r="N182" s="1503"/>
      <c r="O182" s="1503"/>
      <c r="P182" s="1503"/>
      <c r="Q182" s="1503"/>
      <c r="R182" s="1503"/>
      <c r="S182" s="1503"/>
      <c r="T182" s="1503"/>
      <c r="U182" s="1503"/>
      <c r="V182" s="1503"/>
      <c r="W182" s="1504"/>
      <c r="X182" s="1504"/>
      <c r="Y182" s="1504"/>
      <c r="Z182" s="1504"/>
      <c r="AA182" s="45"/>
      <c r="AB182" s="213"/>
      <c r="AC182" s="214"/>
      <c r="AD182" s="215"/>
    </row>
    <row r="183" spans="1:30" ht="3" customHeight="1">
      <c r="A183" s="60"/>
      <c r="B183" s="61"/>
      <c r="C183" s="62"/>
      <c r="D183" s="165"/>
      <c r="E183" s="60"/>
      <c r="F183" s="64"/>
      <c r="G183" s="118"/>
      <c r="H183" s="469"/>
      <c r="I183" s="469"/>
      <c r="J183" s="469"/>
      <c r="K183" s="469"/>
      <c r="L183" s="469"/>
      <c r="M183" s="469"/>
      <c r="N183" s="469"/>
      <c r="O183" s="469"/>
      <c r="P183" s="469"/>
      <c r="Q183" s="469"/>
      <c r="R183" s="469"/>
      <c r="S183" s="469"/>
      <c r="T183" s="469"/>
      <c r="U183" s="469"/>
      <c r="V183" s="469"/>
      <c r="W183" s="469"/>
      <c r="X183" s="469"/>
      <c r="Y183" s="469"/>
      <c r="Z183" s="469"/>
      <c r="AA183" s="66"/>
      <c r="AB183" s="216"/>
      <c r="AC183" s="217"/>
      <c r="AD183" s="218"/>
    </row>
    <row r="184" spans="1:30" ht="3" customHeight="1">
      <c r="A184" s="49"/>
      <c r="B184" s="37"/>
      <c r="C184" s="36"/>
      <c r="D184" s="63"/>
      <c r="E184" s="49"/>
      <c r="F184" s="32"/>
      <c r="AA184" s="45"/>
      <c r="AB184" s="213"/>
      <c r="AC184" s="214"/>
      <c r="AD184" s="215"/>
    </row>
    <row r="185" spans="1:30" ht="13.5" customHeight="1">
      <c r="A185" s="1056"/>
      <c r="B185" s="37">
        <v>10</v>
      </c>
      <c r="C185" s="1009" t="s">
        <v>236</v>
      </c>
      <c r="D185" s="63" t="s">
        <v>243</v>
      </c>
      <c r="E185" s="1008" t="s">
        <v>232</v>
      </c>
      <c r="F185" s="32"/>
      <c r="G185" s="1011" t="s">
        <v>72</v>
      </c>
      <c r="H185" s="1011"/>
      <c r="I185" s="1011"/>
      <c r="J185" s="1011"/>
      <c r="K185" s="1011"/>
      <c r="L185" s="1011"/>
      <c r="M185" s="1012"/>
      <c r="N185" s="1013" t="s">
        <v>114</v>
      </c>
      <c r="O185" s="1014"/>
      <c r="P185" s="1014"/>
      <c r="Q185" s="1014"/>
      <c r="R185" s="1014"/>
      <c r="S185" s="1014"/>
      <c r="T185" s="1014"/>
      <c r="U185" s="1014"/>
      <c r="V185" s="1015"/>
      <c r="AA185" s="45"/>
      <c r="AB185" s="1486" t="s">
        <v>495</v>
      </c>
      <c r="AC185" s="1550"/>
      <c r="AD185" s="1551"/>
    </row>
    <row r="186" spans="1:30">
      <c r="A186" s="1056"/>
      <c r="B186" s="37"/>
      <c r="C186" s="1009"/>
      <c r="D186" s="63"/>
      <c r="E186" s="1008"/>
      <c r="F186" s="32"/>
      <c r="G186" s="1011"/>
      <c r="H186" s="1011"/>
      <c r="I186" s="1011"/>
      <c r="J186" s="1011"/>
      <c r="K186" s="1011"/>
      <c r="L186" s="1011"/>
      <c r="M186" s="1012"/>
      <c r="N186" s="1016"/>
      <c r="O186" s="1017"/>
      <c r="P186" s="1017"/>
      <c r="Q186" s="1017"/>
      <c r="R186" s="1017"/>
      <c r="S186" s="1017"/>
      <c r="T186" s="1017"/>
      <c r="U186" s="1017"/>
      <c r="V186" s="1018"/>
      <c r="AA186" s="45"/>
      <c r="AB186" s="1486"/>
      <c r="AC186" s="1550"/>
      <c r="AD186" s="1551"/>
    </row>
    <row r="187" spans="1:30" ht="4.95" customHeight="1">
      <c r="A187" s="49"/>
      <c r="B187" s="37"/>
      <c r="C187" s="1009"/>
      <c r="D187" s="63"/>
      <c r="E187" s="1008"/>
      <c r="F187" s="32"/>
      <c r="AA187" s="45"/>
      <c r="AB187" s="184"/>
      <c r="AC187" s="185"/>
      <c r="AD187" s="186"/>
    </row>
    <row r="188" spans="1:30">
      <c r="A188" s="49"/>
      <c r="B188" s="37"/>
      <c r="C188" s="1009"/>
      <c r="D188" s="63"/>
      <c r="E188" s="1008"/>
      <c r="F188" s="32"/>
      <c r="G188" s="1339" t="s">
        <v>73</v>
      </c>
      <c r="H188" s="1339"/>
      <c r="I188" s="1339"/>
      <c r="J188" s="1339"/>
      <c r="K188" s="1339"/>
      <c r="L188" s="1339"/>
      <c r="M188" s="994" t="s">
        <v>102</v>
      </c>
      <c r="N188" s="994"/>
      <c r="O188" s="994"/>
      <c r="P188" s="994"/>
      <c r="Q188" s="994"/>
      <c r="R188" s="32"/>
      <c r="AA188" s="45"/>
      <c r="AB188" s="184"/>
      <c r="AC188" s="185"/>
      <c r="AD188" s="186"/>
    </row>
    <row r="189" spans="1:30">
      <c r="A189" s="49"/>
      <c r="B189" s="37"/>
      <c r="C189" s="1009"/>
      <c r="D189" s="63"/>
      <c r="E189" s="1008"/>
      <c r="F189" s="32"/>
      <c r="G189" s="1451" t="s">
        <v>74</v>
      </c>
      <c r="H189" s="1452"/>
      <c r="I189" s="1452"/>
      <c r="J189" s="1452"/>
      <c r="K189" s="1452"/>
      <c r="L189" s="1453"/>
      <c r="M189" s="994" t="s">
        <v>111</v>
      </c>
      <c r="N189" s="994"/>
      <c r="O189" s="994"/>
      <c r="P189" s="994"/>
      <c r="Q189" s="994"/>
      <c r="R189" s="32"/>
      <c r="AA189" s="45"/>
      <c r="AB189" s="184"/>
      <c r="AC189" s="185"/>
      <c r="AD189" s="186"/>
    </row>
    <row r="190" spans="1:30" ht="4.95" customHeight="1">
      <c r="A190" s="49"/>
      <c r="B190" s="37"/>
      <c r="C190" s="1009"/>
      <c r="D190" s="63"/>
      <c r="E190" s="47"/>
      <c r="F190" s="32"/>
      <c r="G190" s="221"/>
      <c r="H190" s="221"/>
      <c r="I190" s="221"/>
      <c r="J190" s="221"/>
      <c r="K190" s="221"/>
      <c r="L190" s="221"/>
      <c r="M190" s="46"/>
      <c r="N190" s="46"/>
      <c r="O190" s="46"/>
      <c r="P190" s="46"/>
      <c r="Q190" s="46"/>
      <c r="R190" s="46"/>
      <c r="S190" s="46"/>
      <c r="T190" s="46"/>
      <c r="U190" s="46"/>
      <c r="V190" s="46"/>
      <c r="AA190" s="45"/>
      <c r="AB190" s="184"/>
      <c r="AC190" s="185"/>
      <c r="AD190" s="186"/>
    </row>
    <row r="191" spans="1:30">
      <c r="A191" s="49"/>
      <c r="B191" s="37"/>
      <c r="C191" s="48"/>
      <c r="D191" s="63"/>
      <c r="E191" s="47"/>
      <c r="F191" s="32"/>
      <c r="G191" s="1557" t="s">
        <v>568</v>
      </c>
      <c r="H191" s="1557"/>
      <c r="I191" s="1557"/>
      <c r="J191" s="1557"/>
      <c r="K191" s="1557"/>
      <c r="L191" s="1557"/>
      <c r="M191" s="1557"/>
      <c r="N191" s="1557"/>
      <c r="O191" s="1557"/>
      <c r="P191" s="1557"/>
      <c r="Q191" s="1557"/>
      <c r="R191" s="1557"/>
      <c r="S191" s="1557"/>
      <c r="T191" s="1557"/>
      <c r="U191" s="1557"/>
      <c r="V191" s="1557"/>
      <c r="W191" s="1557"/>
      <c r="X191" s="1557"/>
      <c r="Y191" s="1557"/>
      <c r="Z191" s="1557"/>
      <c r="AA191" s="45"/>
      <c r="AB191" s="184"/>
      <c r="AC191" s="185"/>
      <c r="AD191" s="186"/>
    </row>
    <row r="192" spans="1:30">
      <c r="A192" s="49"/>
      <c r="B192" s="37"/>
      <c r="C192" s="48"/>
      <c r="D192" s="63"/>
      <c r="E192" s="47"/>
      <c r="F192" s="32"/>
      <c r="G192" s="1558"/>
      <c r="H192" s="1559"/>
      <c r="I192" s="1559"/>
      <c r="J192" s="1559"/>
      <c r="K192" s="1559"/>
      <c r="L192" s="1559"/>
      <c r="M192" s="1559"/>
      <c r="N192" s="1559"/>
      <c r="O192" s="1559"/>
      <c r="P192" s="1559"/>
      <c r="Q192" s="1559"/>
      <c r="R192" s="1559"/>
      <c r="S192" s="1559"/>
      <c r="T192" s="1559"/>
      <c r="U192" s="1559"/>
      <c r="V192" s="1559"/>
      <c r="W192" s="1559"/>
      <c r="X192" s="1559"/>
      <c r="Y192" s="1559"/>
      <c r="Z192" s="1560"/>
      <c r="AA192" s="45"/>
      <c r="AB192" s="184"/>
      <c r="AC192" s="185"/>
      <c r="AD192" s="186"/>
    </row>
    <row r="193" spans="1:30">
      <c r="A193" s="49"/>
      <c r="B193" s="37"/>
      <c r="C193" s="48"/>
      <c r="D193" s="63"/>
      <c r="E193" s="47"/>
      <c r="F193" s="32"/>
      <c r="G193" s="1561"/>
      <c r="H193" s="1562"/>
      <c r="I193" s="1562"/>
      <c r="J193" s="1562"/>
      <c r="K193" s="1562"/>
      <c r="L193" s="1562"/>
      <c r="M193" s="1562"/>
      <c r="N193" s="1562"/>
      <c r="O193" s="1562"/>
      <c r="P193" s="1562"/>
      <c r="Q193" s="1562"/>
      <c r="R193" s="1562"/>
      <c r="S193" s="1562"/>
      <c r="T193" s="1562"/>
      <c r="U193" s="1562"/>
      <c r="V193" s="1562"/>
      <c r="W193" s="1562"/>
      <c r="X193" s="1562"/>
      <c r="Y193" s="1562"/>
      <c r="Z193" s="1563"/>
      <c r="AA193" s="45"/>
      <c r="AB193" s="184"/>
      <c r="AC193" s="185"/>
      <c r="AD193" s="186"/>
    </row>
    <row r="194" spans="1:30">
      <c r="A194" s="49"/>
      <c r="B194" s="37"/>
      <c r="C194" s="48"/>
      <c r="D194" s="63"/>
      <c r="E194" s="47"/>
      <c r="F194" s="32"/>
      <c r="G194" s="221"/>
      <c r="H194" s="221"/>
      <c r="I194" s="221"/>
      <c r="J194" s="221"/>
      <c r="K194" s="221"/>
      <c r="L194" s="221"/>
      <c r="M194" s="46"/>
      <c r="N194" s="46"/>
      <c r="O194" s="46"/>
      <c r="P194" s="46"/>
      <c r="Q194" s="46"/>
      <c r="R194" s="46"/>
      <c r="S194" s="46"/>
      <c r="T194" s="46"/>
      <c r="U194" s="46"/>
      <c r="V194" s="46"/>
      <c r="AA194" s="45"/>
      <c r="AB194" s="184"/>
      <c r="AC194" s="185"/>
      <c r="AD194" s="186"/>
    </row>
    <row r="195" spans="1:30" ht="13.2" customHeight="1">
      <c r="A195" s="1056" t="s">
        <v>994</v>
      </c>
      <c r="B195" s="37">
        <v>11</v>
      </c>
      <c r="C195" s="1180" t="s">
        <v>1315</v>
      </c>
      <c r="D195" s="39" t="s">
        <v>538</v>
      </c>
      <c r="E195" s="1056" t="s">
        <v>1291</v>
      </c>
      <c r="G195" s="1011" t="s">
        <v>72</v>
      </c>
      <c r="H195" s="1011"/>
      <c r="I195" s="1011"/>
      <c r="J195" s="1011"/>
      <c r="K195" s="1011"/>
      <c r="L195" s="1011"/>
      <c r="M195" s="1011"/>
      <c r="N195" s="1059" t="s">
        <v>972</v>
      </c>
      <c r="O195" s="1059"/>
      <c r="P195" s="1059"/>
      <c r="Q195" s="1059"/>
      <c r="R195" s="1059"/>
      <c r="S195" s="1059"/>
      <c r="T195" s="1059"/>
      <c r="U195" s="1059"/>
      <c r="V195" s="1059"/>
      <c r="W195" s="1059"/>
      <c r="X195" s="1059"/>
      <c r="Y195" s="1059"/>
      <c r="Z195" s="1059"/>
      <c r="AA195" s="45"/>
      <c r="AB195" s="184"/>
      <c r="AC195" s="185"/>
      <c r="AD195" s="186"/>
    </row>
    <row r="196" spans="1:30">
      <c r="A196" s="1056"/>
      <c r="B196" s="37"/>
      <c r="C196" s="1180"/>
      <c r="D196" s="63"/>
      <c r="E196" s="1056"/>
      <c r="G196" s="1011"/>
      <c r="H196" s="1011"/>
      <c r="I196" s="1011"/>
      <c r="J196" s="1011"/>
      <c r="K196" s="1011"/>
      <c r="L196" s="1011"/>
      <c r="M196" s="1011"/>
      <c r="N196" s="1059"/>
      <c r="O196" s="1059"/>
      <c r="P196" s="1059"/>
      <c r="Q196" s="1059"/>
      <c r="R196" s="1059"/>
      <c r="S196" s="1059"/>
      <c r="T196" s="1059"/>
      <c r="U196" s="1059"/>
      <c r="V196" s="1059"/>
      <c r="W196" s="1059"/>
      <c r="X196" s="1059"/>
      <c r="Y196" s="1059"/>
      <c r="Z196" s="1059"/>
      <c r="AA196" s="45"/>
      <c r="AB196" s="184"/>
      <c r="AC196" s="185"/>
      <c r="AD196" s="186"/>
    </row>
    <row r="197" spans="1:30">
      <c r="A197" s="1056"/>
      <c r="B197" s="37"/>
      <c r="C197" s="1180"/>
      <c r="D197" s="63"/>
      <c r="E197" s="1056"/>
      <c r="G197" s="31" t="s">
        <v>1361</v>
      </c>
      <c r="AA197" s="45"/>
      <c r="AB197" s="184"/>
      <c r="AC197" s="185"/>
      <c r="AD197" s="186"/>
    </row>
    <row r="198" spans="1:30">
      <c r="A198" s="49"/>
      <c r="B198" s="37"/>
      <c r="C198" s="48"/>
      <c r="D198" s="63"/>
      <c r="E198" s="47"/>
      <c r="G198" s="1773" t="s">
        <v>1362</v>
      </c>
      <c r="H198" s="1773"/>
      <c r="I198" s="1773"/>
      <c r="J198" s="1773"/>
      <c r="K198" s="1773"/>
      <c r="L198" s="1773"/>
      <c r="M198" s="1773"/>
      <c r="N198" s="1773"/>
      <c r="O198" s="1773"/>
      <c r="P198" s="1773"/>
      <c r="Q198" s="1773"/>
      <c r="R198" s="1773"/>
      <c r="S198" s="1774" t="s">
        <v>103</v>
      </c>
      <c r="T198" s="1774"/>
      <c r="U198" s="1774"/>
      <c r="V198" s="1774"/>
      <c r="W198" s="1774"/>
      <c r="X198" s="1774"/>
      <c r="Y198" s="1774"/>
      <c r="Z198" s="1774"/>
      <c r="AA198" s="45"/>
      <c r="AB198" s="184"/>
      <c r="AC198" s="185"/>
      <c r="AD198" s="186"/>
    </row>
    <row r="199" spans="1:30">
      <c r="A199" s="49"/>
      <c r="B199" s="37"/>
      <c r="C199" s="48"/>
      <c r="D199" s="63"/>
      <c r="E199" s="47"/>
      <c r="G199" s="1773" t="s">
        <v>1363</v>
      </c>
      <c r="H199" s="1773"/>
      <c r="I199" s="1773"/>
      <c r="J199" s="1773"/>
      <c r="K199" s="1773"/>
      <c r="L199" s="1773"/>
      <c r="M199" s="1773"/>
      <c r="N199" s="1773"/>
      <c r="O199" s="1773"/>
      <c r="P199" s="1773"/>
      <c r="Q199" s="1773"/>
      <c r="R199" s="1773"/>
      <c r="S199" s="1775"/>
      <c r="T199" s="1776"/>
      <c r="U199" s="1776"/>
      <c r="V199" s="1776"/>
      <c r="W199" s="1776"/>
      <c r="X199" s="1776"/>
      <c r="Y199" s="1776"/>
      <c r="Z199" s="1777"/>
      <c r="AA199" s="45"/>
      <c r="AB199" s="184"/>
      <c r="AC199" s="185"/>
      <c r="AD199" s="186"/>
    </row>
    <row r="200" spans="1:30">
      <c r="A200" s="49"/>
      <c r="B200" s="37"/>
      <c r="C200" s="48"/>
      <c r="D200" s="63"/>
      <c r="E200" s="47"/>
      <c r="G200" s="1778" t="s">
        <v>1364</v>
      </c>
      <c r="H200" s="1779"/>
      <c r="I200" s="1779"/>
      <c r="J200" s="1779"/>
      <c r="K200" s="1779"/>
      <c r="L200" s="1779"/>
      <c r="M200" s="1779"/>
      <c r="N200" s="1779"/>
      <c r="O200" s="1779"/>
      <c r="P200" s="1779"/>
      <c r="Q200" s="1779"/>
      <c r="R200" s="1780"/>
      <c r="S200" s="1781"/>
      <c r="T200" s="1782"/>
      <c r="U200" s="1782"/>
      <c r="V200" s="1782"/>
      <c r="W200" s="1782"/>
      <c r="X200" s="1782"/>
      <c r="Y200" s="1782"/>
      <c r="Z200" s="1783"/>
      <c r="AA200" s="45"/>
      <c r="AB200" s="184"/>
      <c r="AC200" s="185"/>
      <c r="AD200" s="186"/>
    </row>
    <row r="201" spans="1:30">
      <c r="A201" s="49"/>
      <c r="B201" s="37"/>
      <c r="C201" s="48"/>
      <c r="D201" s="63"/>
      <c r="E201" s="47"/>
      <c r="G201" s="1330"/>
      <c r="H201" s="1331"/>
      <c r="I201" s="1331"/>
      <c r="J201" s="1331"/>
      <c r="K201" s="1331"/>
      <c r="L201" s="1331"/>
      <c r="M201" s="1331"/>
      <c r="N201" s="1331"/>
      <c r="O201" s="1331"/>
      <c r="P201" s="1331"/>
      <c r="Q201" s="1331"/>
      <c r="R201" s="1332"/>
      <c r="S201" s="1784"/>
      <c r="T201" s="1785"/>
      <c r="U201" s="1785"/>
      <c r="V201" s="1785"/>
      <c r="W201" s="1785"/>
      <c r="X201" s="1785"/>
      <c r="Y201" s="1785"/>
      <c r="Z201" s="1786"/>
      <c r="AA201" s="45"/>
      <c r="AB201" s="184"/>
      <c r="AC201" s="185"/>
      <c r="AD201" s="186"/>
    </row>
    <row r="202" spans="1:30" ht="4.95" customHeight="1">
      <c r="A202" s="49"/>
      <c r="B202" s="37"/>
      <c r="C202" s="48"/>
      <c r="D202" s="63"/>
      <c r="E202" s="47"/>
      <c r="G202" s="124"/>
      <c r="H202" s="124"/>
      <c r="I202" s="124"/>
      <c r="J202" s="124"/>
      <c r="K202" s="124"/>
      <c r="L202" s="124"/>
      <c r="M202" s="124"/>
      <c r="N202" s="124"/>
      <c r="O202" s="124"/>
      <c r="P202" s="124"/>
      <c r="Q202" s="124"/>
      <c r="R202" s="124"/>
      <c r="S202" s="209"/>
      <c r="T202" s="209"/>
      <c r="U202" s="209"/>
      <c r="V202" s="209"/>
      <c r="W202" s="209"/>
      <c r="X202" s="209"/>
      <c r="Y202" s="209"/>
      <c r="Z202" s="209"/>
      <c r="AA202" s="45"/>
      <c r="AB202" s="184"/>
      <c r="AC202" s="185"/>
      <c r="AD202" s="186"/>
    </row>
    <row r="203" spans="1:30">
      <c r="A203" s="49"/>
      <c r="B203" s="37"/>
      <c r="C203" s="48"/>
      <c r="D203" s="63"/>
      <c r="E203" s="47"/>
      <c r="G203" s="31" t="s">
        <v>1365</v>
      </c>
      <c r="AA203" s="45"/>
      <c r="AB203" s="184"/>
      <c r="AC203" s="185"/>
      <c r="AD203" s="186"/>
    </row>
    <row r="204" spans="1:30">
      <c r="A204" s="49"/>
      <c r="B204" s="37"/>
      <c r="C204" s="48"/>
      <c r="D204" s="63"/>
      <c r="E204" s="47"/>
      <c r="G204" s="1787" t="s">
        <v>1366</v>
      </c>
      <c r="H204" s="1787"/>
      <c r="I204" s="1787"/>
      <c r="J204" s="1787"/>
      <c r="K204" s="1787"/>
      <c r="L204" s="1787"/>
      <c r="M204" s="1787"/>
      <c r="N204" s="1787"/>
      <c r="O204" s="1787"/>
      <c r="P204" s="1787"/>
      <c r="Q204" s="1787"/>
      <c r="R204" s="1787"/>
      <c r="S204" s="1774" t="s">
        <v>103</v>
      </c>
      <c r="T204" s="1774"/>
      <c r="U204" s="1774"/>
      <c r="V204" s="1774"/>
      <c r="W204" s="1774"/>
      <c r="X204" s="1774"/>
      <c r="Y204" s="1774"/>
      <c r="Z204" s="1774"/>
      <c r="AA204" s="45"/>
      <c r="AB204" s="184"/>
      <c r="AC204" s="185"/>
      <c r="AD204" s="186"/>
    </row>
    <row r="205" spans="1:30">
      <c r="A205" s="49"/>
      <c r="B205" s="37"/>
      <c r="C205" s="48"/>
      <c r="D205" s="63"/>
      <c r="E205" s="47"/>
      <c r="G205" s="1773" t="s">
        <v>1363</v>
      </c>
      <c r="H205" s="1773"/>
      <c r="I205" s="1773"/>
      <c r="J205" s="1773"/>
      <c r="K205" s="1773"/>
      <c r="L205" s="1773"/>
      <c r="M205" s="1773"/>
      <c r="N205" s="1773"/>
      <c r="O205" s="1773"/>
      <c r="P205" s="1773"/>
      <c r="Q205" s="1773"/>
      <c r="R205" s="1773"/>
      <c r="S205" s="1775"/>
      <c r="T205" s="1776"/>
      <c r="U205" s="1776"/>
      <c r="V205" s="1776"/>
      <c r="W205" s="1776"/>
      <c r="X205" s="1776"/>
      <c r="Y205" s="1776"/>
      <c r="Z205" s="1777"/>
      <c r="AA205" s="45"/>
      <c r="AB205" s="184"/>
      <c r="AC205" s="185"/>
      <c r="AD205" s="186"/>
    </row>
    <row r="206" spans="1:30">
      <c r="A206" s="49"/>
      <c r="B206" s="37"/>
      <c r="C206" s="48"/>
      <c r="D206" s="63"/>
      <c r="E206" s="47"/>
      <c r="G206" s="1778" t="s">
        <v>1364</v>
      </c>
      <c r="H206" s="1779"/>
      <c r="I206" s="1779"/>
      <c r="J206" s="1779"/>
      <c r="K206" s="1779"/>
      <c r="L206" s="1779"/>
      <c r="M206" s="1779"/>
      <c r="N206" s="1779"/>
      <c r="O206" s="1779"/>
      <c r="P206" s="1779"/>
      <c r="Q206" s="1779"/>
      <c r="R206" s="1780"/>
      <c r="S206" s="1781"/>
      <c r="T206" s="1782"/>
      <c r="U206" s="1782"/>
      <c r="V206" s="1782"/>
      <c r="W206" s="1782"/>
      <c r="X206" s="1782"/>
      <c r="Y206" s="1782"/>
      <c r="Z206" s="1783"/>
      <c r="AA206" s="45"/>
      <c r="AB206" s="184"/>
      <c r="AC206" s="185"/>
      <c r="AD206" s="186"/>
    </row>
    <row r="207" spans="1:30">
      <c r="A207" s="49"/>
      <c r="B207" s="37"/>
      <c r="C207" s="48"/>
      <c r="D207" s="63"/>
      <c r="E207" s="47"/>
      <c r="G207" s="1330"/>
      <c r="H207" s="1331"/>
      <c r="I207" s="1331"/>
      <c r="J207" s="1331"/>
      <c r="K207" s="1331"/>
      <c r="L207" s="1331"/>
      <c r="M207" s="1331"/>
      <c r="N207" s="1331"/>
      <c r="O207" s="1331"/>
      <c r="P207" s="1331"/>
      <c r="Q207" s="1331"/>
      <c r="R207" s="1332"/>
      <c r="S207" s="1784"/>
      <c r="T207" s="1785"/>
      <c r="U207" s="1785"/>
      <c r="V207" s="1785"/>
      <c r="W207" s="1785"/>
      <c r="X207" s="1785"/>
      <c r="Y207" s="1785"/>
      <c r="Z207" s="1786"/>
      <c r="AA207" s="45"/>
      <c r="AB207" s="184"/>
      <c r="AC207" s="185"/>
      <c r="AD207" s="186"/>
    </row>
    <row r="208" spans="1:30">
      <c r="A208" s="49"/>
      <c r="B208" s="37"/>
      <c r="C208" s="48"/>
      <c r="D208" s="63"/>
      <c r="E208" s="47"/>
      <c r="F208" s="32"/>
      <c r="G208" s="221"/>
      <c r="H208" s="221"/>
      <c r="I208" s="221"/>
      <c r="J208" s="221"/>
      <c r="K208" s="221"/>
      <c r="L208" s="221"/>
      <c r="M208" s="46"/>
      <c r="N208" s="46"/>
      <c r="O208" s="46"/>
      <c r="P208" s="46"/>
      <c r="Q208" s="46"/>
      <c r="R208" s="46"/>
      <c r="S208" s="46"/>
      <c r="T208" s="46"/>
      <c r="U208" s="46"/>
      <c r="V208" s="46"/>
      <c r="AA208" s="45"/>
      <c r="AB208" s="184"/>
      <c r="AC208" s="185"/>
      <c r="AD208" s="186"/>
    </row>
    <row r="209" spans="1:30" ht="13.5" customHeight="1">
      <c r="A209" s="1056" t="s">
        <v>634</v>
      </c>
      <c r="B209" s="37">
        <v>12</v>
      </c>
      <c r="C209" s="1009" t="s">
        <v>409</v>
      </c>
      <c r="D209" s="63" t="s">
        <v>395</v>
      </c>
      <c r="E209" s="1056" t="s">
        <v>964</v>
      </c>
      <c r="F209" s="32"/>
      <c r="G209" s="1011" t="s">
        <v>72</v>
      </c>
      <c r="H209" s="1011"/>
      <c r="I209" s="1011"/>
      <c r="J209" s="1011"/>
      <c r="K209" s="1011"/>
      <c r="L209" s="1011"/>
      <c r="M209" s="1012"/>
      <c r="N209" s="1092" t="s">
        <v>114</v>
      </c>
      <c r="O209" s="1093"/>
      <c r="P209" s="1093"/>
      <c r="Q209" s="1093"/>
      <c r="R209" s="1093"/>
      <c r="S209" s="1093"/>
      <c r="T209" s="1093"/>
      <c r="U209" s="1093"/>
      <c r="V209" s="1094"/>
      <c r="AA209" s="45"/>
      <c r="AB209" s="1082" t="s">
        <v>643</v>
      </c>
      <c r="AC209" s="1113"/>
      <c r="AD209" s="1114"/>
    </row>
    <row r="210" spans="1:30" ht="13.5" customHeight="1">
      <c r="A210" s="1056"/>
      <c r="B210" s="37"/>
      <c r="C210" s="1009"/>
      <c r="D210" s="63"/>
      <c r="E210" s="1056"/>
      <c r="F210" s="32"/>
      <c r="G210" s="1011"/>
      <c r="H210" s="1011"/>
      <c r="I210" s="1011"/>
      <c r="J210" s="1011"/>
      <c r="K210" s="1011"/>
      <c r="L210" s="1011"/>
      <c r="M210" s="1012"/>
      <c r="N210" s="1016"/>
      <c r="O210" s="1017"/>
      <c r="P210" s="1017"/>
      <c r="Q210" s="1017"/>
      <c r="R210" s="1017"/>
      <c r="S210" s="1017"/>
      <c r="T210" s="1017"/>
      <c r="U210" s="1017"/>
      <c r="V210" s="1018"/>
      <c r="AA210" s="45"/>
      <c r="AB210" s="1082"/>
      <c r="AC210" s="1113"/>
      <c r="AD210" s="1114"/>
    </row>
    <row r="211" spans="1:30" ht="13.5" customHeight="1">
      <c r="A211" s="1056"/>
      <c r="B211" s="37"/>
      <c r="C211" s="1009"/>
      <c r="D211" s="63"/>
      <c r="E211" s="1056"/>
      <c r="F211" s="32"/>
      <c r="AA211" s="45"/>
      <c r="AB211" s="1082"/>
      <c r="AC211" s="1113"/>
      <c r="AD211" s="1114"/>
    </row>
    <row r="212" spans="1:30">
      <c r="A212" s="1056"/>
      <c r="B212" s="37"/>
      <c r="C212" s="1009"/>
      <c r="D212" s="63"/>
      <c r="E212" s="1056"/>
      <c r="F212" s="32"/>
      <c r="G212" s="40" t="s">
        <v>158</v>
      </c>
      <c r="AA212" s="45"/>
      <c r="AB212" s="1082"/>
      <c r="AC212" s="1113"/>
      <c r="AD212" s="1114"/>
    </row>
    <row r="213" spans="1:30" ht="13.5" customHeight="1">
      <c r="A213" s="1056"/>
      <c r="B213" s="37"/>
      <c r="C213" s="1009"/>
      <c r="D213" s="63"/>
      <c r="E213" s="1056"/>
      <c r="F213" s="32"/>
      <c r="G213" s="1118" t="str">
        <f>IF(L34=0,"",L34)</f>
        <v/>
      </c>
      <c r="H213" s="1118"/>
      <c r="I213" s="1117" t="s">
        <v>238</v>
      </c>
      <c r="J213" s="1117"/>
      <c r="K213" s="1117"/>
      <c r="L213" s="1117"/>
      <c r="M213" s="1117"/>
      <c r="N213" s="1117"/>
      <c r="AA213" s="45"/>
      <c r="AB213" s="1082"/>
      <c r="AC213" s="1113"/>
      <c r="AD213" s="1114"/>
    </row>
    <row r="214" spans="1:30">
      <c r="A214" s="1056"/>
      <c r="B214" s="37"/>
      <c r="C214" s="1009"/>
      <c r="D214" s="63"/>
      <c r="E214" s="1056"/>
      <c r="F214" s="32"/>
      <c r="AA214" s="45"/>
      <c r="AB214" s="160"/>
      <c r="AC214" s="161"/>
      <c r="AD214" s="162"/>
    </row>
    <row r="215" spans="1:30" ht="13.5" customHeight="1">
      <c r="A215" s="1056"/>
      <c r="B215" s="37"/>
      <c r="C215" s="1009"/>
      <c r="D215" s="63"/>
      <c r="E215" s="1056"/>
      <c r="F215" s="32"/>
      <c r="G215" s="1581" t="s">
        <v>711</v>
      </c>
      <c r="H215" s="1581"/>
      <c r="I215" s="1581"/>
      <c r="J215" s="1581"/>
      <c r="K215" s="1581"/>
      <c r="L215" s="1581"/>
      <c r="M215" s="1581"/>
      <c r="N215" s="1581"/>
      <c r="O215" s="1581"/>
      <c r="P215" s="1581"/>
      <c r="Q215" s="1581"/>
      <c r="R215" s="1581"/>
      <c r="S215" s="1581"/>
      <c r="T215" s="1581"/>
      <c r="U215" s="1581"/>
      <c r="V215" s="1581"/>
      <c r="W215" s="1581"/>
      <c r="X215" s="1581"/>
      <c r="Y215" s="1581"/>
      <c r="Z215" s="1581"/>
      <c r="AA215" s="45"/>
      <c r="AB215" s="160"/>
      <c r="AC215" s="161"/>
      <c r="AD215" s="162"/>
    </row>
    <row r="216" spans="1:30" ht="4.95" customHeight="1">
      <c r="A216" s="49"/>
      <c r="B216" s="37"/>
      <c r="C216" s="1009"/>
      <c r="D216" s="63"/>
      <c r="E216" s="1056"/>
      <c r="F216" s="32"/>
      <c r="AA216" s="45"/>
      <c r="AB216" s="160"/>
      <c r="AC216" s="161"/>
      <c r="AD216" s="162"/>
    </row>
    <row r="217" spans="1:30">
      <c r="A217" s="49"/>
      <c r="B217" s="37"/>
      <c r="C217" s="1009"/>
      <c r="D217" s="63"/>
      <c r="E217" s="1056"/>
      <c r="F217" s="32"/>
      <c r="G217" s="31" t="s">
        <v>165</v>
      </c>
      <c r="AA217" s="45"/>
      <c r="AB217" s="160"/>
      <c r="AC217" s="161"/>
      <c r="AD217" s="162"/>
    </row>
    <row r="218" spans="1:30">
      <c r="A218" s="49"/>
      <c r="B218" s="37"/>
      <c r="C218" s="1009"/>
      <c r="D218" s="63"/>
      <c r="E218" s="1056"/>
      <c r="F218" s="32"/>
      <c r="G218" s="1154" t="s">
        <v>9</v>
      </c>
      <c r="H218" s="1154"/>
      <c r="I218" s="1154"/>
      <c r="J218" s="1483" t="s">
        <v>25</v>
      </c>
      <c r="K218" s="1154"/>
      <c r="L218" s="1154"/>
      <c r="M218" s="1433" t="s">
        <v>890</v>
      </c>
      <c r="N218" s="1534"/>
      <c r="O218" s="1534"/>
      <c r="P218" s="1534"/>
      <c r="Q218" s="1534"/>
      <c r="R218" s="1534"/>
      <c r="S218" s="1543"/>
      <c r="T218" s="1433" t="s">
        <v>225</v>
      </c>
      <c r="U218" s="1434"/>
      <c r="V218" s="1434"/>
      <c r="W218" s="1435"/>
      <c r="AA218" s="45"/>
      <c r="AB218" s="160"/>
      <c r="AC218" s="161"/>
      <c r="AD218" s="162"/>
    </row>
    <row r="219" spans="1:30" ht="13.5" customHeight="1">
      <c r="A219" s="49"/>
      <c r="B219" s="37"/>
      <c r="C219" s="1009"/>
      <c r="D219" s="63"/>
      <c r="E219" s="1056"/>
      <c r="F219" s="32"/>
      <c r="G219" s="1154" t="s">
        <v>156</v>
      </c>
      <c r="H219" s="1154"/>
      <c r="I219" s="1154"/>
      <c r="J219" s="1539" t="str">
        <f>IF(N40+R40=0,"",N40+R40)</f>
        <v/>
      </c>
      <c r="K219" s="1540"/>
      <c r="L219" s="718" t="s">
        <v>24</v>
      </c>
      <c r="M219" s="1533" t="s">
        <v>226</v>
      </c>
      <c r="N219" s="1534"/>
      <c r="O219" s="1534"/>
      <c r="P219" s="1534"/>
      <c r="Q219" s="1134" t="str">
        <f>IFERROR(ROUNDDOWN(J219/3,1),"")</f>
        <v/>
      </c>
      <c r="R219" s="1135"/>
      <c r="S219" s="719" t="s">
        <v>230</v>
      </c>
      <c r="T219" s="1484"/>
      <c r="U219" s="1485"/>
      <c r="V219" s="1485"/>
      <c r="W219" s="718" t="s">
        <v>24</v>
      </c>
      <c r="AA219" s="45"/>
      <c r="AB219" s="160"/>
      <c r="AC219" s="161"/>
      <c r="AD219" s="162"/>
    </row>
    <row r="220" spans="1:30">
      <c r="A220" s="49"/>
      <c r="B220" s="37"/>
      <c r="C220" s="1009"/>
      <c r="D220" s="63"/>
      <c r="E220" s="1056"/>
      <c r="F220" s="32"/>
      <c r="G220" s="1154" t="s">
        <v>152</v>
      </c>
      <c r="H220" s="1154"/>
      <c r="I220" s="1154"/>
      <c r="J220" s="1539" t="str">
        <f>IF(N41+R41=0,"",N41+R41)</f>
        <v/>
      </c>
      <c r="K220" s="1540"/>
      <c r="L220" s="718" t="s">
        <v>24</v>
      </c>
      <c r="M220" s="1535" t="s">
        <v>227</v>
      </c>
      <c r="N220" s="1536"/>
      <c r="O220" s="1536"/>
      <c r="P220" s="1536"/>
      <c r="Q220" s="1021" t="str">
        <f>IFERROR(ROUNDDOWN(J220/6,1)+ROUNDDOWN(J221/6,1),"")</f>
        <v/>
      </c>
      <c r="R220" s="1022"/>
      <c r="S220" s="720"/>
      <c r="T220" s="1566"/>
      <c r="U220" s="1567"/>
      <c r="V220" s="1567"/>
      <c r="W220" s="1564" t="s">
        <v>24</v>
      </c>
      <c r="AA220" s="45"/>
      <c r="AB220" s="160"/>
      <c r="AC220" s="161"/>
      <c r="AD220" s="162"/>
    </row>
    <row r="221" spans="1:30" ht="13.5" customHeight="1">
      <c r="A221" s="49"/>
      <c r="B221" s="37"/>
      <c r="C221" s="1009"/>
      <c r="D221" s="63"/>
      <c r="E221" s="1056"/>
      <c r="F221" s="32"/>
      <c r="G221" s="1154" t="s">
        <v>153</v>
      </c>
      <c r="H221" s="1154"/>
      <c r="I221" s="1154"/>
      <c r="J221" s="1539" t="str">
        <f>IF(N42+R42=0,"",N42+R42)</f>
        <v/>
      </c>
      <c r="K221" s="1540"/>
      <c r="L221" s="718" t="s">
        <v>24</v>
      </c>
      <c r="M221" s="1537"/>
      <c r="N221" s="1538"/>
      <c r="O221" s="1538"/>
      <c r="P221" s="1538"/>
      <c r="Q221" s="1023"/>
      <c r="R221" s="1024"/>
      <c r="S221" s="225" t="s">
        <v>230</v>
      </c>
      <c r="T221" s="1530"/>
      <c r="U221" s="1531"/>
      <c r="V221" s="1531"/>
      <c r="W221" s="1565"/>
      <c r="X221" s="226"/>
      <c r="Y221" s="226"/>
      <c r="Z221" s="226"/>
      <c r="AA221" s="45"/>
      <c r="AB221" s="160"/>
      <c r="AC221" s="161"/>
      <c r="AD221" s="162"/>
    </row>
    <row r="222" spans="1:30">
      <c r="A222" s="49"/>
      <c r="B222" s="37"/>
      <c r="C222" s="1009"/>
      <c r="D222" s="63"/>
      <c r="E222" s="1056"/>
      <c r="F222" s="32"/>
      <c r="M222" s="1154" t="s">
        <v>448</v>
      </c>
      <c r="N222" s="1154"/>
      <c r="O222" s="1154"/>
      <c r="P222" s="1154"/>
      <c r="Q222" s="1541" t="str">
        <f>IFERROR(ROUND(Q219+Q220,0)+1,"")</f>
        <v/>
      </c>
      <c r="R222" s="1542"/>
      <c r="S222" s="719" t="s">
        <v>230</v>
      </c>
      <c r="T222" s="1539" t="str">
        <f>IF(T219+T220=0,"",T219+T220)</f>
        <v/>
      </c>
      <c r="U222" s="1540"/>
      <c r="V222" s="1540"/>
      <c r="W222" s="718" t="s">
        <v>24</v>
      </c>
      <c r="X222" s="226"/>
      <c r="Y222" s="226"/>
      <c r="Z222" s="226"/>
      <c r="AA222" s="45"/>
      <c r="AB222" s="160"/>
      <c r="AC222" s="161"/>
      <c r="AD222" s="162"/>
    </row>
    <row r="223" spans="1:30">
      <c r="A223" s="49"/>
      <c r="B223" s="37"/>
      <c r="C223" s="1009"/>
      <c r="D223" s="63"/>
      <c r="E223" s="1056"/>
      <c r="F223" s="32"/>
      <c r="X223" s="226"/>
      <c r="Y223" s="226"/>
      <c r="Z223" s="226"/>
      <c r="AA223" s="45"/>
      <c r="AB223" s="160"/>
      <c r="AC223" s="161"/>
      <c r="AD223" s="162"/>
    </row>
    <row r="224" spans="1:30">
      <c r="A224" s="49"/>
      <c r="B224" s="37"/>
      <c r="C224" s="1009"/>
      <c r="D224" s="63"/>
      <c r="E224" s="1056"/>
      <c r="F224" s="32"/>
      <c r="X224" s="226"/>
      <c r="Y224" s="226"/>
      <c r="Z224" s="226"/>
      <c r="AA224" s="45"/>
      <c r="AB224" s="160"/>
      <c r="AC224" s="161"/>
      <c r="AD224" s="162"/>
    </row>
    <row r="225" spans="1:30">
      <c r="A225" s="49"/>
      <c r="B225" s="37"/>
      <c r="C225" s="1009"/>
      <c r="D225" s="63"/>
      <c r="E225" s="1056"/>
      <c r="F225" s="32"/>
      <c r="G225" s="1514" t="s">
        <v>945</v>
      </c>
      <c r="H225" s="1514"/>
      <c r="I225" s="1514"/>
      <c r="J225" s="1514"/>
      <c r="K225" s="1514"/>
      <c r="L225" s="1514"/>
      <c r="M225" s="1514"/>
      <c r="N225" s="1514"/>
      <c r="O225" s="1514"/>
      <c r="P225" s="1514"/>
      <c r="Q225" s="1514"/>
      <c r="R225" s="1514"/>
      <c r="S225" s="1514"/>
      <c r="T225" s="1515" t="s">
        <v>103</v>
      </c>
      <c r="U225" s="1516"/>
      <c r="V225" s="1516"/>
      <c r="W225" s="1517"/>
      <c r="X225" s="226"/>
      <c r="Y225" s="226"/>
      <c r="Z225" s="226"/>
      <c r="AA225" s="45"/>
      <c r="AB225" s="160"/>
      <c r="AC225" s="161"/>
      <c r="AD225" s="162"/>
    </row>
    <row r="226" spans="1:30" ht="13.5" customHeight="1">
      <c r="A226" s="49"/>
      <c r="B226" s="37"/>
      <c r="C226" s="1009"/>
      <c r="D226" s="63"/>
      <c r="E226" s="1056"/>
      <c r="F226" s="32"/>
      <c r="H226" s="126"/>
      <c r="I226" s="126"/>
      <c r="J226" s="126"/>
      <c r="K226" s="126"/>
      <c r="L226" s="126"/>
      <c r="M226" s="126"/>
      <c r="N226" s="126"/>
      <c r="O226" s="126"/>
      <c r="P226" s="126"/>
      <c r="Q226" s="126"/>
      <c r="R226" s="126"/>
      <c r="S226" s="126"/>
      <c r="T226" s="126"/>
      <c r="U226" s="126"/>
      <c r="V226" s="126"/>
      <c r="W226" s="126"/>
      <c r="X226" s="126"/>
      <c r="Y226" s="126"/>
      <c r="Z226" s="126"/>
      <c r="AA226" s="45"/>
      <c r="AB226" s="160"/>
      <c r="AC226" s="161"/>
      <c r="AD226" s="162"/>
    </row>
    <row r="227" spans="1:30">
      <c r="A227" s="49"/>
      <c r="B227" s="37"/>
      <c r="C227" s="1009"/>
      <c r="D227" s="63"/>
      <c r="E227" s="1056"/>
      <c r="F227" s="32"/>
      <c r="G227" s="126"/>
      <c r="H227" s="126"/>
      <c r="I227" s="126"/>
      <c r="J227" s="126"/>
      <c r="K227" s="126"/>
      <c r="L227" s="126"/>
      <c r="M227" s="126"/>
      <c r="N227" s="126"/>
      <c r="O227" s="126"/>
      <c r="P227" s="126"/>
      <c r="Q227" s="126"/>
      <c r="R227" s="126"/>
      <c r="S227" s="126"/>
      <c r="T227" s="126"/>
      <c r="U227" s="126"/>
      <c r="V227" s="126"/>
      <c r="W227" s="126"/>
      <c r="X227" s="126"/>
      <c r="Y227" s="126"/>
      <c r="Z227" s="126"/>
      <c r="AA227" s="45"/>
      <c r="AB227" s="160"/>
      <c r="AC227" s="161"/>
      <c r="AD227" s="162"/>
    </row>
    <row r="228" spans="1:30">
      <c r="A228" s="60"/>
      <c r="B228" s="61"/>
      <c r="C228" s="164"/>
      <c r="D228" s="165"/>
      <c r="E228" s="1480"/>
      <c r="F228" s="64"/>
      <c r="G228" s="118"/>
      <c r="H228" s="118"/>
      <c r="I228" s="118"/>
      <c r="J228" s="118"/>
      <c r="K228" s="118"/>
      <c r="L228" s="118"/>
      <c r="M228" s="118"/>
      <c r="N228" s="118"/>
      <c r="O228" s="118"/>
      <c r="P228" s="118"/>
      <c r="Q228" s="118"/>
      <c r="R228" s="118"/>
      <c r="S228" s="118"/>
      <c r="T228" s="118"/>
      <c r="U228" s="118"/>
      <c r="V228" s="118"/>
      <c r="W228" s="118"/>
      <c r="X228" s="118"/>
      <c r="Y228" s="118"/>
      <c r="Z228" s="118"/>
      <c r="AA228" s="66"/>
      <c r="AB228" s="166"/>
      <c r="AC228" s="167"/>
      <c r="AD228" s="168"/>
    </row>
    <row r="229" spans="1:30" ht="5.25" customHeight="1">
      <c r="A229" s="49"/>
      <c r="B229" s="37"/>
      <c r="C229" s="48"/>
      <c r="D229" s="63"/>
      <c r="E229" s="47"/>
      <c r="F229" s="32"/>
      <c r="AA229" s="45"/>
      <c r="AB229" s="160"/>
      <c r="AC229" s="161"/>
      <c r="AD229" s="162"/>
    </row>
    <row r="230" spans="1:30" ht="13.5" customHeight="1">
      <c r="A230" s="49"/>
      <c r="B230" s="37"/>
      <c r="C230" s="1438"/>
      <c r="D230" s="227"/>
      <c r="E230" s="1056" t="s">
        <v>883</v>
      </c>
      <c r="F230" s="32"/>
      <c r="G230" s="31" t="s">
        <v>164</v>
      </c>
      <c r="AA230" s="45"/>
      <c r="AB230" s="213"/>
      <c r="AC230" s="214"/>
      <c r="AD230" s="215"/>
    </row>
    <row r="231" spans="1:30">
      <c r="A231" s="49"/>
      <c r="B231" s="37"/>
      <c r="C231" s="1438"/>
      <c r="D231" s="227"/>
      <c r="E231" s="1056"/>
      <c r="F231" s="32"/>
      <c r="G231" s="31" t="s">
        <v>23</v>
      </c>
      <c r="AA231" s="45"/>
      <c r="AB231" s="213"/>
      <c r="AC231" s="214"/>
      <c r="AD231" s="215"/>
    </row>
    <row r="232" spans="1:30">
      <c r="A232" s="49"/>
      <c r="B232" s="37"/>
      <c r="C232" s="1438"/>
      <c r="D232" s="227"/>
      <c r="E232" s="1056"/>
      <c r="F232" s="32"/>
      <c r="G232" s="1518" t="s">
        <v>703</v>
      </c>
      <c r="H232" s="1519"/>
      <c r="I232" s="1519"/>
      <c r="J232" s="1519"/>
      <c r="K232" s="1519"/>
      <c r="L232" s="1519"/>
      <c r="M232" s="1519"/>
      <c r="N232" s="1519"/>
      <c r="O232" s="1519"/>
      <c r="P232" s="1519"/>
      <c r="Q232" s="1519"/>
      <c r="R232" s="1519"/>
      <c r="S232" s="1519"/>
      <c r="T232" s="1520"/>
      <c r="U232" s="1447"/>
      <c r="V232" s="1448"/>
      <c r="W232" s="1449"/>
      <c r="X232" s="384" t="s">
        <v>119</v>
      </c>
      <c r="AA232" s="45"/>
      <c r="AB232" s="213"/>
      <c r="AC232" s="214"/>
      <c r="AD232" s="215"/>
    </row>
    <row r="233" spans="1:30" ht="13.5" customHeight="1">
      <c r="A233" s="49"/>
      <c r="B233" s="37"/>
      <c r="C233" s="1438"/>
      <c r="D233" s="227"/>
      <c r="E233" s="1056"/>
      <c r="F233" s="32"/>
      <c r="G233" s="381"/>
      <c r="H233" s="1521" t="s">
        <v>704</v>
      </c>
      <c r="I233" s="1522"/>
      <c r="J233" s="1522"/>
      <c r="K233" s="1522"/>
      <c r="L233" s="1522"/>
      <c r="M233" s="1522"/>
      <c r="N233" s="1522"/>
      <c r="O233" s="1522"/>
      <c r="P233" s="1522"/>
      <c r="Q233" s="1522"/>
      <c r="R233" s="1522"/>
      <c r="S233" s="1522"/>
      <c r="T233" s="1523"/>
      <c r="U233" s="1447"/>
      <c r="V233" s="1448"/>
      <c r="W233" s="1449"/>
      <c r="X233" s="384" t="s">
        <v>119</v>
      </c>
      <c r="AA233" s="45"/>
      <c r="AB233" s="213"/>
      <c r="AC233" s="214"/>
      <c r="AD233" s="215"/>
    </row>
    <row r="234" spans="1:30" ht="13.5" customHeight="1">
      <c r="A234" s="49"/>
      <c r="B234" s="37"/>
      <c r="C234" s="1438"/>
      <c r="D234" s="227"/>
      <c r="E234" s="1056"/>
      <c r="F234" s="32"/>
      <c r="G234" s="382"/>
      <c r="H234" s="1521" t="s">
        <v>946</v>
      </c>
      <c r="I234" s="1522"/>
      <c r="J234" s="1522"/>
      <c r="K234" s="1522"/>
      <c r="L234" s="1522"/>
      <c r="M234" s="1522"/>
      <c r="N234" s="1522"/>
      <c r="O234" s="1522"/>
      <c r="P234" s="1522"/>
      <c r="Q234" s="1522"/>
      <c r="R234" s="1522"/>
      <c r="S234" s="1522"/>
      <c r="T234" s="1523"/>
      <c r="U234" s="1447"/>
      <c r="V234" s="1448"/>
      <c r="W234" s="1449"/>
      <c r="X234" s="384" t="s">
        <v>119</v>
      </c>
      <c r="AA234" s="45"/>
      <c r="AB234" s="213"/>
      <c r="AC234" s="214"/>
      <c r="AD234" s="215"/>
    </row>
    <row r="235" spans="1:30" ht="13.5" customHeight="1">
      <c r="A235" s="49"/>
      <c r="B235" s="37"/>
      <c r="C235" s="1438"/>
      <c r="D235" s="227"/>
      <c r="E235" s="1056"/>
      <c r="F235" s="32"/>
      <c r="G235" s="382"/>
      <c r="H235" s="1524" t="s">
        <v>705</v>
      </c>
      <c r="I235" s="1525"/>
      <c r="J235" s="1525"/>
      <c r="K235" s="1525"/>
      <c r="L235" s="1525"/>
      <c r="M235" s="1525"/>
      <c r="N235" s="1525"/>
      <c r="O235" s="1525"/>
      <c r="P235" s="1525"/>
      <c r="Q235" s="1525"/>
      <c r="R235" s="1525"/>
      <c r="S235" s="1525"/>
      <c r="T235" s="1526"/>
      <c r="U235" s="1527"/>
      <c r="V235" s="1528"/>
      <c r="W235" s="1529"/>
      <c r="X235" s="1481" t="s">
        <v>119</v>
      </c>
      <c r="AA235" s="45"/>
      <c r="AB235" s="213"/>
      <c r="AC235" s="214"/>
      <c r="AD235" s="215"/>
    </row>
    <row r="236" spans="1:30">
      <c r="A236" s="49"/>
      <c r="B236" s="37"/>
      <c r="C236" s="1438"/>
      <c r="D236" s="227"/>
      <c r="E236" s="1056"/>
      <c r="F236" s="32"/>
      <c r="G236" s="385"/>
      <c r="H236" s="1072"/>
      <c r="I236" s="1073"/>
      <c r="J236" s="1073"/>
      <c r="K236" s="1073"/>
      <c r="L236" s="1073"/>
      <c r="M236" s="1073"/>
      <c r="N236" s="1073"/>
      <c r="O236" s="1073"/>
      <c r="P236" s="1073"/>
      <c r="Q236" s="1073"/>
      <c r="R236" s="1073"/>
      <c r="S236" s="1073"/>
      <c r="T236" s="1074"/>
      <c r="U236" s="1530"/>
      <c r="V236" s="1531"/>
      <c r="W236" s="1532"/>
      <c r="X236" s="1482"/>
      <c r="AA236" s="45"/>
      <c r="AB236" s="213"/>
      <c r="AC236" s="214"/>
      <c r="AD236" s="215"/>
    </row>
    <row r="237" spans="1:30">
      <c r="A237" s="49"/>
      <c r="B237" s="37"/>
      <c r="C237" s="1438"/>
      <c r="D237" s="227"/>
      <c r="E237" s="1056"/>
      <c r="F237" s="32"/>
      <c r="G237" s="1169" t="s">
        <v>712</v>
      </c>
      <c r="H237" s="1169"/>
      <c r="I237" s="1169"/>
      <c r="J237" s="1169"/>
      <c r="K237" s="1169"/>
      <c r="L237" s="1169"/>
      <c r="M237" s="1169"/>
      <c r="N237" s="1169"/>
      <c r="O237" s="1169"/>
      <c r="P237" s="1169"/>
      <c r="Q237" s="1169"/>
      <c r="R237" s="1169"/>
      <c r="S237" s="1169"/>
      <c r="T237" s="1169"/>
      <c r="U237" s="1169"/>
      <c r="V237" s="1169"/>
      <c r="W237" s="1169"/>
      <c r="X237" s="1169"/>
      <c r="Y237" s="1169"/>
      <c r="Z237" s="1169"/>
      <c r="AA237" s="45"/>
      <c r="AB237" s="213"/>
      <c r="AC237" s="214"/>
      <c r="AD237" s="215"/>
    </row>
    <row r="238" spans="1:30">
      <c r="A238" s="49"/>
      <c r="B238" s="37"/>
      <c r="C238" s="1438"/>
      <c r="D238" s="227"/>
      <c r="E238" s="1056"/>
      <c r="F238" s="32"/>
      <c r="AA238" s="45"/>
      <c r="AB238" s="213"/>
      <c r="AC238" s="214"/>
      <c r="AD238" s="215"/>
    </row>
    <row r="239" spans="1:30">
      <c r="A239" s="49"/>
      <c r="B239" s="37"/>
      <c r="C239" s="1438"/>
      <c r="D239" s="227"/>
      <c r="E239" s="1056"/>
      <c r="F239" s="32"/>
      <c r="AA239" s="45"/>
      <c r="AB239" s="213"/>
      <c r="AC239" s="214"/>
      <c r="AD239" s="215"/>
    </row>
    <row r="240" spans="1:30">
      <c r="A240" s="49"/>
      <c r="B240" s="37"/>
      <c r="C240" s="1438"/>
      <c r="D240" s="227"/>
      <c r="E240" s="1056"/>
      <c r="F240" s="32"/>
      <c r="AA240" s="45"/>
      <c r="AB240" s="213"/>
      <c r="AC240" s="214"/>
      <c r="AD240" s="215"/>
    </row>
    <row r="241" spans="1:30">
      <c r="A241" s="49"/>
      <c r="B241" s="37"/>
      <c r="C241" s="1438"/>
      <c r="D241" s="227"/>
      <c r="E241" s="1056"/>
      <c r="F241" s="32"/>
      <c r="AA241" s="45"/>
      <c r="AB241" s="213"/>
      <c r="AC241" s="214"/>
      <c r="AD241" s="215"/>
    </row>
    <row r="242" spans="1:30">
      <c r="A242" s="49"/>
      <c r="B242" s="37"/>
      <c r="C242" s="1438"/>
      <c r="D242" s="227"/>
      <c r="E242" s="1056"/>
      <c r="F242" s="32"/>
      <c r="AA242" s="45"/>
      <c r="AB242" s="213"/>
      <c r="AC242" s="214"/>
      <c r="AD242" s="215"/>
    </row>
    <row r="243" spans="1:30">
      <c r="A243" s="49"/>
      <c r="B243" s="37"/>
      <c r="C243" s="1438"/>
      <c r="D243" s="227"/>
      <c r="E243" s="1056"/>
      <c r="F243" s="32"/>
      <c r="AA243" s="45"/>
      <c r="AB243" s="213"/>
      <c r="AC243" s="214"/>
      <c r="AD243" s="215"/>
    </row>
    <row r="244" spans="1:30" ht="13.5" customHeight="1">
      <c r="A244" s="49"/>
      <c r="B244" s="37"/>
      <c r="C244" s="1438"/>
      <c r="D244" s="227"/>
      <c r="E244" s="1056"/>
      <c r="F244" s="32"/>
      <c r="AA244" s="45"/>
      <c r="AB244" s="213"/>
      <c r="AC244" s="214"/>
      <c r="AD244" s="215"/>
    </row>
    <row r="245" spans="1:30" ht="13.5" customHeight="1">
      <c r="A245" s="49"/>
      <c r="B245" s="37"/>
      <c r="C245" s="1438"/>
      <c r="D245" s="227"/>
      <c r="E245" s="1056"/>
      <c r="F245" s="32"/>
      <c r="AA245" s="45"/>
      <c r="AB245" s="213"/>
      <c r="AC245" s="214"/>
      <c r="AD245" s="215"/>
    </row>
    <row r="246" spans="1:30" ht="13.5" customHeight="1">
      <c r="A246" s="49"/>
      <c r="B246" s="37"/>
      <c r="C246" s="1438"/>
      <c r="D246" s="227"/>
      <c r="E246" s="1056"/>
      <c r="F246" s="32"/>
      <c r="AA246" s="45"/>
      <c r="AB246" s="213"/>
      <c r="AC246" s="214"/>
      <c r="AD246" s="215"/>
    </row>
    <row r="247" spans="1:30" ht="13.5" customHeight="1">
      <c r="A247" s="49"/>
      <c r="B247" s="37"/>
      <c r="C247" s="1438"/>
      <c r="D247" s="227"/>
      <c r="E247" s="1056"/>
      <c r="F247" s="32"/>
      <c r="AA247" s="45"/>
      <c r="AB247" s="213"/>
      <c r="AC247" s="214"/>
      <c r="AD247" s="215"/>
    </row>
    <row r="248" spans="1:30" ht="13.5" customHeight="1">
      <c r="A248" s="49"/>
      <c r="B248" s="37"/>
      <c r="C248" s="1438"/>
      <c r="D248" s="227"/>
      <c r="E248" s="1056"/>
      <c r="F248" s="32"/>
      <c r="AA248" s="45"/>
      <c r="AB248" s="213"/>
      <c r="AC248" s="214"/>
      <c r="AD248" s="215"/>
    </row>
    <row r="249" spans="1:30">
      <c r="A249" s="49"/>
      <c r="B249" s="37"/>
      <c r="C249" s="1438"/>
      <c r="D249" s="227"/>
      <c r="E249" s="1056"/>
      <c r="F249" s="32"/>
      <c r="AA249" s="45"/>
      <c r="AB249" s="213"/>
      <c r="AC249" s="214"/>
      <c r="AD249" s="215"/>
    </row>
    <row r="250" spans="1:30" ht="13.5" customHeight="1">
      <c r="A250" s="49"/>
      <c r="B250" s="37"/>
      <c r="C250" s="1438"/>
      <c r="D250" s="227"/>
      <c r="E250" s="1056"/>
      <c r="F250" s="32"/>
      <c r="AA250" s="45"/>
      <c r="AB250" s="213"/>
      <c r="AC250" s="214"/>
      <c r="AD250" s="215"/>
    </row>
    <row r="251" spans="1:30">
      <c r="A251" s="49"/>
      <c r="B251" s="37"/>
      <c r="C251" s="1438"/>
      <c r="D251" s="227"/>
      <c r="E251" s="1056"/>
      <c r="F251" s="32"/>
      <c r="AA251" s="45"/>
      <c r="AB251" s="213"/>
      <c r="AC251" s="214"/>
      <c r="AD251" s="215"/>
    </row>
    <row r="252" spans="1:30">
      <c r="A252" s="49"/>
      <c r="B252" s="37"/>
      <c r="C252" s="1438"/>
      <c r="D252" s="227"/>
      <c r="E252" s="1056"/>
      <c r="F252" s="32"/>
      <c r="AA252" s="45"/>
      <c r="AB252" s="213"/>
      <c r="AC252" s="214"/>
      <c r="AD252" s="215"/>
    </row>
    <row r="253" spans="1:30">
      <c r="A253" s="1056" t="s">
        <v>159</v>
      </c>
      <c r="B253" s="1178">
        <v>13</v>
      </c>
      <c r="C253" s="1180" t="s">
        <v>235</v>
      </c>
      <c r="D253" s="63" t="s">
        <v>243</v>
      </c>
      <c r="E253" s="1056" t="s">
        <v>168</v>
      </c>
      <c r="F253" s="32"/>
      <c r="G253" s="1011" t="s">
        <v>72</v>
      </c>
      <c r="H253" s="1011"/>
      <c r="I253" s="1011"/>
      <c r="J253" s="1011"/>
      <c r="K253" s="1011"/>
      <c r="L253" s="1011"/>
      <c r="M253" s="1011"/>
      <c r="N253" s="1058" t="s">
        <v>114</v>
      </c>
      <c r="O253" s="1058"/>
      <c r="P253" s="1058"/>
      <c r="Q253" s="1058"/>
      <c r="R253" s="1058"/>
      <c r="S253" s="1058"/>
      <c r="T253" s="1058"/>
      <c r="U253" s="1058"/>
      <c r="V253" s="1058"/>
      <c r="W253" s="46"/>
      <c r="X253" s="46"/>
      <c r="Y253" s="46"/>
      <c r="AA253" s="45"/>
      <c r="AB253" s="1082" t="s">
        <v>643</v>
      </c>
      <c r="AC253" s="1113"/>
      <c r="AD253" s="1114"/>
    </row>
    <row r="254" spans="1:30">
      <c r="A254" s="1056"/>
      <c r="B254" s="1178"/>
      <c r="C254" s="1180"/>
      <c r="D254" s="63"/>
      <c r="E254" s="1056"/>
      <c r="F254" s="32"/>
      <c r="G254" s="1011"/>
      <c r="H254" s="1011"/>
      <c r="I254" s="1011"/>
      <c r="J254" s="1011"/>
      <c r="K254" s="1011"/>
      <c r="L254" s="1011"/>
      <c r="M254" s="1011"/>
      <c r="N254" s="1058"/>
      <c r="O254" s="1058"/>
      <c r="P254" s="1058"/>
      <c r="Q254" s="1058"/>
      <c r="R254" s="1058"/>
      <c r="S254" s="1058"/>
      <c r="T254" s="1058"/>
      <c r="U254" s="1058"/>
      <c r="V254" s="1058"/>
      <c r="W254" s="46"/>
      <c r="X254" s="46"/>
      <c r="Y254" s="46"/>
      <c r="AA254" s="45"/>
      <c r="AB254" s="1082"/>
      <c r="AC254" s="1113"/>
      <c r="AD254" s="1114"/>
    </row>
    <row r="255" spans="1:30">
      <c r="A255" s="1056"/>
      <c r="B255" s="1178"/>
      <c r="C255" s="1180"/>
      <c r="D255" s="63"/>
      <c r="E255" s="1056"/>
      <c r="F255" s="32"/>
      <c r="AB255" s="1082"/>
      <c r="AC255" s="1113"/>
      <c r="AD255" s="1114"/>
    </row>
    <row r="256" spans="1:30">
      <c r="A256" s="1056"/>
      <c r="B256" s="1178"/>
      <c r="C256" s="1180"/>
      <c r="D256" s="63"/>
      <c r="E256" s="1056"/>
      <c r="F256" s="32"/>
      <c r="G256" s="834" t="s">
        <v>160</v>
      </c>
      <c r="H256" s="834"/>
      <c r="I256" s="834"/>
      <c r="J256" s="834"/>
      <c r="K256" s="834"/>
      <c r="L256" s="834"/>
      <c r="M256" s="834"/>
      <c r="N256" s="834"/>
      <c r="O256" s="834"/>
      <c r="P256" s="834"/>
      <c r="Q256" s="834"/>
      <c r="R256" s="834"/>
      <c r="S256" s="834"/>
      <c r="T256" s="834"/>
      <c r="U256" s="834"/>
      <c r="V256" s="834"/>
      <c r="W256" s="834"/>
      <c r="X256" s="834"/>
      <c r="Y256" s="834"/>
      <c r="Z256" s="834"/>
      <c r="AA256" s="1407"/>
      <c r="AB256" s="1082"/>
      <c r="AC256" s="1113"/>
      <c r="AD256" s="1114"/>
    </row>
    <row r="257" spans="1:30">
      <c r="A257" s="1056"/>
      <c r="B257" s="1178"/>
      <c r="C257" s="1180"/>
      <c r="D257" s="63"/>
      <c r="E257" s="1056"/>
      <c r="F257" s="32"/>
      <c r="G257" s="1350"/>
      <c r="H257" s="1350"/>
      <c r="I257" s="1350"/>
      <c r="J257" s="951" t="s">
        <v>171</v>
      </c>
      <c r="K257" s="950"/>
      <c r="L257" s="950"/>
      <c r="M257" s="950"/>
      <c r="N257" s="950"/>
      <c r="O257" s="950"/>
      <c r="P257" s="1065" t="s">
        <v>172</v>
      </c>
      <c r="Q257" s="1065"/>
      <c r="R257" s="1065"/>
      <c r="S257" s="1065"/>
      <c r="T257" s="1065"/>
      <c r="U257" s="1065"/>
      <c r="AA257" s="45"/>
      <c r="AB257" s="1082"/>
      <c r="AC257" s="1113"/>
      <c r="AD257" s="1114"/>
    </row>
    <row r="258" spans="1:30">
      <c r="A258" s="1056"/>
      <c r="B258" s="1178"/>
      <c r="C258" s="1180"/>
      <c r="D258" s="63"/>
      <c r="E258" s="1056"/>
      <c r="F258" s="32"/>
      <c r="G258" s="951" t="s">
        <v>173</v>
      </c>
      <c r="H258" s="950"/>
      <c r="I258" s="952"/>
      <c r="J258" s="1368"/>
      <c r="K258" s="1369"/>
      <c r="L258" s="1369"/>
      <c r="M258" s="1369"/>
      <c r="N258" s="1369"/>
      <c r="O258" s="1369"/>
      <c r="P258" s="1549"/>
      <c r="Q258" s="1549"/>
      <c r="R258" s="1549"/>
      <c r="S258" s="1549"/>
      <c r="T258" s="1549"/>
      <c r="U258" s="1549"/>
      <c r="AA258" s="45"/>
      <c r="AB258" s="1082"/>
      <c r="AC258" s="1113"/>
      <c r="AD258" s="1114"/>
    </row>
    <row r="259" spans="1:30" ht="19.5" customHeight="1">
      <c r="A259" s="1056"/>
      <c r="B259" s="1178"/>
      <c r="C259" s="1180"/>
      <c r="D259" s="63"/>
      <c r="E259" s="1056"/>
      <c r="F259" s="32"/>
      <c r="AA259" s="45"/>
      <c r="AB259" s="1082"/>
      <c r="AC259" s="1113"/>
      <c r="AD259" s="1114"/>
    </row>
    <row r="260" spans="1:30">
      <c r="A260" s="1056" t="s">
        <v>161</v>
      </c>
      <c r="B260" s="37">
        <v>14</v>
      </c>
      <c r="C260" s="1009" t="s">
        <v>169</v>
      </c>
      <c r="D260" s="63" t="s">
        <v>243</v>
      </c>
      <c r="E260" s="1056" t="s">
        <v>1212</v>
      </c>
      <c r="F260" s="32"/>
      <c r="G260" s="1011" t="s">
        <v>72</v>
      </c>
      <c r="H260" s="1011"/>
      <c r="I260" s="1011"/>
      <c r="J260" s="1011"/>
      <c r="K260" s="1011"/>
      <c r="L260" s="1011"/>
      <c r="M260" s="1011"/>
      <c r="N260" s="1058" t="s">
        <v>114</v>
      </c>
      <c r="O260" s="1058"/>
      <c r="P260" s="1058"/>
      <c r="Q260" s="1058"/>
      <c r="R260" s="1058"/>
      <c r="S260" s="1058"/>
      <c r="T260" s="1058"/>
      <c r="U260" s="1058"/>
      <c r="V260" s="1058"/>
      <c r="W260" s="46"/>
      <c r="X260" s="46"/>
      <c r="Y260" s="46"/>
      <c r="AA260" s="45"/>
      <c r="AB260" s="1082" t="s">
        <v>643</v>
      </c>
      <c r="AC260" s="1113"/>
      <c r="AD260" s="1114"/>
    </row>
    <row r="261" spans="1:30" ht="13.5" customHeight="1">
      <c r="A261" s="1056"/>
      <c r="B261" s="37"/>
      <c r="C261" s="1009"/>
      <c r="D261" s="63"/>
      <c r="E261" s="1056"/>
      <c r="F261" s="32"/>
      <c r="G261" s="1011"/>
      <c r="H261" s="1011"/>
      <c r="I261" s="1011"/>
      <c r="J261" s="1011"/>
      <c r="K261" s="1011"/>
      <c r="L261" s="1011"/>
      <c r="M261" s="1011"/>
      <c r="N261" s="1058"/>
      <c r="O261" s="1058"/>
      <c r="P261" s="1058"/>
      <c r="Q261" s="1058"/>
      <c r="R261" s="1058"/>
      <c r="S261" s="1058"/>
      <c r="T261" s="1058"/>
      <c r="U261" s="1058"/>
      <c r="V261" s="1058"/>
      <c r="W261" s="46"/>
      <c r="X261" s="46"/>
      <c r="Y261" s="46"/>
      <c r="AA261" s="45"/>
      <c r="AB261" s="1082"/>
      <c r="AC261" s="1113"/>
      <c r="AD261" s="1114"/>
    </row>
    <row r="262" spans="1:30" ht="13.5" customHeight="1">
      <c r="A262" s="49"/>
      <c r="B262" s="37"/>
      <c r="C262" s="1009"/>
      <c r="D262" s="63"/>
      <c r="E262" s="1056"/>
      <c r="F262" s="32"/>
      <c r="G262" s="148"/>
      <c r="H262" s="921"/>
      <c r="I262" s="921"/>
      <c r="J262" s="921"/>
      <c r="K262" s="921"/>
      <c r="L262" s="921"/>
      <c r="M262" s="921"/>
      <c r="N262" s="921"/>
      <c r="O262" s="921"/>
      <c r="P262" s="921"/>
      <c r="Q262" s="921"/>
      <c r="R262" s="921"/>
      <c r="S262" s="921"/>
      <c r="T262" s="921"/>
      <c r="U262" s="921"/>
      <c r="V262" s="921"/>
      <c r="W262" s="921"/>
      <c r="X262" s="921"/>
      <c r="Y262" s="921"/>
      <c r="Z262" s="921"/>
      <c r="AA262" s="45"/>
      <c r="AB262" s="1082"/>
      <c r="AC262" s="1113"/>
      <c r="AD262" s="1114"/>
    </row>
    <row r="263" spans="1:30">
      <c r="A263" s="49"/>
      <c r="B263" s="37"/>
      <c r="C263" s="1009"/>
      <c r="D263" s="63"/>
      <c r="E263" s="1056"/>
      <c r="F263" s="32"/>
      <c r="G263" s="1628" t="s">
        <v>969</v>
      </c>
      <c r="H263" s="1628"/>
      <c r="I263" s="1628"/>
      <c r="J263" s="1628"/>
      <c r="K263" s="1628"/>
      <c r="L263" s="1628"/>
      <c r="M263" s="1628"/>
      <c r="N263" s="1628"/>
      <c r="O263" s="1628"/>
      <c r="P263" s="1628"/>
      <c r="Q263" s="1628"/>
      <c r="R263" s="1628"/>
      <c r="S263" s="1628"/>
      <c r="T263" s="1628"/>
      <c r="U263" s="1628"/>
      <c r="V263" s="1628"/>
      <c r="W263" s="1628"/>
      <c r="X263" s="1628"/>
      <c r="Y263" s="1628"/>
      <c r="Z263" s="1628"/>
      <c r="AA263" s="45"/>
      <c r="AB263" s="1082"/>
      <c r="AC263" s="1113"/>
      <c r="AD263" s="1114"/>
    </row>
    <row r="264" spans="1:30">
      <c r="A264" s="49"/>
      <c r="B264" s="37"/>
      <c r="C264" s="1009"/>
      <c r="D264" s="63"/>
      <c r="E264" s="1056"/>
      <c r="F264" s="32"/>
      <c r="G264" s="1628"/>
      <c r="H264" s="1628"/>
      <c r="I264" s="1628"/>
      <c r="J264" s="1628"/>
      <c r="K264" s="1628"/>
      <c r="L264" s="1628"/>
      <c r="M264" s="1628"/>
      <c r="N264" s="1628"/>
      <c r="O264" s="1628"/>
      <c r="P264" s="1628"/>
      <c r="Q264" s="1628"/>
      <c r="R264" s="1628"/>
      <c r="S264" s="1628"/>
      <c r="T264" s="1628"/>
      <c r="U264" s="1628"/>
      <c r="V264" s="1628"/>
      <c r="W264" s="1628"/>
      <c r="X264" s="1628"/>
      <c r="Y264" s="1628"/>
      <c r="Z264" s="1628"/>
      <c r="AA264" s="45"/>
      <c r="AB264" s="1082"/>
      <c r="AC264" s="1113"/>
      <c r="AD264" s="1114"/>
    </row>
    <row r="265" spans="1:30">
      <c r="A265" s="49"/>
      <c r="B265" s="37"/>
      <c r="C265" s="1009"/>
      <c r="D265" s="63"/>
      <c r="E265" s="1056"/>
      <c r="F265" s="32"/>
      <c r="G265" s="1628"/>
      <c r="H265" s="1628"/>
      <c r="I265" s="1628"/>
      <c r="J265" s="1628"/>
      <c r="K265" s="1628"/>
      <c r="L265" s="1628"/>
      <c r="M265" s="1628"/>
      <c r="N265" s="1628"/>
      <c r="O265" s="1628"/>
      <c r="P265" s="1628"/>
      <c r="Q265" s="1628"/>
      <c r="R265" s="1628"/>
      <c r="S265" s="1628"/>
      <c r="T265" s="1628"/>
      <c r="U265" s="1628"/>
      <c r="V265" s="1628"/>
      <c r="W265" s="1628"/>
      <c r="X265" s="1628"/>
      <c r="Y265" s="1628"/>
      <c r="Z265" s="1628"/>
      <c r="AA265" s="45"/>
      <c r="AB265" s="1082"/>
      <c r="AC265" s="1113"/>
      <c r="AD265" s="1114"/>
    </row>
    <row r="266" spans="1:30">
      <c r="A266" s="49"/>
      <c r="B266" s="37"/>
      <c r="C266" s="1009"/>
      <c r="D266" s="63"/>
      <c r="E266" s="1056"/>
      <c r="F266" s="32"/>
      <c r="G266" s="1628"/>
      <c r="H266" s="1628"/>
      <c r="I266" s="1628"/>
      <c r="J266" s="1628"/>
      <c r="K266" s="1628"/>
      <c r="L266" s="1628"/>
      <c r="M266" s="1628"/>
      <c r="N266" s="1628"/>
      <c r="O266" s="1628"/>
      <c r="P266" s="1628"/>
      <c r="Q266" s="1628"/>
      <c r="R266" s="1628"/>
      <c r="S266" s="1628"/>
      <c r="T266" s="1628"/>
      <c r="U266" s="1628"/>
      <c r="V266" s="1628"/>
      <c r="W266" s="1628"/>
      <c r="X266" s="1628"/>
      <c r="Y266" s="1628"/>
      <c r="Z266" s="1628"/>
      <c r="AA266" s="45"/>
      <c r="AB266" s="1082"/>
      <c r="AC266" s="1113"/>
      <c r="AD266" s="1114"/>
    </row>
    <row r="267" spans="1:30" ht="13.5" customHeight="1">
      <c r="A267" s="49"/>
      <c r="B267" s="37"/>
      <c r="C267" s="1009"/>
      <c r="D267" s="63"/>
      <c r="E267" s="1056"/>
      <c r="F267" s="32"/>
      <c r="AA267" s="45"/>
      <c r="AB267" s="1082"/>
      <c r="AC267" s="1113"/>
      <c r="AD267" s="1114"/>
    </row>
    <row r="268" spans="1:30">
      <c r="A268" s="49"/>
      <c r="B268" s="37"/>
      <c r="C268" s="48"/>
      <c r="D268" s="63"/>
      <c r="E268" s="1056"/>
      <c r="F268" s="32"/>
      <c r="G268" s="54"/>
      <c r="H268" s="832" t="s">
        <v>162</v>
      </c>
      <c r="I268" s="832"/>
      <c r="J268" s="832"/>
      <c r="K268" s="832"/>
      <c r="L268" s="832"/>
      <c r="M268" s="832"/>
      <c r="N268" s="832"/>
      <c r="O268" s="832"/>
      <c r="P268" s="832"/>
      <c r="AA268" s="45"/>
      <c r="AB268" s="213"/>
      <c r="AC268" s="214"/>
      <c r="AD268" s="215"/>
    </row>
    <row r="269" spans="1:30" ht="22.2" customHeight="1">
      <c r="A269" s="60"/>
      <c r="B269" s="61"/>
      <c r="C269" s="164"/>
      <c r="D269" s="165"/>
      <c r="E269" s="60"/>
      <c r="F269" s="64"/>
      <c r="G269" s="118"/>
      <c r="H269" s="118"/>
      <c r="I269" s="118"/>
      <c r="J269" s="118"/>
      <c r="K269" s="118"/>
      <c r="L269" s="118"/>
      <c r="M269" s="118"/>
      <c r="N269" s="118"/>
      <c r="O269" s="118"/>
      <c r="P269" s="118"/>
      <c r="Q269" s="118"/>
      <c r="R269" s="118"/>
      <c r="S269" s="118"/>
      <c r="T269" s="118"/>
      <c r="U269" s="118"/>
      <c r="V269" s="118"/>
      <c r="W269" s="118"/>
      <c r="X269" s="118"/>
      <c r="Y269" s="118"/>
      <c r="Z269" s="118"/>
      <c r="AA269" s="66"/>
      <c r="AB269" s="216"/>
      <c r="AC269" s="217"/>
      <c r="AD269" s="218"/>
    </row>
    <row r="270" spans="1:30" ht="3" customHeight="1">
      <c r="A270" s="49"/>
      <c r="B270" s="37"/>
      <c r="C270" s="48"/>
      <c r="D270" s="63"/>
      <c r="E270" s="49"/>
      <c r="F270" s="32"/>
      <c r="AA270" s="45"/>
      <c r="AB270" s="213"/>
      <c r="AC270" s="214"/>
      <c r="AD270" s="215"/>
    </row>
    <row r="271" spans="1:30" ht="13.5" customHeight="1">
      <c r="A271" s="1402" t="s">
        <v>635</v>
      </c>
      <c r="B271" s="1178">
        <v>15</v>
      </c>
      <c r="C271" s="1180" t="s">
        <v>411</v>
      </c>
      <c r="D271" s="63" t="s">
        <v>243</v>
      </c>
      <c r="E271" s="1056" t="s">
        <v>410</v>
      </c>
      <c r="F271" s="32"/>
      <c r="G271" s="1011" t="s">
        <v>72</v>
      </c>
      <c r="H271" s="1011"/>
      <c r="I271" s="1011"/>
      <c r="J271" s="1011"/>
      <c r="K271" s="1011"/>
      <c r="L271" s="1011"/>
      <c r="M271" s="1011"/>
      <c r="N271" s="1058" t="s">
        <v>114</v>
      </c>
      <c r="O271" s="1058"/>
      <c r="P271" s="1058"/>
      <c r="Q271" s="1058"/>
      <c r="R271" s="1058"/>
      <c r="S271" s="1058"/>
      <c r="T271" s="1058"/>
      <c r="U271" s="1058"/>
      <c r="V271" s="1058"/>
      <c r="W271" s="46"/>
      <c r="X271" s="46"/>
      <c r="Y271" s="46"/>
      <c r="AA271" s="45"/>
      <c r="AB271" s="1486" t="s">
        <v>643</v>
      </c>
      <c r="AC271" s="1550"/>
      <c r="AD271" s="1551"/>
    </row>
    <row r="272" spans="1:30" ht="13.5" customHeight="1">
      <c r="A272" s="1403"/>
      <c r="B272" s="1178"/>
      <c r="C272" s="1180"/>
      <c r="D272" s="63"/>
      <c r="E272" s="1056"/>
      <c r="F272" s="32"/>
      <c r="G272" s="1011"/>
      <c r="H272" s="1011"/>
      <c r="I272" s="1011"/>
      <c r="J272" s="1011"/>
      <c r="K272" s="1011"/>
      <c r="L272" s="1011"/>
      <c r="M272" s="1011"/>
      <c r="N272" s="1058"/>
      <c r="O272" s="1058"/>
      <c r="P272" s="1058"/>
      <c r="Q272" s="1058"/>
      <c r="R272" s="1058"/>
      <c r="S272" s="1058"/>
      <c r="T272" s="1058"/>
      <c r="U272" s="1058"/>
      <c r="V272" s="1058"/>
      <c r="W272" s="46"/>
      <c r="X272" s="46"/>
      <c r="Y272" s="46"/>
      <c r="AA272" s="45"/>
      <c r="AB272" s="1486"/>
      <c r="AC272" s="1550"/>
      <c r="AD272" s="1551"/>
    </row>
    <row r="273" spans="1:30">
      <c r="A273" s="1403"/>
      <c r="B273" s="1178"/>
      <c r="C273" s="1180"/>
      <c r="D273" s="63"/>
      <c r="E273" s="1056"/>
      <c r="F273" s="32"/>
      <c r="G273" s="31" t="s">
        <v>170</v>
      </c>
      <c r="X273" s="230"/>
      <c r="Y273" s="230"/>
      <c r="Z273" s="230"/>
      <c r="AA273" s="45"/>
      <c r="AB273" s="1486"/>
      <c r="AC273" s="1550"/>
      <c r="AD273" s="1551"/>
    </row>
    <row r="274" spans="1:30">
      <c r="A274" s="1403"/>
      <c r="B274" s="1178"/>
      <c r="C274" s="1180"/>
      <c r="D274" s="63"/>
      <c r="E274" s="1056"/>
      <c r="F274" s="32"/>
      <c r="G274" s="1552"/>
      <c r="H274" s="1552"/>
      <c r="I274" s="1552"/>
      <c r="J274" s="1552"/>
      <c r="K274" s="1552"/>
      <c r="L274" s="1552"/>
      <c r="M274" s="1552"/>
      <c r="N274" s="1552"/>
      <c r="O274" s="1552"/>
      <c r="P274" s="1552"/>
      <c r="Q274" s="1552"/>
      <c r="R274" s="1552"/>
      <c r="S274" s="1552"/>
      <c r="T274" s="1552"/>
      <c r="U274" s="1552"/>
      <c r="V274" s="1552"/>
      <c r="W274" s="1552"/>
      <c r="X274" s="1552"/>
      <c r="Y274" s="1552"/>
      <c r="Z274" s="1552"/>
      <c r="AA274" s="45"/>
      <c r="AB274" s="1486"/>
      <c r="AC274" s="1550"/>
      <c r="AD274" s="1551"/>
    </row>
    <row r="275" spans="1:30">
      <c r="A275" s="231"/>
      <c r="B275" s="1178"/>
      <c r="C275" s="1180"/>
      <c r="D275" s="63"/>
      <c r="E275" s="1056"/>
      <c r="F275" s="32"/>
      <c r="G275" s="1552"/>
      <c r="H275" s="1552"/>
      <c r="I275" s="1552"/>
      <c r="J275" s="1552"/>
      <c r="K275" s="1552"/>
      <c r="L275" s="1552"/>
      <c r="M275" s="1552"/>
      <c r="N275" s="1552"/>
      <c r="O275" s="1552"/>
      <c r="P275" s="1552"/>
      <c r="Q275" s="1552"/>
      <c r="R275" s="1552"/>
      <c r="S275" s="1552"/>
      <c r="T275" s="1552"/>
      <c r="U275" s="1552"/>
      <c r="V275" s="1552"/>
      <c r="W275" s="1552"/>
      <c r="X275" s="1552"/>
      <c r="Y275" s="1552"/>
      <c r="Z275" s="1552"/>
      <c r="AA275" s="45"/>
      <c r="AB275" s="1486"/>
      <c r="AC275" s="1550"/>
      <c r="AD275" s="1551"/>
    </row>
    <row r="276" spans="1:30" ht="6.75" customHeight="1">
      <c r="A276" s="231"/>
      <c r="B276" s="37"/>
      <c r="C276" s="45"/>
      <c r="D276" s="232"/>
      <c r="E276" s="49"/>
      <c r="F276" s="32"/>
      <c r="Y276" s="147"/>
      <c r="Z276" s="147"/>
      <c r="AA276" s="45"/>
      <c r="AB276" s="184"/>
      <c r="AC276" s="185"/>
      <c r="AD276" s="186"/>
    </row>
    <row r="277" spans="1:30" ht="13.5" customHeight="1">
      <c r="A277" s="1056"/>
      <c r="B277" s="1178">
        <v>16</v>
      </c>
      <c r="C277" s="1009" t="s">
        <v>413</v>
      </c>
      <c r="D277" s="63" t="s">
        <v>243</v>
      </c>
      <c r="E277" s="1056" t="s">
        <v>412</v>
      </c>
      <c r="F277" s="32"/>
      <c r="G277" s="1011" t="s">
        <v>72</v>
      </c>
      <c r="H277" s="1011"/>
      <c r="I277" s="1011"/>
      <c r="J277" s="1011"/>
      <c r="K277" s="1011"/>
      <c r="L277" s="1011"/>
      <c r="M277" s="1011"/>
      <c r="N277" s="1058" t="s">
        <v>114</v>
      </c>
      <c r="O277" s="1058"/>
      <c r="P277" s="1058"/>
      <c r="Q277" s="1058"/>
      <c r="R277" s="1058"/>
      <c r="S277" s="1058"/>
      <c r="T277" s="1058"/>
      <c r="U277" s="1058"/>
      <c r="V277" s="1058"/>
      <c r="W277" s="46"/>
      <c r="X277" s="46"/>
      <c r="Y277" s="46"/>
      <c r="AA277" s="45"/>
      <c r="AB277" s="1486" t="s">
        <v>643</v>
      </c>
      <c r="AC277" s="1550"/>
      <c r="AD277" s="1551"/>
    </row>
    <row r="278" spans="1:30">
      <c r="A278" s="1056"/>
      <c r="B278" s="1178"/>
      <c r="C278" s="1009"/>
      <c r="D278" s="232"/>
      <c r="E278" s="1056"/>
      <c r="F278" s="32"/>
      <c r="G278" s="1011"/>
      <c r="H278" s="1011"/>
      <c r="I278" s="1011"/>
      <c r="J278" s="1011"/>
      <c r="K278" s="1011"/>
      <c r="L278" s="1011"/>
      <c r="M278" s="1011"/>
      <c r="N278" s="1058"/>
      <c r="O278" s="1058"/>
      <c r="P278" s="1058"/>
      <c r="Q278" s="1058"/>
      <c r="R278" s="1058"/>
      <c r="S278" s="1058"/>
      <c r="T278" s="1058"/>
      <c r="U278" s="1058"/>
      <c r="V278" s="1058"/>
      <c r="W278" s="46"/>
      <c r="X278" s="46"/>
      <c r="Y278" s="46"/>
      <c r="AA278" s="45"/>
      <c r="AB278" s="1486"/>
      <c r="AC278" s="1550"/>
      <c r="AD278" s="1551"/>
    </row>
    <row r="279" spans="1:30">
      <c r="A279" s="1056"/>
      <c r="B279" s="1178"/>
      <c r="C279" s="45"/>
      <c r="D279" s="232"/>
      <c r="E279" s="1056"/>
      <c r="F279" s="32"/>
      <c r="G279" s="31" t="s">
        <v>36</v>
      </c>
      <c r="X279" s="230"/>
      <c r="Y279" s="230"/>
      <c r="Z279" s="230"/>
      <c r="AA279" s="45"/>
      <c r="AB279" s="1486"/>
      <c r="AC279" s="1550"/>
      <c r="AD279" s="1551"/>
    </row>
    <row r="280" spans="1:30">
      <c r="A280" s="1056"/>
      <c r="B280" s="1178"/>
      <c r="C280" s="45"/>
      <c r="D280" s="232"/>
      <c r="E280" s="1056"/>
      <c r="F280" s="32"/>
      <c r="G280" s="1350"/>
      <c r="H280" s="1350"/>
      <c r="I280" s="1350"/>
      <c r="J280" s="1350"/>
      <c r="K280" s="1065" t="s">
        <v>37</v>
      </c>
      <c r="L280" s="1065"/>
      <c r="M280" s="1065"/>
      <c r="N280" s="1065"/>
      <c r="O280" s="1065"/>
      <c r="P280" s="1065"/>
      <c r="Q280" s="1065"/>
      <c r="R280" s="1065"/>
      <c r="S280" s="951" t="s">
        <v>97</v>
      </c>
      <c r="T280" s="950"/>
      <c r="U280" s="950"/>
      <c r="V280" s="952"/>
      <c r="X280" s="228"/>
      <c r="Y280" s="228"/>
      <c r="Z280" s="228"/>
      <c r="AA280" s="45"/>
      <c r="AB280" s="1486"/>
      <c r="AC280" s="1550"/>
      <c r="AD280" s="1551"/>
    </row>
    <row r="281" spans="1:30">
      <c r="A281" s="1056"/>
      <c r="B281" s="1178"/>
      <c r="C281" s="45"/>
      <c r="D281" s="232"/>
      <c r="E281" s="1056"/>
      <c r="F281" s="32"/>
      <c r="G281" s="1065" t="s">
        <v>4</v>
      </c>
      <c r="H281" s="1065"/>
      <c r="I281" s="1065"/>
      <c r="J281" s="1065"/>
      <c r="K281" s="55"/>
      <c r="L281" s="233" t="s">
        <v>41</v>
      </c>
      <c r="M281" s="56"/>
      <c r="N281" s="234" t="s">
        <v>31</v>
      </c>
      <c r="O281" s="55"/>
      <c r="P281" s="233" t="s">
        <v>41</v>
      </c>
      <c r="Q281" s="56"/>
      <c r="R281" s="234" t="s">
        <v>31</v>
      </c>
      <c r="S281" s="55"/>
      <c r="T281" s="233" t="s">
        <v>41</v>
      </c>
      <c r="U281" s="56"/>
      <c r="V281" s="234" t="s">
        <v>31</v>
      </c>
      <c r="Y281" s="228"/>
      <c r="Z281" s="228"/>
      <c r="AA281" s="45"/>
      <c r="AB281" s="1486"/>
      <c r="AC281" s="1550"/>
      <c r="AD281" s="1551"/>
    </row>
    <row r="282" spans="1:30">
      <c r="A282" s="1056"/>
      <c r="B282" s="1178"/>
      <c r="C282" s="45"/>
      <c r="D282" s="232"/>
      <c r="E282" s="1056"/>
      <c r="F282" s="32"/>
      <c r="G282" s="1065" t="s">
        <v>5</v>
      </c>
      <c r="H282" s="1065"/>
      <c r="I282" s="1065"/>
      <c r="J282" s="1065"/>
      <c r="K282" s="55"/>
      <c r="L282" s="233" t="s">
        <v>41</v>
      </c>
      <c r="M282" s="56"/>
      <c r="N282" s="234" t="s">
        <v>31</v>
      </c>
      <c r="O282" s="55"/>
      <c r="P282" s="233" t="s">
        <v>41</v>
      </c>
      <c r="Q282" s="56"/>
      <c r="R282" s="234" t="s">
        <v>31</v>
      </c>
      <c r="S282" s="55"/>
      <c r="T282" s="233" t="s">
        <v>41</v>
      </c>
      <c r="U282" s="56"/>
      <c r="V282" s="234" t="s">
        <v>31</v>
      </c>
      <c r="Y282" s="147"/>
      <c r="Z282" s="147"/>
      <c r="AA282" s="45"/>
      <c r="AB282" s="1486"/>
      <c r="AC282" s="1550"/>
      <c r="AD282" s="1551"/>
    </row>
    <row r="283" spans="1:30" ht="3.75" customHeight="1">
      <c r="A283" s="49"/>
      <c r="B283" s="37"/>
      <c r="C283" s="45"/>
      <c r="D283" s="232"/>
      <c r="E283" s="49"/>
      <c r="F283" s="32"/>
      <c r="H283" s="46"/>
      <c r="I283" s="46"/>
      <c r="J283" s="46"/>
      <c r="K283" s="46"/>
      <c r="Y283" s="147"/>
      <c r="Z283" s="147"/>
      <c r="AA283" s="45"/>
      <c r="AB283" s="184"/>
      <c r="AC283" s="185"/>
      <c r="AD283" s="186"/>
    </row>
    <row r="284" spans="1:30" ht="5.25" customHeight="1">
      <c r="A284" s="49"/>
      <c r="B284" s="37"/>
      <c r="C284" s="36"/>
      <c r="D284" s="63"/>
      <c r="E284" s="47"/>
      <c r="F284" s="32"/>
      <c r="G284" s="46"/>
      <c r="H284" s="46"/>
      <c r="I284" s="46"/>
      <c r="J284" s="46"/>
      <c r="K284" s="46"/>
      <c r="L284" s="46"/>
      <c r="M284" s="46"/>
      <c r="N284" s="46"/>
      <c r="O284" s="46"/>
      <c r="P284" s="46"/>
      <c r="Q284" s="46"/>
      <c r="R284" s="46"/>
      <c r="S284" s="46"/>
      <c r="T284" s="46"/>
      <c r="U284" s="46"/>
      <c r="V284" s="46"/>
      <c r="W284" s="46"/>
      <c r="X284" s="46"/>
      <c r="Y284" s="46"/>
      <c r="AA284" s="45"/>
      <c r="AB284" s="235"/>
      <c r="AC284" s="236"/>
      <c r="AD284" s="237"/>
    </row>
    <row r="285" spans="1:30">
      <c r="A285" s="47"/>
      <c r="B285" s="37">
        <v>17</v>
      </c>
      <c r="C285" s="1009" t="s">
        <v>345</v>
      </c>
      <c r="D285" s="63" t="s">
        <v>243</v>
      </c>
      <c r="E285" s="1056" t="s">
        <v>414</v>
      </c>
      <c r="F285" s="32"/>
      <c r="G285" s="1011" t="s">
        <v>72</v>
      </c>
      <c r="H285" s="1011"/>
      <c r="I285" s="1011"/>
      <c r="J285" s="1011"/>
      <c r="K285" s="1011"/>
      <c r="L285" s="1011"/>
      <c r="M285" s="1011"/>
      <c r="N285" s="1183" t="s">
        <v>114</v>
      </c>
      <c r="O285" s="1183"/>
      <c r="P285" s="1183"/>
      <c r="Q285" s="1183"/>
      <c r="R285" s="1183"/>
      <c r="S285" s="1183"/>
      <c r="T285" s="1183"/>
      <c r="U285" s="1183"/>
      <c r="V285" s="1183"/>
      <c r="W285" s="46"/>
      <c r="X285" s="46"/>
      <c r="Y285" s="46"/>
      <c r="AA285" s="45"/>
      <c r="AB285" s="1486" t="s">
        <v>643</v>
      </c>
      <c r="AC285" s="1550"/>
      <c r="AD285" s="1551"/>
    </row>
    <row r="286" spans="1:30">
      <c r="A286" s="47"/>
      <c r="B286" s="37"/>
      <c r="C286" s="1009"/>
      <c r="D286" s="63"/>
      <c r="E286" s="1056"/>
      <c r="F286" s="32"/>
      <c r="G286" s="1011"/>
      <c r="H286" s="1011"/>
      <c r="I286" s="1011"/>
      <c r="J286" s="1011"/>
      <c r="K286" s="1011"/>
      <c r="L286" s="1011"/>
      <c r="M286" s="1011"/>
      <c r="N286" s="1183"/>
      <c r="O286" s="1183"/>
      <c r="P286" s="1183"/>
      <c r="Q286" s="1183"/>
      <c r="R286" s="1183"/>
      <c r="S286" s="1183"/>
      <c r="T286" s="1183"/>
      <c r="U286" s="1183"/>
      <c r="V286" s="1183"/>
      <c r="W286" s="46"/>
      <c r="X286" s="46"/>
      <c r="Y286" s="46"/>
      <c r="AA286" s="45"/>
      <c r="AB286" s="1486"/>
      <c r="AC286" s="1550"/>
      <c r="AD286" s="1551"/>
    </row>
    <row r="287" spans="1:30" ht="13.5" customHeight="1">
      <c r="A287" s="47"/>
      <c r="B287" s="37"/>
      <c r="C287" s="1009"/>
      <c r="D287" s="63"/>
      <c r="E287" s="1056"/>
      <c r="F287" s="32"/>
      <c r="G287" s="38"/>
      <c r="H287" s="38"/>
      <c r="I287" s="38"/>
      <c r="J287" s="38"/>
      <c r="K287" s="38"/>
      <c r="L287" s="38"/>
      <c r="M287" s="38"/>
      <c r="N287" s="238"/>
      <c r="O287" s="238"/>
      <c r="P287" s="238"/>
      <c r="Q287" s="238"/>
      <c r="R287" s="238"/>
      <c r="S287" s="238"/>
      <c r="T287" s="238"/>
      <c r="U287" s="238"/>
      <c r="V287" s="723"/>
      <c r="W287" s="46"/>
      <c r="X287" s="46"/>
      <c r="Y287" s="46"/>
      <c r="AA287" s="45"/>
      <c r="AB287" s="1486"/>
      <c r="AC287" s="1550"/>
      <c r="AD287" s="1551"/>
    </row>
    <row r="288" spans="1:30">
      <c r="A288" s="47"/>
      <c r="B288" s="37"/>
      <c r="C288" s="1009"/>
      <c r="D288" s="63"/>
      <c r="E288" s="1056"/>
      <c r="F288" s="32"/>
      <c r="G288" s="31" t="s">
        <v>46</v>
      </c>
      <c r="H288" s="46"/>
      <c r="I288" s="46"/>
      <c r="J288" s="46"/>
      <c r="K288" s="46"/>
      <c r="L288" s="46"/>
      <c r="V288" s="1515" t="s">
        <v>102</v>
      </c>
      <c r="W288" s="1516"/>
      <c r="X288" s="1516"/>
      <c r="Y288" s="1516"/>
      <c r="Z288" s="1517"/>
      <c r="AA288" s="45"/>
      <c r="AB288" s="1486"/>
      <c r="AC288" s="1550"/>
      <c r="AD288" s="1551"/>
    </row>
    <row r="289" spans="1:30" ht="13.5" customHeight="1">
      <c r="A289" s="47"/>
      <c r="B289" s="37"/>
      <c r="C289" s="1009"/>
      <c r="D289" s="63"/>
      <c r="E289" s="1056"/>
      <c r="F289" s="32"/>
      <c r="G289" s="31" t="s">
        <v>47</v>
      </c>
      <c r="H289" s="46"/>
      <c r="I289" s="46"/>
      <c r="J289" s="46"/>
      <c r="K289" s="46"/>
      <c r="L289" s="46"/>
      <c r="AA289" s="45"/>
      <c r="AB289" s="1486"/>
      <c r="AC289" s="1550"/>
      <c r="AD289" s="1551"/>
    </row>
    <row r="290" spans="1:30" ht="13.5" customHeight="1">
      <c r="A290" s="47"/>
      <c r="B290" s="37"/>
      <c r="C290" s="1009"/>
      <c r="D290" s="63"/>
      <c r="E290" s="1056"/>
      <c r="F290" s="32"/>
      <c r="G290" s="1439" t="s">
        <v>48</v>
      </c>
      <c r="H290" s="1440"/>
      <c r="I290" s="1440"/>
      <c r="J290" s="1440"/>
      <c r="K290" s="1440"/>
      <c r="L290" s="1440"/>
      <c r="M290" s="1440"/>
      <c r="N290" s="724"/>
      <c r="O290" s="725" t="s">
        <v>163</v>
      </c>
      <c r="P290" s="725"/>
      <c r="Q290" s="725"/>
      <c r="R290" s="725"/>
      <c r="S290" s="725"/>
      <c r="T290" s="724"/>
      <c r="U290" s="1443" t="s">
        <v>49</v>
      </c>
      <c r="V290" s="1444"/>
      <c r="W290" s="1444"/>
      <c r="X290" s="1445"/>
      <c r="Y290" s="32"/>
      <c r="AA290" s="45"/>
      <c r="AB290" s="1486"/>
      <c r="AC290" s="1550"/>
      <c r="AD290" s="1551"/>
    </row>
    <row r="291" spans="1:30">
      <c r="A291" s="63"/>
      <c r="B291" s="37"/>
      <c r="C291" s="1009"/>
      <c r="D291" s="63"/>
      <c r="E291" s="1056"/>
      <c r="F291" s="32"/>
      <c r="G291" s="1419"/>
      <c r="H291" s="1441"/>
      <c r="I291" s="1441"/>
      <c r="J291" s="1441"/>
      <c r="K291" s="1441"/>
      <c r="L291" s="1441"/>
      <c r="M291" s="1441"/>
      <c r="N291" s="724"/>
      <c r="O291" s="31" t="s">
        <v>50</v>
      </c>
      <c r="U291" s="106"/>
      <c r="V291" s="106"/>
      <c r="W291" s="106"/>
      <c r="X291" s="239"/>
      <c r="Y291" s="240"/>
      <c r="Z291" s="106"/>
      <c r="AA291" s="45"/>
      <c r="AB291" s="1486"/>
      <c r="AC291" s="1550"/>
      <c r="AD291" s="1551"/>
    </row>
    <row r="292" spans="1:30">
      <c r="A292" s="63"/>
      <c r="B292" s="37"/>
      <c r="C292" s="1009"/>
      <c r="D292" s="63"/>
      <c r="E292" s="1056"/>
      <c r="F292" s="32"/>
      <c r="G292" s="1421"/>
      <c r="H292" s="1442"/>
      <c r="I292" s="1442"/>
      <c r="J292" s="1442"/>
      <c r="K292" s="1442"/>
      <c r="L292" s="1442"/>
      <c r="M292" s="1442"/>
      <c r="N292" s="724"/>
      <c r="O292" s="118" t="s">
        <v>157</v>
      </c>
      <c r="P292" s="118"/>
      <c r="Q292" s="118"/>
      <c r="R292" s="1408"/>
      <c r="S292" s="1408"/>
      <c r="T292" s="1408"/>
      <c r="U292" s="1408"/>
      <c r="V292" s="1408"/>
      <c r="W292" s="1408"/>
      <c r="X292" s="241" t="s">
        <v>214</v>
      </c>
      <c r="Y292" s="240"/>
      <c r="Z292" s="106"/>
      <c r="AA292" s="45"/>
      <c r="AB292" s="1486"/>
      <c r="AC292" s="1550"/>
      <c r="AD292" s="1551"/>
    </row>
    <row r="293" spans="1:30">
      <c r="A293" s="63"/>
      <c r="B293" s="37"/>
      <c r="C293" s="1009"/>
      <c r="D293" s="63"/>
      <c r="E293" s="1056"/>
      <c r="F293" s="32"/>
      <c r="AA293" s="45"/>
      <c r="AB293" s="235"/>
      <c r="AC293" s="236"/>
      <c r="AD293" s="237"/>
    </row>
    <row r="294" spans="1:30" ht="13.5" customHeight="1">
      <c r="A294" s="63"/>
      <c r="B294" s="37"/>
      <c r="C294" s="1009"/>
      <c r="D294" s="63"/>
      <c r="E294" s="1056"/>
      <c r="F294" s="32"/>
      <c r="G294" s="31" t="s">
        <v>51</v>
      </c>
      <c r="AA294" s="45"/>
      <c r="AB294" s="235"/>
      <c r="AC294" s="236"/>
      <c r="AD294" s="237"/>
    </row>
    <row r="295" spans="1:30" ht="13.5" customHeight="1">
      <c r="A295" s="63"/>
      <c r="B295" s="37"/>
      <c r="C295" s="1009"/>
      <c r="D295" s="63"/>
      <c r="E295" s="1056"/>
      <c r="F295" s="32"/>
      <c r="G295" s="1508"/>
      <c r="H295" s="1509"/>
      <c r="I295" s="1509"/>
      <c r="J295" s="1509"/>
      <c r="K295" s="1509"/>
      <c r="L295" s="1510"/>
      <c r="M295" s="1351" t="s">
        <v>701</v>
      </c>
      <c r="N295" s="1352"/>
      <c r="O295" s="1352"/>
      <c r="P295" s="1353"/>
      <c r="Q295" s="1351" t="s">
        <v>663</v>
      </c>
      <c r="R295" s="1352"/>
      <c r="S295" s="1353"/>
      <c r="T295" s="153"/>
      <c r="U295" s="153"/>
      <c r="V295" s="153"/>
      <c r="W295" s="153"/>
      <c r="X295" s="153"/>
      <c r="Y295" s="153"/>
      <c r="Z295" s="153"/>
      <c r="AA295" s="45"/>
      <c r="AB295" s="235"/>
      <c r="AC295" s="236"/>
      <c r="AD295" s="237"/>
    </row>
    <row r="296" spans="1:30" ht="13.5" customHeight="1">
      <c r="A296" s="63"/>
      <c r="B296" s="37"/>
      <c r="C296" s="1009"/>
      <c r="D296" s="63"/>
      <c r="E296" s="1056"/>
      <c r="F296" s="32"/>
      <c r="G296" s="1351" t="s">
        <v>45</v>
      </c>
      <c r="H296" s="1352"/>
      <c r="I296" s="1352"/>
      <c r="J296" s="1352"/>
      <c r="K296" s="1352"/>
      <c r="L296" s="1353"/>
      <c r="M296" s="1409" t="s">
        <v>103</v>
      </c>
      <c r="N296" s="1410"/>
      <c r="O296" s="1410"/>
      <c r="P296" s="1411"/>
      <c r="Q296" s="1578"/>
      <c r="R296" s="1579"/>
      <c r="S296" s="1580"/>
      <c r="T296" s="153"/>
      <c r="U296" s="153"/>
      <c r="V296" s="153"/>
      <c r="W296" s="153"/>
      <c r="X296" s="153"/>
      <c r="Y296" s="153"/>
      <c r="Z296" s="153"/>
      <c r="AA296" s="45"/>
      <c r="AB296" s="235"/>
      <c r="AC296" s="236"/>
      <c r="AD296" s="237"/>
    </row>
    <row r="297" spans="1:30">
      <c r="A297" s="63"/>
      <c r="B297" s="37"/>
      <c r="C297" s="1009"/>
      <c r="D297" s="63"/>
      <c r="E297" s="1056"/>
      <c r="F297" s="32"/>
      <c r="G297" s="1351" t="s">
        <v>347</v>
      </c>
      <c r="H297" s="1352"/>
      <c r="I297" s="1352"/>
      <c r="J297" s="1352"/>
      <c r="K297" s="1352"/>
      <c r="L297" s="1353"/>
      <c r="M297" s="1613"/>
      <c r="N297" s="1614"/>
      <c r="O297" s="1614"/>
      <c r="P297" s="1614"/>
      <c r="Q297" s="1614"/>
      <c r="R297" s="1614"/>
      <c r="S297" s="1615"/>
      <c r="T297" s="153"/>
      <c r="U297" s="153"/>
      <c r="V297" s="153"/>
      <c r="W297" s="153"/>
      <c r="X297" s="153"/>
      <c r="Y297" s="153"/>
      <c r="Z297" s="153"/>
      <c r="AA297" s="45"/>
      <c r="AB297" s="235"/>
      <c r="AC297" s="236"/>
      <c r="AD297" s="237"/>
    </row>
    <row r="298" spans="1:30" ht="13.5" customHeight="1">
      <c r="A298" s="63"/>
      <c r="B298" s="37"/>
      <c r="C298" s="1009"/>
      <c r="D298" s="63"/>
      <c r="E298" s="1056"/>
      <c r="F298" s="32"/>
      <c r="G298" s="1607" t="s">
        <v>640</v>
      </c>
      <c r="H298" s="1608"/>
      <c r="I298" s="1616" t="s">
        <v>52</v>
      </c>
      <c r="J298" s="1617"/>
      <c r="K298" s="1617"/>
      <c r="L298" s="1618"/>
      <c r="M298" s="1591" t="s">
        <v>103</v>
      </c>
      <c r="N298" s="1592"/>
      <c r="O298" s="1592"/>
      <c r="P298" s="1593"/>
      <c r="Q298" s="1594"/>
      <c r="R298" s="1595"/>
      <c r="S298" s="1596"/>
      <c r="T298" s="153"/>
      <c r="U298" s="153"/>
      <c r="V298" s="153"/>
      <c r="W298" s="153"/>
      <c r="X298" s="153"/>
      <c r="Y298" s="153"/>
      <c r="Z298" s="153"/>
      <c r="AA298" s="45"/>
      <c r="AB298" s="235"/>
      <c r="AC298" s="236"/>
      <c r="AD298" s="237"/>
    </row>
    <row r="299" spans="1:30">
      <c r="A299" s="63"/>
      <c r="B299" s="37"/>
      <c r="C299" s="1009"/>
      <c r="D299" s="63"/>
      <c r="E299" s="1056"/>
      <c r="F299" s="32"/>
      <c r="G299" s="1609"/>
      <c r="H299" s="1610"/>
      <c r="I299" s="1604" t="s">
        <v>664</v>
      </c>
      <c r="J299" s="1605"/>
      <c r="K299" s="1605"/>
      <c r="L299" s="1606"/>
      <c r="M299" s="1601" t="s">
        <v>103</v>
      </c>
      <c r="N299" s="1602"/>
      <c r="O299" s="1602"/>
      <c r="P299" s="1603"/>
      <c r="Q299" s="1582" t="str">
        <f>IF(COUNTA($N$290:$N$292,$T$290)&gt;0,"該当","")</f>
        <v/>
      </c>
      <c r="R299" s="1583"/>
      <c r="S299" s="1584"/>
      <c r="T299" s="153"/>
      <c r="U299" s="153"/>
      <c r="V299" s="153"/>
      <c r="W299" s="153"/>
      <c r="X299" s="153"/>
      <c r="Y299" s="153"/>
      <c r="Z299" s="153"/>
      <c r="AA299" s="45"/>
      <c r="AB299" s="235"/>
      <c r="AC299" s="236"/>
      <c r="AD299" s="237"/>
    </row>
    <row r="300" spans="1:30">
      <c r="A300" s="63"/>
      <c r="B300" s="37"/>
      <c r="C300" s="48"/>
      <c r="D300" s="63"/>
      <c r="E300" s="1056"/>
      <c r="F300" s="32"/>
      <c r="G300" s="1611"/>
      <c r="H300" s="1612"/>
      <c r="I300" s="1598" t="s">
        <v>665</v>
      </c>
      <c r="J300" s="1599"/>
      <c r="K300" s="1599"/>
      <c r="L300" s="1600"/>
      <c r="M300" s="1585" t="s">
        <v>103</v>
      </c>
      <c r="N300" s="1586"/>
      <c r="O300" s="1586"/>
      <c r="P300" s="1587"/>
      <c r="Q300" s="1575" t="str">
        <f>IF(COUNT($M$359:$M$360,$R$359:$R$360)&gt;0,"〇","")</f>
        <v/>
      </c>
      <c r="R300" s="1576"/>
      <c r="S300" s="1577"/>
      <c r="T300" s="153"/>
      <c r="U300" s="153"/>
      <c r="V300" s="153"/>
      <c r="W300" s="153"/>
      <c r="X300" s="153"/>
      <c r="Y300" s="153"/>
      <c r="Z300" s="153"/>
      <c r="AA300" s="45"/>
      <c r="AB300" s="235"/>
      <c r="AC300" s="236"/>
      <c r="AD300" s="237"/>
    </row>
    <row r="301" spans="1:30" ht="13.5" customHeight="1">
      <c r="A301" s="63"/>
      <c r="B301" s="37"/>
      <c r="C301" s="48"/>
      <c r="D301" s="63"/>
      <c r="E301" s="1056"/>
      <c r="F301" s="32"/>
      <c r="G301" s="31" t="s">
        <v>490</v>
      </c>
      <c r="H301" s="1497" t="s">
        <v>491</v>
      </c>
      <c r="I301" s="1497"/>
      <c r="J301" s="1497"/>
      <c r="K301" s="1497"/>
      <c r="L301" s="1497"/>
      <c r="M301" s="1497"/>
      <c r="N301" s="1497"/>
      <c r="O301" s="1497"/>
      <c r="P301" s="1497"/>
      <c r="Q301" s="1497"/>
      <c r="R301" s="1497"/>
      <c r="S301" s="1497"/>
      <c r="T301" s="1497"/>
      <c r="U301" s="1497"/>
      <c r="V301" s="1497"/>
      <c r="W301" s="1497"/>
      <c r="X301" s="1497"/>
      <c r="Y301" s="1497"/>
      <c r="Z301" s="1497"/>
      <c r="AA301" s="242"/>
      <c r="AB301" s="235"/>
      <c r="AC301" s="236"/>
      <c r="AD301" s="237"/>
    </row>
    <row r="302" spans="1:30">
      <c r="A302" s="63"/>
      <c r="B302" s="37"/>
      <c r="C302" s="48"/>
      <c r="D302" s="63"/>
      <c r="E302" s="1056"/>
      <c r="F302" s="32"/>
      <c r="G302" s="124"/>
      <c r="H302" s="1497"/>
      <c r="I302" s="1497"/>
      <c r="J302" s="1497"/>
      <c r="K302" s="1497"/>
      <c r="L302" s="1497"/>
      <c r="M302" s="1497"/>
      <c r="N302" s="1497"/>
      <c r="O302" s="1497"/>
      <c r="P302" s="1497"/>
      <c r="Q302" s="1497"/>
      <c r="R302" s="1497"/>
      <c r="S302" s="1497"/>
      <c r="T302" s="1497"/>
      <c r="U302" s="1497"/>
      <c r="V302" s="1497"/>
      <c r="W302" s="1497"/>
      <c r="X302" s="1497"/>
      <c r="Y302" s="1497"/>
      <c r="Z302" s="1497"/>
      <c r="AA302" s="242"/>
      <c r="AB302" s="235"/>
      <c r="AC302" s="236"/>
      <c r="AD302" s="237"/>
    </row>
    <row r="303" spans="1:30">
      <c r="A303" s="63"/>
      <c r="B303" s="37"/>
      <c r="C303" s="48"/>
      <c r="D303" s="63"/>
      <c r="E303" s="1056"/>
      <c r="F303" s="32"/>
      <c r="G303" s="124"/>
      <c r="H303" s="41"/>
      <c r="I303" s="41"/>
      <c r="J303" s="41"/>
      <c r="K303" s="41"/>
      <c r="L303" s="41"/>
      <c r="M303" s="41"/>
      <c r="N303" s="41"/>
      <c r="O303" s="41"/>
      <c r="P303" s="41"/>
      <c r="Q303" s="41"/>
      <c r="R303" s="41"/>
      <c r="S303" s="41"/>
      <c r="T303" s="41"/>
      <c r="U303" s="41"/>
      <c r="V303" s="41"/>
      <c r="W303" s="41"/>
      <c r="X303" s="41"/>
      <c r="Y303" s="41"/>
      <c r="Z303" s="41"/>
      <c r="AA303" s="242"/>
      <c r="AB303" s="235"/>
      <c r="AC303" s="236"/>
      <c r="AD303" s="237"/>
    </row>
    <row r="304" spans="1:30">
      <c r="A304" s="63"/>
      <c r="B304" s="37"/>
      <c r="C304" s="48"/>
      <c r="D304" s="63"/>
      <c r="E304" s="1056"/>
      <c r="F304" s="32"/>
      <c r="G304" s="124"/>
      <c r="H304" s="41"/>
      <c r="I304" s="41"/>
      <c r="J304" s="41"/>
      <c r="K304" s="41"/>
      <c r="L304" s="41"/>
      <c r="M304" s="41"/>
      <c r="N304" s="41"/>
      <c r="O304" s="41"/>
      <c r="P304" s="41"/>
      <c r="Q304" s="41"/>
      <c r="R304" s="41"/>
      <c r="S304" s="41"/>
      <c r="T304" s="41"/>
      <c r="U304" s="41"/>
      <c r="V304" s="41"/>
      <c r="W304" s="41"/>
      <c r="X304" s="41"/>
      <c r="Y304" s="41"/>
      <c r="Z304" s="41"/>
      <c r="AA304" s="242"/>
      <c r="AB304" s="235"/>
      <c r="AC304" s="236"/>
      <c r="AD304" s="237"/>
    </row>
    <row r="305" spans="1:30">
      <c r="A305" s="63"/>
      <c r="B305" s="37"/>
      <c r="C305" s="48"/>
      <c r="D305" s="63"/>
      <c r="E305" s="1056"/>
      <c r="F305" s="32"/>
      <c r="G305" s="124"/>
      <c r="H305" s="41"/>
      <c r="I305" s="41"/>
      <c r="J305" s="41"/>
      <c r="K305" s="41"/>
      <c r="L305" s="41"/>
      <c r="M305" s="41"/>
      <c r="N305" s="41"/>
      <c r="O305" s="41"/>
      <c r="P305" s="41"/>
      <c r="Q305" s="41"/>
      <c r="R305" s="41"/>
      <c r="S305" s="41"/>
      <c r="T305" s="41"/>
      <c r="U305" s="41"/>
      <c r="V305" s="41"/>
      <c r="W305" s="41"/>
      <c r="X305" s="41"/>
      <c r="Y305" s="41"/>
      <c r="Z305" s="41"/>
      <c r="AA305" s="242"/>
      <c r="AB305" s="235"/>
      <c r="AC305" s="236"/>
      <c r="AD305" s="237"/>
    </row>
    <row r="306" spans="1:30" ht="5.25" customHeight="1">
      <c r="A306" s="63"/>
      <c r="B306" s="37"/>
      <c r="C306" s="48"/>
      <c r="D306" s="63"/>
      <c r="E306" s="49"/>
      <c r="F306" s="32"/>
      <c r="G306" s="124"/>
      <c r="H306" s="41"/>
      <c r="I306" s="41"/>
      <c r="J306" s="41"/>
      <c r="K306" s="41"/>
      <c r="L306" s="41"/>
      <c r="M306" s="41"/>
      <c r="N306" s="41"/>
      <c r="O306" s="41"/>
      <c r="P306" s="41"/>
      <c r="Q306" s="41"/>
      <c r="R306" s="41"/>
      <c r="S306" s="41"/>
      <c r="T306" s="41"/>
      <c r="U306" s="41"/>
      <c r="V306" s="41"/>
      <c r="W306" s="41"/>
      <c r="X306" s="41"/>
      <c r="Y306" s="41"/>
      <c r="Z306" s="41"/>
      <c r="AA306" s="242"/>
      <c r="AB306" s="235"/>
      <c r="AC306" s="236"/>
      <c r="AD306" s="237"/>
    </row>
    <row r="307" spans="1:30" ht="13.5" customHeight="1">
      <c r="A307" s="1008"/>
      <c r="B307" s="37">
        <v>18</v>
      </c>
      <c r="C307" s="1180" t="s">
        <v>174</v>
      </c>
      <c r="D307" s="63" t="s">
        <v>243</v>
      </c>
      <c r="E307" s="1056" t="s">
        <v>415</v>
      </c>
      <c r="F307" s="32"/>
      <c r="G307" s="1011" t="s">
        <v>72</v>
      </c>
      <c r="H307" s="1011"/>
      <c r="I307" s="1011"/>
      <c r="J307" s="1011"/>
      <c r="K307" s="1011"/>
      <c r="L307" s="1011"/>
      <c r="M307" s="1011"/>
      <c r="N307" s="1183" t="s">
        <v>114</v>
      </c>
      <c r="O307" s="1183"/>
      <c r="P307" s="1183"/>
      <c r="Q307" s="1183"/>
      <c r="R307" s="1183"/>
      <c r="S307" s="1183"/>
      <c r="T307" s="1183"/>
      <c r="U307" s="1183"/>
      <c r="V307" s="1183"/>
      <c r="AA307" s="45"/>
      <c r="AB307" s="1486" t="s">
        <v>495</v>
      </c>
      <c r="AC307" s="1550"/>
      <c r="AD307" s="1551"/>
    </row>
    <row r="308" spans="1:30">
      <c r="A308" s="1008"/>
      <c r="B308" s="37"/>
      <c r="C308" s="1180"/>
      <c r="D308" s="63"/>
      <c r="E308" s="1056"/>
      <c r="F308" s="32"/>
      <c r="G308" s="1011"/>
      <c r="H308" s="1011"/>
      <c r="I308" s="1011"/>
      <c r="J308" s="1011"/>
      <c r="K308" s="1011"/>
      <c r="L308" s="1011"/>
      <c r="M308" s="1011"/>
      <c r="N308" s="1183"/>
      <c r="O308" s="1183"/>
      <c r="P308" s="1183"/>
      <c r="Q308" s="1183"/>
      <c r="R308" s="1183"/>
      <c r="S308" s="1183"/>
      <c r="T308" s="1183"/>
      <c r="U308" s="1183"/>
      <c r="V308" s="1183"/>
      <c r="AA308" s="45"/>
      <c r="AB308" s="1486"/>
      <c r="AC308" s="1550"/>
      <c r="AD308" s="1551"/>
    </row>
    <row r="309" spans="1:30">
      <c r="A309" s="1008"/>
      <c r="B309" s="37"/>
      <c r="C309" s="1180"/>
      <c r="D309" s="63"/>
      <c r="E309" s="1056"/>
      <c r="F309" s="32"/>
      <c r="AA309" s="45"/>
      <c r="AB309" s="1486"/>
      <c r="AC309" s="1550"/>
      <c r="AD309" s="1551"/>
    </row>
    <row r="310" spans="1:30">
      <c r="A310" s="1008"/>
      <c r="B310" s="37"/>
      <c r="C310" s="1180"/>
      <c r="D310" s="63"/>
      <c r="E310" s="1056"/>
      <c r="F310" s="32"/>
      <c r="G310" s="834" t="s">
        <v>348</v>
      </c>
      <c r="H310" s="834"/>
      <c r="I310" s="834"/>
      <c r="J310" s="834"/>
      <c r="K310" s="834"/>
      <c r="L310" s="834"/>
      <c r="M310" s="834"/>
      <c r="N310" s="834"/>
      <c r="O310" s="834"/>
      <c r="P310" s="834"/>
      <c r="Q310" s="834"/>
      <c r="R310" s="834"/>
      <c r="S310" s="834"/>
      <c r="T310" s="834"/>
      <c r="U310" s="834"/>
      <c r="V310" s="834"/>
      <c r="W310" s="834"/>
      <c r="X310" s="834"/>
      <c r="Y310" s="834"/>
      <c r="Z310" s="834"/>
      <c r="AA310" s="45"/>
      <c r="AB310" s="184"/>
      <c r="AC310" s="185"/>
      <c r="AD310" s="186"/>
    </row>
    <row r="311" spans="1:30">
      <c r="A311" s="1008"/>
      <c r="B311" s="37"/>
      <c r="C311" s="48"/>
      <c r="D311" s="63"/>
      <c r="E311" s="1056"/>
      <c r="F311" s="32"/>
      <c r="G311" s="1619"/>
      <c r="H311" s="1620"/>
      <c r="I311" s="1620"/>
      <c r="J311" s="1620"/>
      <c r="K311" s="1620"/>
      <c r="L311" s="1620"/>
      <c r="M311" s="1620"/>
      <c r="N311" s="1620"/>
      <c r="O311" s="1620"/>
      <c r="P311" s="1620"/>
      <c r="Q311" s="1620"/>
      <c r="R311" s="1620"/>
      <c r="S311" s="1620"/>
      <c r="T311" s="1620"/>
      <c r="U311" s="1620"/>
      <c r="V311" s="1620"/>
      <c r="W311" s="1620"/>
      <c r="X311" s="1620"/>
      <c r="Y311" s="1620"/>
      <c r="Z311" s="1621"/>
      <c r="AA311" s="45"/>
      <c r="AB311" s="184"/>
      <c r="AC311" s="185"/>
      <c r="AD311" s="186"/>
    </row>
    <row r="312" spans="1:30">
      <c r="A312" s="1008"/>
      <c r="B312" s="37"/>
      <c r="C312" s="48"/>
      <c r="D312" s="63"/>
      <c r="E312" s="1056"/>
      <c r="F312" s="32"/>
      <c r="G312" s="1588"/>
      <c r="H312" s="1589"/>
      <c r="I312" s="1589"/>
      <c r="J312" s="1589"/>
      <c r="K312" s="1589"/>
      <c r="L312" s="1589"/>
      <c r="M312" s="1589"/>
      <c r="N312" s="1589"/>
      <c r="O312" s="1589"/>
      <c r="P312" s="1589"/>
      <c r="Q312" s="1589"/>
      <c r="R312" s="1589"/>
      <c r="S312" s="1589"/>
      <c r="T312" s="1589"/>
      <c r="U312" s="1589"/>
      <c r="V312" s="1589"/>
      <c r="W312" s="1589"/>
      <c r="X312" s="1589"/>
      <c r="Y312" s="1589"/>
      <c r="Z312" s="1590"/>
      <c r="AA312" s="45"/>
      <c r="AB312" s="184"/>
      <c r="AC312" s="185"/>
      <c r="AD312" s="186"/>
    </row>
    <row r="313" spans="1:30">
      <c r="A313" s="1008"/>
      <c r="B313" s="37"/>
      <c r="C313" s="48"/>
      <c r="D313" s="63"/>
      <c r="E313" s="1056"/>
      <c r="F313" s="32"/>
      <c r="G313" s="1501"/>
      <c r="H313" s="1289"/>
      <c r="I313" s="1289"/>
      <c r="J313" s="1289"/>
      <c r="K313" s="1289"/>
      <c r="L313" s="1289"/>
      <c r="M313" s="1289"/>
      <c r="N313" s="1289"/>
      <c r="O313" s="1289"/>
      <c r="P313" s="1289"/>
      <c r="Q313" s="1289"/>
      <c r="R313" s="1289"/>
      <c r="S313" s="1289"/>
      <c r="T313" s="1289"/>
      <c r="U313" s="1289"/>
      <c r="V313" s="1289"/>
      <c r="W313" s="1289"/>
      <c r="X313" s="1289"/>
      <c r="Y313" s="1289"/>
      <c r="Z313" s="1502"/>
      <c r="AA313" s="45"/>
      <c r="AB313" s="184"/>
      <c r="AC313" s="185"/>
      <c r="AD313" s="186"/>
    </row>
    <row r="314" spans="1:30" ht="6" customHeight="1">
      <c r="A314" s="1177"/>
      <c r="B314" s="61"/>
      <c r="C314" s="164"/>
      <c r="D314" s="165"/>
      <c r="E314" s="203"/>
      <c r="F314" s="64"/>
      <c r="G314" s="709"/>
      <c r="H314" s="118"/>
      <c r="I314" s="118"/>
      <c r="J314" s="118"/>
      <c r="K314" s="118"/>
      <c r="L314" s="118"/>
      <c r="M314" s="118"/>
      <c r="N314" s="118"/>
      <c r="O314" s="118"/>
      <c r="P314" s="118"/>
      <c r="Q314" s="118"/>
      <c r="R314" s="118"/>
      <c r="S314" s="118"/>
      <c r="T314" s="118"/>
      <c r="U314" s="118"/>
      <c r="V314" s="118"/>
      <c r="W314" s="118"/>
      <c r="X314" s="118"/>
      <c r="Y314" s="118"/>
      <c r="Z314" s="118"/>
      <c r="AA314" s="66"/>
      <c r="AB314" s="251"/>
      <c r="AC314" s="252"/>
      <c r="AD314" s="253"/>
    </row>
    <row r="315" spans="1:30" ht="6" customHeight="1">
      <c r="A315" s="63"/>
      <c r="B315" s="37"/>
      <c r="C315" s="48"/>
      <c r="D315" s="63"/>
      <c r="E315" s="47"/>
      <c r="F315" s="32"/>
      <c r="G315" s="124"/>
      <c r="H315" s="41"/>
      <c r="I315" s="41"/>
      <c r="J315" s="41"/>
      <c r="K315" s="41"/>
      <c r="L315" s="41"/>
      <c r="M315" s="41"/>
      <c r="N315" s="41"/>
      <c r="O315" s="41"/>
      <c r="P315" s="41"/>
      <c r="Q315" s="41"/>
      <c r="R315" s="41"/>
      <c r="S315" s="41"/>
      <c r="T315" s="41"/>
      <c r="U315" s="41"/>
      <c r="V315" s="41"/>
      <c r="W315" s="41"/>
      <c r="X315" s="41"/>
      <c r="Y315" s="41"/>
      <c r="Z315" s="41"/>
      <c r="AA315" s="242"/>
      <c r="AB315" s="235"/>
      <c r="AC315" s="236"/>
      <c r="AD315" s="237"/>
    </row>
    <row r="316" spans="1:30">
      <c r="A316" s="1008"/>
      <c r="B316" s="37">
        <v>19</v>
      </c>
      <c r="C316" s="1009" t="s">
        <v>349</v>
      </c>
      <c r="D316" s="63" t="s">
        <v>243</v>
      </c>
      <c r="E316" s="1008" t="s">
        <v>416</v>
      </c>
      <c r="F316" s="32"/>
      <c r="G316" s="1011" t="s">
        <v>72</v>
      </c>
      <c r="H316" s="1011"/>
      <c r="I316" s="1011"/>
      <c r="J316" s="1011"/>
      <c r="K316" s="1011"/>
      <c r="L316" s="1011"/>
      <c r="M316" s="1011"/>
      <c r="N316" s="1058" t="s">
        <v>114</v>
      </c>
      <c r="O316" s="1058"/>
      <c r="P316" s="1058"/>
      <c r="Q316" s="1058"/>
      <c r="R316" s="1058"/>
      <c r="S316" s="1058"/>
      <c r="T316" s="1058"/>
      <c r="U316" s="1058"/>
      <c r="V316" s="1058"/>
      <c r="AA316" s="45"/>
      <c r="AB316" s="1486" t="s">
        <v>495</v>
      </c>
      <c r="AC316" s="1550"/>
      <c r="AD316" s="1551"/>
    </row>
    <row r="317" spans="1:30">
      <c r="A317" s="1008"/>
      <c r="B317" s="37"/>
      <c r="C317" s="1009"/>
      <c r="D317" s="63"/>
      <c r="E317" s="1008"/>
      <c r="F317" s="32"/>
      <c r="G317" s="1011"/>
      <c r="H317" s="1011"/>
      <c r="I317" s="1011"/>
      <c r="J317" s="1011"/>
      <c r="K317" s="1011"/>
      <c r="L317" s="1011"/>
      <c r="M317" s="1011"/>
      <c r="N317" s="1058"/>
      <c r="O317" s="1058"/>
      <c r="P317" s="1058"/>
      <c r="Q317" s="1058"/>
      <c r="R317" s="1058"/>
      <c r="S317" s="1058"/>
      <c r="T317" s="1058"/>
      <c r="U317" s="1058"/>
      <c r="V317" s="1058"/>
      <c r="AA317" s="45"/>
      <c r="AB317" s="1486"/>
      <c r="AC317" s="1550"/>
      <c r="AD317" s="1551"/>
    </row>
    <row r="318" spans="1:30">
      <c r="A318" s="1008"/>
      <c r="B318" s="37"/>
      <c r="C318" s="1009"/>
      <c r="D318" s="63"/>
      <c r="E318" s="1008"/>
      <c r="F318" s="32"/>
      <c r="AA318" s="45"/>
      <c r="AB318" s="1486"/>
      <c r="AC318" s="1550"/>
      <c r="AD318" s="1551"/>
    </row>
    <row r="319" spans="1:30">
      <c r="A319" s="47"/>
      <c r="B319" s="37"/>
      <c r="C319" s="1009"/>
      <c r="D319" s="63"/>
      <c r="E319" s="1008"/>
      <c r="F319" s="32"/>
      <c r="G319" s="118" t="s">
        <v>350</v>
      </c>
      <c r="H319" s="118"/>
      <c r="I319" s="118"/>
      <c r="J319" s="118"/>
      <c r="K319" s="1388" t="s">
        <v>103</v>
      </c>
      <c r="L319" s="1389"/>
      <c r="M319" s="1389"/>
      <c r="N319" s="1390"/>
      <c r="O319" s="642"/>
      <c r="P319" s="1676" t="s">
        <v>1077</v>
      </c>
      <c r="Q319" s="1677"/>
      <c r="R319" s="1677"/>
      <c r="S319" s="1677"/>
      <c r="T319" s="1678"/>
      <c r="U319" s="1643"/>
      <c r="V319" s="1644"/>
      <c r="W319" s="1644"/>
      <c r="X319" s="1644"/>
      <c r="Y319" s="1644"/>
      <c r="Z319" s="1645"/>
      <c r="AA319" s="45"/>
      <c r="AB319" s="184"/>
      <c r="AC319" s="185"/>
      <c r="AD319" s="186"/>
    </row>
    <row r="320" spans="1:30">
      <c r="A320" s="47"/>
      <c r="B320" s="37"/>
      <c r="C320" s="1009"/>
      <c r="D320" s="63"/>
      <c r="E320" s="1008"/>
      <c r="F320" s="32"/>
      <c r="G320" s="124" t="s">
        <v>351</v>
      </c>
      <c r="H320" s="124"/>
      <c r="I320" s="124"/>
      <c r="J320" s="124"/>
      <c r="K320" s="124"/>
      <c r="L320" s="124"/>
      <c r="M320" s="124"/>
      <c r="N320" s="124"/>
      <c r="O320" s="124"/>
      <c r="P320" s="124"/>
      <c r="Q320" s="124"/>
      <c r="R320" s="124"/>
      <c r="S320" s="124"/>
      <c r="T320" s="124"/>
      <c r="U320" s="124"/>
      <c r="AA320" s="45"/>
      <c r="AB320" s="184"/>
      <c r="AC320" s="185"/>
      <c r="AD320" s="186"/>
    </row>
    <row r="321" spans="1:30">
      <c r="A321" s="47"/>
      <c r="B321" s="37"/>
      <c r="C321" s="1009"/>
      <c r="D321" s="63"/>
      <c r="E321" s="1008"/>
      <c r="F321" s="32"/>
      <c r="G321" s="1498"/>
      <c r="H321" s="1499"/>
      <c r="I321" s="1499"/>
      <c r="J321" s="1499"/>
      <c r="K321" s="1499"/>
      <c r="L321" s="1499"/>
      <c r="M321" s="1499"/>
      <c r="N321" s="1499"/>
      <c r="O321" s="1499"/>
      <c r="P321" s="1499"/>
      <c r="Q321" s="1499"/>
      <c r="R321" s="1499"/>
      <c r="S321" s="1499"/>
      <c r="T321" s="1499"/>
      <c r="U321" s="1499"/>
      <c r="V321" s="1499"/>
      <c r="W321" s="1499"/>
      <c r="X321" s="1499"/>
      <c r="Y321" s="1499"/>
      <c r="Z321" s="1500"/>
      <c r="AA321" s="45"/>
      <c r="AB321" s="184"/>
      <c r="AC321" s="185"/>
      <c r="AD321" s="186"/>
    </row>
    <row r="322" spans="1:30">
      <c r="A322" s="47"/>
      <c r="B322" s="37"/>
      <c r="C322" s="1009"/>
      <c r="D322" s="63"/>
      <c r="E322" s="1008"/>
      <c r="F322" s="32"/>
      <c r="G322" s="1501"/>
      <c r="H322" s="1289"/>
      <c r="I322" s="1289"/>
      <c r="J322" s="1289"/>
      <c r="K322" s="1289"/>
      <c r="L322" s="1289"/>
      <c r="M322" s="1289"/>
      <c r="N322" s="1289"/>
      <c r="O322" s="1289"/>
      <c r="P322" s="1289"/>
      <c r="Q322" s="1289"/>
      <c r="R322" s="1289"/>
      <c r="S322" s="1289"/>
      <c r="T322" s="1289"/>
      <c r="U322" s="1289"/>
      <c r="V322" s="1289"/>
      <c r="W322" s="1289"/>
      <c r="X322" s="1289"/>
      <c r="Y322" s="1289"/>
      <c r="Z322" s="1502"/>
      <c r="AA322" s="45"/>
      <c r="AB322" s="184"/>
      <c r="AC322" s="185"/>
      <c r="AD322" s="186"/>
    </row>
    <row r="323" spans="1:30">
      <c r="A323" s="47"/>
      <c r="B323" s="37"/>
      <c r="C323" s="1009"/>
      <c r="D323" s="63"/>
      <c r="E323" s="1008"/>
      <c r="F323" s="32"/>
      <c r="AA323" s="45"/>
      <c r="AB323" s="184"/>
      <c r="AC323" s="185"/>
      <c r="AD323" s="186"/>
    </row>
    <row r="324" spans="1:30">
      <c r="A324" s="1056"/>
      <c r="B324" s="1178">
        <v>20</v>
      </c>
      <c r="C324" s="1180" t="s">
        <v>417</v>
      </c>
      <c r="D324" s="63" t="s">
        <v>243</v>
      </c>
      <c r="E324" s="1056" t="s">
        <v>952</v>
      </c>
      <c r="F324" s="32"/>
      <c r="G324" s="1011" t="s">
        <v>72</v>
      </c>
      <c r="H324" s="1011"/>
      <c r="I324" s="1011"/>
      <c r="J324" s="1011"/>
      <c r="K324" s="1011"/>
      <c r="L324" s="1011"/>
      <c r="M324" s="1011"/>
      <c r="N324" s="1183" t="s">
        <v>114</v>
      </c>
      <c r="O324" s="1183"/>
      <c r="P324" s="1183"/>
      <c r="Q324" s="1183"/>
      <c r="R324" s="1183"/>
      <c r="S324" s="1183"/>
      <c r="T324" s="1183"/>
      <c r="U324" s="1183"/>
      <c r="V324" s="1183"/>
      <c r="AA324" s="45"/>
      <c r="AB324" s="1486" t="s">
        <v>643</v>
      </c>
      <c r="AC324" s="1550"/>
      <c r="AD324" s="1551"/>
    </row>
    <row r="325" spans="1:30">
      <c r="A325" s="1056"/>
      <c r="B325" s="1178"/>
      <c r="C325" s="1180"/>
      <c r="D325" s="63"/>
      <c r="E325" s="1056"/>
      <c r="F325" s="32"/>
      <c r="G325" s="1011"/>
      <c r="H325" s="1011"/>
      <c r="I325" s="1011"/>
      <c r="J325" s="1011"/>
      <c r="K325" s="1011"/>
      <c r="L325" s="1011"/>
      <c r="M325" s="1011"/>
      <c r="N325" s="1183"/>
      <c r="O325" s="1183"/>
      <c r="P325" s="1183"/>
      <c r="Q325" s="1183"/>
      <c r="R325" s="1183"/>
      <c r="S325" s="1183"/>
      <c r="T325" s="1183"/>
      <c r="U325" s="1183"/>
      <c r="V325" s="1183"/>
      <c r="AA325" s="45"/>
      <c r="AB325" s="1486"/>
      <c r="AC325" s="1550"/>
      <c r="AD325" s="1551"/>
    </row>
    <row r="326" spans="1:30">
      <c r="A326" s="1056"/>
      <c r="B326" s="1178"/>
      <c r="C326" s="1180"/>
      <c r="D326" s="63"/>
      <c r="E326" s="1056"/>
      <c r="F326" s="32"/>
      <c r="AA326" s="45"/>
      <c r="AB326" s="1486"/>
      <c r="AC326" s="1550"/>
      <c r="AD326" s="1551"/>
    </row>
    <row r="327" spans="1:30">
      <c r="A327" s="1056"/>
      <c r="B327" s="1178"/>
      <c r="C327" s="1180"/>
      <c r="D327" s="63"/>
      <c r="E327" s="1056"/>
      <c r="F327" s="32"/>
      <c r="G327" s="1597" t="s">
        <v>352</v>
      </c>
      <c r="H327" s="1597"/>
      <c r="I327" s="1597"/>
      <c r="J327" s="1597"/>
      <c r="K327" s="1597"/>
      <c r="L327" s="1597"/>
      <c r="M327" s="1597"/>
      <c r="N327" s="1597"/>
      <c r="O327" s="1597"/>
      <c r="P327" s="1597"/>
      <c r="Q327" s="1169" t="s">
        <v>641</v>
      </c>
      <c r="R327" s="1169"/>
      <c r="S327" s="1169"/>
      <c r="T327" s="1169"/>
      <c r="U327" s="1169"/>
      <c r="V327" s="1169"/>
      <c r="W327" s="1169"/>
      <c r="X327" s="1169"/>
      <c r="Y327" s="1169"/>
      <c r="Z327" s="1169"/>
      <c r="AA327" s="45"/>
      <c r="AB327" s="1486"/>
      <c r="AC327" s="1550"/>
      <c r="AD327" s="1551"/>
    </row>
    <row r="328" spans="1:30">
      <c r="A328" s="1056"/>
      <c r="B328" s="1178"/>
      <c r="C328" s="1180"/>
      <c r="D328" s="63"/>
      <c r="E328" s="1056"/>
      <c r="F328" s="32"/>
      <c r="G328" s="1351" t="s">
        <v>41</v>
      </c>
      <c r="H328" s="1352"/>
      <c r="I328" s="1352"/>
      <c r="J328" s="1353"/>
      <c r="K328" s="721" t="str">
        <f>IF($L$34="","",MOD($L$34-11,12)+1)</f>
        <v/>
      </c>
      <c r="L328" s="722" t="s">
        <v>41</v>
      </c>
      <c r="M328" s="721" t="str">
        <f>IF($L$34="","",MOD($L$34-10,12)+1)</f>
        <v/>
      </c>
      <c r="N328" s="722" t="s">
        <v>41</v>
      </c>
      <c r="O328" s="721" t="str">
        <f>IF($L$34="","",MOD($L$34-9,12)+1)</f>
        <v/>
      </c>
      <c r="P328" s="722" t="s">
        <v>41</v>
      </c>
      <c r="Q328" s="721" t="str">
        <f>IF($L$34="","",MOD($L$34-8,12)+1)</f>
        <v/>
      </c>
      <c r="R328" s="722" t="s">
        <v>41</v>
      </c>
      <c r="S328" s="721" t="str">
        <f>IF($L$34="","",MOD($L$34-7,12)+1)</f>
        <v/>
      </c>
      <c r="T328" s="722" t="s">
        <v>41</v>
      </c>
      <c r="U328" s="721" t="str">
        <f>IF($L$34="","",MOD($L$34-6,12)+1)</f>
        <v/>
      </c>
      <c r="V328" s="722" t="s">
        <v>41</v>
      </c>
      <c r="AA328" s="45"/>
      <c r="AB328" s="1486"/>
      <c r="AC328" s="1550"/>
      <c r="AD328" s="1551"/>
    </row>
    <row r="329" spans="1:30">
      <c r="A329" s="1056"/>
      <c r="B329" s="1178"/>
      <c r="C329" s="1180"/>
      <c r="D329" s="63"/>
      <c r="E329" s="1056"/>
      <c r="F329" s="32"/>
      <c r="G329" s="1616" t="s">
        <v>35</v>
      </c>
      <c r="H329" s="1617"/>
      <c r="I329" s="1617"/>
      <c r="J329" s="1618"/>
      <c r="K329" s="1544"/>
      <c r="L329" s="1545"/>
      <c r="M329" s="1544"/>
      <c r="N329" s="1545"/>
      <c r="O329" s="1544"/>
      <c r="P329" s="1545"/>
      <c r="Q329" s="1544"/>
      <c r="R329" s="1545"/>
      <c r="S329" s="1544"/>
      <c r="T329" s="1545"/>
      <c r="U329" s="1544"/>
      <c r="V329" s="1545"/>
      <c r="X329" s="209"/>
      <c r="Z329" s="209"/>
      <c r="AA329" s="45"/>
      <c r="AB329" s="1486"/>
      <c r="AC329" s="1550"/>
      <c r="AD329" s="1551"/>
    </row>
    <row r="330" spans="1:30">
      <c r="A330" s="1056"/>
      <c r="B330" s="1178"/>
      <c r="C330" s="1180"/>
      <c r="D330" s="63"/>
      <c r="E330" s="1056"/>
      <c r="F330" s="32"/>
      <c r="G330" s="1373" t="s">
        <v>34</v>
      </c>
      <c r="H330" s="1374"/>
      <c r="I330" s="1374"/>
      <c r="J330" s="1375"/>
      <c r="K330" s="1340"/>
      <c r="L330" s="1341"/>
      <c r="M330" s="1340"/>
      <c r="N330" s="1341"/>
      <c r="O330" s="1340"/>
      <c r="P330" s="1341"/>
      <c r="Q330" s="1340"/>
      <c r="R330" s="1341"/>
      <c r="S330" s="1340"/>
      <c r="T330" s="1341"/>
      <c r="U330" s="1340"/>
      <c r="V330" s="1341"/>
      <c r="AA330" s="45"/>
      <c r="AB330" s="1486"/>
      <c r="AC330" s="1550"/>
      <c r="AD330" s="1551"/>
    </row>
    <row r="331" spans="1:30" ht="13.5" customHeight="1">
      <c r="A331" s="1056"/>
      <c r="B331" s="1178"/>
      <c r="C331" s="1180"/>
      <c r="D331" s="63"/>
      <c r="E331" s="1056"/>
      <c r="F331" s="32"/>
      <c r="G331" s="1351" t="s">
        <v>41</v>
      </c>
      <c r="H331" s="1352"/>
      <c r="I331" s="1352"/>
      <c r="J331" s="1353"/>
      <c r="K331" s="721" t="str">
        <f>IF($L$34="","",MOD($L$34-5,12)+1)</f>
        <v/>
      </c>
      <c r="L331" s="722" t="s">
        <v>41</v>
      </c>
      <c r="M331" s="721" t="str">
        <f>IF($L$34="","",MOD($L$34-4,12)+1)</f>
        <v/>
      </c>
      <c r="N331" s="722" t="s">
        <v>41</v>
      </c>
      <c r="O331" s="721" t="str">
        <f>IF($L$34="","",MOD($L$34-3,12)+1)</f>
        <v/>
      </c>
      <c r="P331" s="722" t="s">
        <v>41</v>
      </c>
      <c r="Q331" s="721" t="str">
        <f>IF($L$34="","",MOD($L$34-2,12)+1)</f>
        <v/>
      </c>
      <c r="R331" s="722" t="s">
        <v>41</v>
      </c>
      <c r="S331" s="721" t="str">
        <f>IF($L$34="","",MOD($L$34-1,12)+1)</f>
        <v/>
      </c>
      <c r="T331" s="722" t="s">
        <v>41</v>
      </c>
      <c r="U331" s="721" t="str">
        <f>IF($L$34="","",MOD($L$34,12)+1)</f>
        <v/>
      </c>
      <c r="V331" s="722" t="s">
        <v>41</v>
      </c>
      <c r="W331" s="31" t="s">
        <v>353</v>
      </c>
      <c r="X331" s="1342" t="s">
        <v>354</v>
      </c>
      <c r="Y331" s="1342"/>
      <c r="Z331" s="1342"/>
      <c r="AA331" s="1180"/>
      <c r="AB331" s="1486"/>
      <c r="AC331" s="1550"/>
      <c r="AD331" s="1551"/>
    </row>
    <row r="332" spans="1:30">
      <c r="A332" s="1056"/>
      <c r="B332" s="1178"/>
      <c r="C332" s="1180"/>
      <c r="D332" s="63"/>
      <c r="E332" s="1056"/>
      <c r="F332" s="32"/>
      <c r="G332" s="1616" t="s">
        <v>35</v>
      </c>
      <c r="H332" s="1617"/>
      <c r="I332" s="1617"/>
      <c r="J332" s="1618"/>
      <c r="K332" s="1544"/>
      <c r="L332" s="1545"/>
      <c r="M332" s="1544"/>
      <c r="N332" s="1545"/>
      <c r="O332" s="1544"/>
      <c r="P332" s="1545"/>
      <c r="Q332" s="1544"/>
      <c r="R332" s="1545"/>
      <c r="S332" s="1544"/>
      <c r="T332" s="1545"/>
      <c r="U332" s="1544"/>
      <c r="V332" s="1545"/>
      <c r="W332" s="209"/>
      <c r="X332" s="1342"/>
      <c r="Y332" s="1342"/>
      <c r="Z332" s="1342"/>
      <c r="AA332" s="1180"/>
      <c r="AB332" s="1486"/>
      <c r="AC332" s="1550"/>
      <c r="AD332" s="1551"/>
    </row>
    <row r="333" spans="1:30">
      <c r="A333" s="1056"/>
      <c r="B333" s="1178"/>
      <c r="C333" s="1180"/>
      <c r="D333" s="63"/>
      <c r="E333" s="1056"/>
      <c r="F333" s="32"/>
      <c r="G333" s="1373" t="s">
        <v>34</v>
      </c>
      <c r="H333" s="1374"/>
      <c r="I333" s="1374"/>
      <c r="J333" s="1375"/>
      <c r="K333" s="1340"/>
      <c r="L333" s="1341"/>
      <c r="M333" s="1340"/>
      <c r="N333" s="1341"/>
      <c r="O333" s="1340"/>
      <c r="P333" s="1341"/>
      <c r="Q333" s="1340"/>
      <c r="R333" s="1341"/>
      <c r="S333" s="1340"/>
      <c r="T333" s="1341"/>
      <c r="U333" s="1340"/>
      <c r="V333" s="1341"/>
      <c r="X333" s="1342"/>
      <c r="Y333" s="1342"/>
      <c r="Z333" s="1342"/>
      <c r="AA333" s="1180"/>
      <c r="AB333" s="1486"/>
      <c r="AC333" s="1550"/>
      <c r="AD333" s="1551"/>
    </row>
    <row r="334" spans="1:30">
      <c r="A334" s="1056"/>
      <c r="B334" s="1178"/>
      <c r="C334" s="1180"/>
      <c r="D334" s="63"/>
      <c r="E334" s="1056"/>
      <c r="F334" s="32"/>
      <c r="H334" s="46"/>
      <c r="K334" s="46"/>
      <c r="L334" s="46"/>
      <c r="M334" s="46"/>
      <c r="N334" s="46"/>
      <c r="O334" s="46"/>
      <c r="P334" s="46"/>
      <c r="Q334" s="46"/>
      <c r="R334" s="46"/>
      <c r="S334" s="46"/>
      <c r="T334" s="46"/>
      <c r="U334" s="46"/>
      <c r="V334" s="46"/>
      <c r="X334" s="1342"/>
      <c r="Y334" s="1342"/>
      <c r="Z334" s="1342"/>
      <c r="AA334" s="1180"/>
      <c r="AB334" s="1486"/>
      <c r="AC334" s="1550"/>
      <c r="AD334" s="1551"/>
    </row>
    <row r="335" spans="1:30">
      <c r="A335" s="1056"/>
      <c r="B335" s="1178"/>
      <c r="C335" s="1180"/>
      <c r="D335" s="63"/>
      <c r="E335" s="1056"/>
      <c r="F335" s="32"/>
      <c r="G335" s="124" t="s">
        <v>98</v>
      </c>
      <c r="H335" s="46"/>
      <c r="I335" s="46"/>
      <c r="J335" s="46"/>
      <c r="K335" s="46"/>
      <c r="L335" s="46"/>
      <c r="M335" s="244"/>
      <c r="N335" s="46"/>
      <c r="O335" s="46"/>
      <c r="P335" s="244"/>
      <c r="Q335" s="46"/>
      <c r="R335" s="46"/>
      <c r="S335" s="46"/>
      <c r="T335" s="46"/>
      <c r="U335" s="209"/>
      <c r="V335" s="209"/>
      <c r="W335" s="209"/>
      <c r="X335" s="1342"/>
      <c r="Y335" s="1342"/>
      <c r="Z335" s="1342"/>
      <c r="AA335" s="1180"/>
      <c r="AB335" s="1486"/>
      <c r="AC335" s="1550"/>
      <c r="AD335" s="1551"/>
    </row>
    <row r="336" spans="1:30">
      <c r="A336" s="1056"/>
      <c r="B336" s="1178"/>
      <c r="C336" s="1180"/>
      <c r="D336" s="63"/>
      <c r="E336" s="1056"/>
      <c r="F336" s="32"/>
      <c r="G336" s="1350"/>
      <c r="H336" s="1350"/>
      <c r="I336" s="1350"/>
      <c r="J336" s="1350"/>
      <c r="K336" s="1350"/>
      <c r="L336" s="1350"/>
      <c r="M336" s="1154" t="s">
        <v>702</v>
      </c>
      <c r="N336" s="1154"/>
      <c r="O336" s="1154"/>
      <c r="P336" s="1154"/>
      <c r="Q336" s="1133" t="s">
        <v>346</v>
      </c>
      <c r="R336" s="1133"/>
      <c r="S336" s="1133"/>
      <c r="T336" s="245"/>
      <c r="U336" s="245"/>
      <c r="V336" s="245"/>
      <c r="W336" s="245"/>
      <c r="X336" s="245"/>
      <c r="Y336" s="245"/>
      <c r="Z336" s="245"/>
      <c r="AA336" s="45"/>
      <c r="AB336" s="1486"/>
      <c r="AC336" s="1550"/>
      <c r="AD336" s="1551"/>
    </row>
    <row r="337" spans="1:30">
      <c r="A337" s="1056"/>
      <c r="B337" s="1178"/>
      <c r="C337" s="1180"/>
      <c r="D337" s="63"/>
      <c r="E337" s="1056"/>
      <c r="F337" s="32"/>
      <c r="G337" s="1133" t="s">
        <v>52</v>
      </c>
      <c r="H337" s="1133"/>
      <c r="I337" s="1133"/>
      <c r="J337" s="1133"/>
      <c r="K337" s="1133"/>
      <c r="L337" s="1133"/>
      <c r="M337" s="1694" t="s">
        <v>103</v>
      </c>
      <c r="N337" s="1694"/>
      <c r="O337" s="1694"/>
      <c r="P337" s="1694"/>
      <c r="Q337" s="1695"/>
      <c r="R337" s="1695"/>
      <c r="S337" s="1695"/>
      <c r="T337" s="245"/>
      <c r="U337" s="245"/>
      <c r="V337" s="245"/>
      <c r="W337" s="245"/>
      <c r="X337" s="245"/>
      <c r="Y337" s="245"/>
      <c r="Z337" s="245"/>
      <c r="AA337" s="45"/>
      <c r="AB337" s="1486"/>
      <c r="AC337" s="1550"/>
      <c r="AD337" s="1551"/>
    </row>
    <row r="338" spans="1:30">
      <c r="A338" s="1056"/>
      <c r="B338" s="1178"/>
      <c r="C338" s="1180"/>
      <c r="D338" s="63"/>
      <c r="E338" s="1056"/>
      <c r="F338" s="32"/>
      <c r="G338" s="1133" t="s">
        <v>53</v>
      </c>
      <c r="H338" s="1133"/>
      <c r="I338" s="1133"/>
      <c r="J338" s="1133"/>
      <c r="K338" s="1133"/>
      <c r="L338" s="1133"/>
      <c r="M338" s="1694" t="s">
        <v>103</v>
      </c>
      <c r="N338" s="1694"/>
      <c r="O338" s="1694"/>
      <c r="P338" s="1694"/>
      <c r="Q338" s="1026" t="str">
        <f>IF(Q299="","",Q299)</f>
        <v/>
      </c>
      <c r="R338" s="1026"/>
      <c r="S338" s="1026"/>
      <c r="T338" s="245"/>
      <c r="U338" s="245"/>
      <c r="V338" s="245"/>
      <c r="W338" s="245"/>
      <c r="X338" s="245"/>
      <c r="Y338" s="245"/>
      <c r="Z338" s="245"/>
      <c r="AA338" s="246"/>
      <c r="AB338" s="1486"/>
      <c r="AC338" s="1550"/>
      <c r="AD338" s="1551"/>
    </row>
    <row r="339" spans="1:30">
      <c r="A339" s="1056"/>
      <c r="B339" s="1178"/>
      <c r="C339" s="1180"/>
      <c r="D339" s="63"/>
      <c r="E339" s="1056"/>
      <c r="F339" s="32"/>
      <c r="G339" s="1133" t="s">
        <v>54</v>
      </c>
      <c r="H339" s="1133"/>
      <c r="I339" s="1133"/>
      <c r="J339" s="1133"/>
      <c r="K339" s="1133"/>
      <c r="L339" s="1133"/>
      <c r="M339" s="1694" t="s">
        <v>103</v>
      </c>
      <c r="N339" s="1694"/>
      <c r="O339" s="1694"/>
      <c r="P339" s="1694"/>
      <c r="Q339" s="1695" t="str">
        <f>IF(COUNT(#REF!,#REF!)&gt;0,"〇","")</f>
        <v/>
      </c>
      <c r="R339" s="1695"/>
      <c r="S339" s="1695"/>
      <c r="T339" s="245"/>
      <c r="U339" s="245"/>
      <c r="V339" s="245"/>
      <c r="W339" s="245"/>
      <c r="X339" s="245"/>
      <c r="Y339" s="245"/>
      <c r="Z339" s="245"/>
      <c r="AA339" s="45"/>
      <c r="AB339" s="1486"/>
      <c r="AC339" s="1550"/>
      <c r="AD339" s="1551"/>
    </row>
    <row r="340" spans="1:30">
      <c r="A340" s="1056"/>
      <c r="B340" s="1178"/>
      <c r="C340" s="1180"/>
      <c r="D340" s="63"/>
      <c r="E340" s="1056"/>
      <c r="F340" s="32"/>
      <c r="G340" s="31" t="s">
        <v>55</v>
      </c>
      <c r="H340" s="1672" t="s">
        <v>56</v>
      </c>
      <c r="I340" s="1672"/>
      <c r="J340" s="1672"/>
      <c r="K340" s="1672"/>
      <c r="L340" s="1672"/>
      <c r="M340" s="1672"/>
      <c r="N340" s="1672"/>
      <c r="O340" s="1672"/>
      <c r="P340" s="1672"/>
      <c r="Q340" s="1672"/>
      <c r="R340" s="1672"/>
      <c r="S340" s="1672"/>
      <c r="T340" s="1672"/>
      <c r="U340" s="1672"/>
      <c r="V340" s="1672"/>
      <c r="W340" s="1672"/>
      <c r="X340" s="1672"/>
      <c r="Y340" s="1672"/>
      <c r="Z340" s="1672"/>
      <c r="AA340" s="1673"/>
      <c r="AB340" s="1486"/>
      <c r="AC340" s="1550"/>
      <c r="AD340" s="1551"/>
    </row>
    <row r="341" spans="1:30" ht="10.5" customHeight="1">
      <c r="A341" s="1056"/>
      <c r="B341" s="1178"/>
      <c r="C341" s="1180"/>
      <c r="D341" s="63"/>
      <c r="E341" s="1056"/>
      <c r="F341" s="32"/>
      <c r="H341" s="1672"/>
      <c r="I341" s="1672"/>
      <c r="J341" s="1672"/>
      <c r="K341" s="1672"/>
      <c r="L341" s="1672"/>
      <c r="M341" s="1672"/>
      <c r="N341" s="1672"/>
      <c r="O341" s="1672"/>
      <c r="P341" s="1672"/>
      <c r="Q341" s="1672"/>
      <c r="R341" s="1672"/>
      <c r="S341" s="1672"/>
      <c r="T341" s="1672"/>
      <c r="U341" s="1672"/>
      <c r="V341" s="1672"/>
      <c r="W341" s="1672"/>
      <c r="X341" s="1672"/>
      <c r="Y341" s="1672"/>
      <c r="Z341" s="1672"/>
      <c r="AA341" s="1673"/>
      <c r="AB341" s="1486"/>
      <c r="AC341" s="1550"/>
      <c r="AD341" s="1551"/>
    </row>
    <row r="342" spans="1:30" ht="13.5" customHeight="1">
      <c r="A342" s="1008" t="s">
        <v>636</v>
      </c>
      <c r="B342" s="1090">
        <v>21</v>
      </c>
      <c r="C342" s="1009" t="s">
        <v>418</v>
      </c>
      <c r="D342" s="63" t="s">
        <v>243</v>
      </c>
      <c r="E342" s="1008" t="s">
        <v>355</v>
      </c>
      <c r="F342" s="32"/>
      <c r="G342" s="1011" t="s">
        <v>72</v>
      </c>
      <c r="H342" s="1011"/>
      <c r="I342" s="1011"/>
      <c r="J342" s="1011"/>
      <c r="K342" s="1011"/>
      <c r="L342" s="1011"/>
      <c r="M342" s="1011"/>
      <c r="N342" s="1058" t="s">
        <v>114</v>
      </c>
      <c r="O342" s="1058"/>
      <c r="P342" s="1058"/>
      <c r="Q342" s="1058"/>
      <c r="R342" s="1058"/>
      <c r="S342" s="1058"/>
      <c r="T342" s="1058"/>
      <c r="U342" s="1058"/>
      <c r="V342" s="1058"/>
      <c r="AA342" s="45"/>
      <c r="AB342" s="1486" t="s">
        <v>643</v>
      </c>
      <c r="AC342" s="1550"/>
      <c r="AD342" s="1551"/>
    </row>
    <row r="343" spans="1:30" ht="13.5" customHeight="1">
      <c r="A343" s="1008"/>
      <c r="B343" s="1090"/>
      <c r="C343" s="1009"/>
      <c r="D343" s="63"/>
      <c r="E343" s="1008"/>
      <c r="F343" s="32"/>
      <c r="G343" s="1011"/>
      <c r="H343" s="1011"/>
      <c r="I343" s="1011"/>
      <c r="J343" s="1011"/>
      <c r="K343" s="1011"/>
      <c r="L343" s="1011"/>
      <c r="M343" s="1011"/>
      <c r="N343" s="1058"/>
      <c r="O343" s="1058"/>
      <c r="P343" s="1058"/>
      <c r="Q343" s="1058"/>
      <c r="R343" s="1058"/>
      <c r="S343" s="1058"/>
      <c r="T343" s="1058"/>
      <c r="U343" s="1058"/>
      <c r="V343" s="1058"/>
      <c r="AA343" s="45"/>
      <c r="AB343" s="1486"/>
      <c r="AC343" s="1550"/>
      <c r="AD343" s="1551"/>
    </row>
    <row r="344" spans="1:30" ht="10.5" customHeight="1">
      <c r="A344" s="1008"/>
      <c r="B344" s="1090"/>
      <c r="C344" s="1009"/>
      <c r="D344" s="63"/>
      <c r="E344" s="1008"/>
      <c r="F344" s="32"/>
      <c r="G344" s="38"/>
      <c r="H344" s="38"/>
      <c r="I344" s="38"/>
      <c r="J344" s="38"/>
      <c r="K344" s="38"/>
      <c r="L344" s="38"/>
      <c r="M344" s="38"/>
      <c r="N344" s="170"/>
      <c r="O344" s="170"/>
      <c r="P344" s="170"/>
      <c r="Q344" s="170"/>
      <c r="R344" s="170"/>
      <c r="S344" s="247"/>
      <c r="T344" s="247"/>
      <c r="U344" s="247"/>
      <c r="V344" s="247"/>
      <c r="AA344" s="45"/>
      <c r="AB344" s="1486"/>
      <c r="AC344" s="1550"/>
      <c r="AD344" s="1551"/>
    </row>
    <row r="345" spans="1:30">
      <c r="A345" s="1008"/>
      <c r="B345" s="1090"/>
      <c r="C345" s="1009"/>
      <c r="D345" s="63"/>
      <c r="E345" s="1008"/>
      <c r="F345" s="32"/>
      <c r="G345" s="31" t="s">
        <v>77</v>
      </c>
      <c r="H345" s="148"/>
      <c r="I345" s="148"/>
      <c r="J345" s="148"/>
      <c r="K345" s="148"/>
      <c r="L345" s="148"/>
      <c r="M345" s="148"/>
      <c r="N345" s="994" t="s">
        <v>102</v>
      </c>
      <c r="O345" s="994"/>
      <c r="P345" s="994"/>
      <c r="Q345" s="994"/>
      <c r="R345" s="994"/>
      <c r="S345" s="148"/>
      <c r="T345" s="148"/>
      <c r="U345" s="148"/>
      <c r="V345" s="148"/>
      <c r="W345" s="148"/>
      <c r="X345" s="148"/>
      <c r="Y345" s="148"/>
      <c r="Z345" s="148"/>
      <c r="AA345" s="45"/>
      <c r="AB345" s="235"/>
      <c r="AC345" s="236"/>
      <c r="AD345" s="237"/>
    </row>
    <row r="346" spans="1:30">
      <c r="A346" s="1008"/>
      <c r="B346" s="1090"/>
      <c r="C346" s="1009"/>
      <c r="D346" s="63"/>
      <c r="E346" s="1008"/>
      <c r="F346" s="32"/>
      <c r="G346" s="31" t="s">
        <v>115</v>
      </c>
      <c r="H346" s="148"/>
      <c r="I346" s="148"/>
      <c r="J346" s="148"/>
      <c r="K346" s="148"/>
      <c r="L346" s="148"/>
      <c r="M346" s="148"/>
      <c r="N346" s="248"/>
      <c r="O346" s="249"/>
      <c r="P346" s="249"/>
      <c r="Q346" s="249"/>
      <c r="R346" s="249"/>
      <c r="S346" s="148"/>
      <c r="T346" s="148"/>
      <c r="U346" s="148"/>
      <c r="V346" s="148"/>
      <c r="W346" s="148"/>
      <c r="X346" s="148"/>
      <c r="Y346" s="148"/>
      <c r="Z346" s="148"/>
      <c r="AA346" s="45"/>
      <c r="AB346" s="235"/>
      <c r="AC346" s="236"/>
      <c r="AD346" s="237"/>
    </row>
    <row r="347" spans="1:30">
      <c r="A347" s="1008"/>
      <c r="B347" s="1090"/>
      <c r="C347" s="1009"/>
      <c r="D347" s="63"/>
      <c r="E347" s="1008"/>
      <c r="F347" s="32"/>
      <c r="G347" s="1498"/>
      <c r="H347" s="1499"/>
      <c r="I347" s="1499"/>
      <c r="J347" s="1499"/>
      <c r="K347" s="1499"/>
      <c r="L347" s="1499"/>
      <c r="M347" s="1499"/>
      <c r="N347" s="1499"/>
      <c r="O347" s="1499"/>
      <c r="P347" s="1499"/>
      <c r="Q347" s="1499"/>
      <c r="R347" s="1499"/>
      <c r="S347" s="1499"/>
      <c r="T347" s="1499"/>
      <c r="U347" s="1499"/>
      <c r="V347" s="1499"/>
      <c r="W347" s="1499"/>
      <c r="X347" s="1499"/>
      <c r="Y347" s="1499"/>
      <c r="Z347" s="1500"/>
      <c r="AA347" s="45"/>
      <c r="AB347" s="235"/>
      <c r="AC347" s="236"/>
      <c r="AD347" s="237"/>
    </row>
    <row r="348" spans="1:30">
      <c r="A348" s="1008"/>
      <c r="B348" s="1090"/>
      <c r="C348" s="1009"/>
      <c r="D348" s="63"/>
      <c r="E348" s="1008"/>
      <c r="F348" s="32"/>
      <c r="G348" s="1588"/>
      <c r="H348" s="1589"/>
      <c r="I348" s="1589"/>
      <c r="J348" s="1589"/>
      <c r="K348" s="1589"/>
      <c r="L348" s="1589"/>
      <c r="M348" s="1589"/>
      <c r="N348" s="1589"/>
      <c r="O348" s="1589"/>
      <c r="P348" s="1589"/>
      <c r="Q348" s="1589"/>
      <c r="R348" s="1589"/>
      <c r="S348" s="1589"/>
      <c r="T348" s="1589"/>
      <c r="U348" s="1589"/>
      <c r="V348" s="1589"/>
      <c r="W348" s="1589"/>
      <c r="X348" s="1589"/>
      <c r="Y348" s="1589"/>
      <c r="Z348" s="1590"/>
      <c r="AA348" s="45"/>
      <c r="AB348" s="235"/>
      <c r="AC348" s="236"/>
      <c r="AD348" s="237"/>
    </row>
    <row r="349" spans="1:30" ht="12.75" customHeight="1">
      <c r="A349" s="1008"/>
      <c r="B349" s="1090"/>
      <c r="C349" s="1009"/>
      <c r="D349" s="63"/>
      <c r="E349" s="1008"/>
      <c r="F349" s="32"/>
      <c r="G349" s="1588"/>
      <c r="H349" s="1589"/>
      <c r="I349" s="1589"/>
      <c r="J349" s="1589"/>
      <c r="K349" s="1589"/>
      <c r="L349" s="1589"/>
      <c r="M349" s="1589"/>
      <c r="N349" s="1589"/>
      <c r="O349" s="1589"/>
      <c r="P349" s="1589"/>
      <c r="Q349" s="1589"/>
      <c r="R349" s="1589"/>
      <c r="S349" s="1589"/>
      <c r="T349" s="1589"/>
      <c r="U349" s="1589"/>
      <c r="V349" s="1589"/>
      <c r="W349" s="1589"/>
      <c r="X349" s="1589"/>
      <c r="Y349" s="1589"/>
      <c r="Z349" s="1590"/>
      <c r="AA349" s="45"/>
      <c r="AB349" s="235"/>
      <c r="AC349" s="236"/>
      <c r="AD349" s="237"/>
    </row>
    <row r="350" spans="1:30" ht="12.75" customHeight="1">
      <c r="A350" s="1008"/>
      <c r="B350" s="1090"/>
      <c r="C350" s="1009"/>
      <c r="D350" s="63"/>
      <c r="E350" s="1008"/>
      <c r="F350" s="32"/>
      <c r="G350" s="1501"/>
      <c r="H350" s="1289"/>
      <c r="I350" s="1289"/>
      <c r="J350" s="1289"/>
      <c r="K350" s="1289"/>
      <c r="L350" s="1289"/>
      <c r="M350" s="1289"/>
      <c r="N350" s="1289"/>
      <c r="O350" s="1289"/>
      <c r="P350" s="1289"/>
      <c r="Q350" s="1289"/>
      <c r="R350" s="1289"/>
      <c r="S350" s="1289"/>
      <c r="T350" s="1289"/>
      <c r="U350" s="1289"/>
      <c r="V350" s="1289"/>
      <c r="W350" s="1289"/>
      <c r="X350" s="1289"/>
      <c r="Y350" s="1289"/>
      <c r="Z350" s="1502"/>
      <c r="AA350" s="45"/>
      <c r="AB350" s="235"/>
      <c r="AC350" s="236"/>
      <c r="AD350" s="237"/>
    </row>
    <row r="351" spans="1:30" ht="13.5" customHeight="1">
      <c r="A351" s="203"/>
      <c r="B351" s="127"/>
      <c r="C351" s="164"/>
      <c r="D351" s="165"/>
      <c r="E351" s="203"/>
      <c r="F351" s="64"/>
      <c r="G351" s="250"/>
      <c r="H351" s="250"/>
      <c r="I351" s="250"/>
      <c r="J351" s="250"/>
      <c r="K351" s="250"/>
      <c r="L351" s="250"/>
      <c r="M351" s="250"/>
      <c r="N351" s="250"/>
      <c r="O351" s="250"/>
      <c r="P351" s="250"/>
      <c r="Q351" s="250"/>
      <c r="R351" s="250"/>
      <c r="S351" s="250"/>
      <c r="T351" s="250"/>
      <c r="U351" s="250"/>
      <c r="V351" s="250"/>
      <c r="W351" s="250"/>
      <c r="X351" s="250"/>
      <c r="Y351" s="250"/>
      <c r="Z351" s="250"/>
      <c r="AA351" s="66"/>
      <c r="AB351" s="251"/>
      <c r="AC351" s="252"/>
      <c r="AD351" s="253"/>
    </row>
    <row r="352" spans="1:30" ht="6" customHeight="1">
      <c r="A352" s="47"/>
      <c r="B352" s="59"/>
      <c r="C352" s="48"/>
      <c r="D352" s="63"/>
      <c r="E352" s="47"/>
      <c r="F352" s="32"/>
      <c r="G352" s="230"/>
      <c r="H352" s="230"/>
      <c r="I352" s="230"/>
      <c r="J352" s="230"/>
      <c r="K352" s="230"/>
      <c r="L352" s="230"/>
      <c r="M352" s="230"/>
      <c r="N352" s="230"/>
      <c r="O352" s="230"/>
      <c r="P352" s="230"/>
      <c r="Q352" s="230"/>
      <c r="R352" s="230"/>
      <c r="S352" s="230"/>
      <c r="T352" s="230"/>
      <c r="U352" s="230"/>
      <c r="V352" s="230"/>
      <c r="W352" s="230"/>
      <c r="X352" s="230"/>
      <c r="Y352" s="230"/>
      <c r="Z352" s="230"/>
      <c r="AA352" s="45"/>
      <c r="AB352" s="235"/>
      <c r="AC352" s="236"/>
      <c r="AD352" s="237"/>
    </row>
    <row r="353" spans="1:30" ht="13.5" customHeight="1">
      <c r="A353" s="1056" t="s">
        <v>419</v>
      </c>
      <c r="B353" s="59">
        <v>22</v>
      </c>
      <c r="C353" s="1180" t="s">
        <v>420</v>
      </c>
      <c r="D353" s="63" t="s">
        <v>449</v>
      </c>
      <c r="E353" s="1056" t="s">
        <v>1308</v>
      </c>
      <c r="F353" s="32"/>
      <c r="G353" s="1011" t="s">
        <v>72</v>
      </c>
      <c r="H353" s="1011"/>
      <c r="I353" s="1011"/>
      <c r="J353" s="1011"/>
      <c r="K353" s="1011"/>
      <c r="L353" s="1011"/>
      <c r="M353" s="1011"/>
      <c r="N353" s="1183" t="s">
        <v>114</v>
      </c>
      <c r="O353" s="1183"/>
      <c r="P353" s="1183"/>
      <c r="Q353" s="1183"/>
      <c r="R353" s="1183"/>
      <c r="S353" s="1183"/>
      <c r="T353" s="1183"/>
      <c r="U353" s="1183"/>
      <c r="V353" s="1183"/>
      <c r="AA353" s="45"/>
      <c r="AB353" s="1082" t="s">
        <v>495</v>
      </c>
      <c r="AC353" s="1083"/>
      <c r="AD353" s="1084"/>
    </row>
    <row r="354" spans="1:30">
      <c r="A354" s="1056"/>
      <c r="B354" s="59"/>
      <c r="C354" s="1180"/>
      <c r="D354" s="63"/>
      <c r="E354" s="1056"/>
      <c r="F354" s="32"/>
      <c r="G354" s="1011"/>
      <c r="H354" s="1011"/>
      <c r="I354" s="1011"/>
      <c r="J354" s="1011"/>
      <c r="K354" s="1011"/>
      <c r="L354" s="1011"/>
      <c r="M354" s="1011"/>
      <c r="N354" s="1183"/>
      <c r="O354" s="1183"/>
      <c r="P354" s="1183"/>
      <c r="Q354" s="1183"/>
      <c r="R354" s="1183"/>
      <c r="S354" s="1183"/>
      <c r="T354" s="1183"/>
      <c r="U354" s="1183"/>
      <c r="V354" s="1183"/>
      <c r="AA354" s="45"/>
      <c r="AB354" s="1085"/>
      <c r="AC354" s="1083"/>
      <c r="AD354" s="1084"/>
    </row>
    <row r="355" spans="1:30">
      <c r="A355" s="47"/>
      <c r="B355" s="59"/>
      <c r="C355" s="1180"/>
      <c r="D355" s="63"/>
      <c r="E355" s="1056"/>
      <c r="F355" s="32"/>
      <c r="G355" s="832" t="s">
        <v>11</v>
      </c>
      <c r="H355" s="832"/>
      <c r="I355" s="832"/>
      <c r="J355" s="832"/>
      <c r="K355" s="832"/>
      <c r="L355" s="832"/>
      <c r="M355" s="832"/>
      <c r="N355" s="832"/>
      <c r="O355" s="832"/>
      <c r="AA355" s="45"/>
      <c r="AB355" s="235"/>
      <c r="AC355" s="236"/>
      <c r="AD355" s="237"/>
    </row>
    <row r="356" spans="1:30">
      <c r="A356" s="47"/>
      <c r="B356" s="59"/>
      <c r="C356" s="48"/>
      <c r="D356" s="63"/>
      <c r="E356" s="1056"/>
      <c r="F356" s="32"/>
      <c r="G356" s="1351" t="s">
        <v>310</v>
      </c>
      <c r="H356" s="1352"/>
      <c r="I356" s="1352"/>
      <c r="J356" s="1352"/>
      <c r="K356" s="1352"/>
      <c r="L356" s="1352"/>
      <c r="M356" s="1352"/>
      <c r="N356" s="1353"/>
      <c r="O356" s="1632"/>
      <c r="P356" s="1632"/>
      <c r="Q356" s="1632"/>
      <c r="R356" s="1632"/>
      <c r="S356" s="1632"/>
      <c r="T356" s="1632"/>
      <c r="U356" s="1632"/>
      <c r="V356" s="1632"/>
      <c r="AA356" s="45"/>
      <c r="AB356" s="235"/>
      <c r="AC356" s="236"/>
      <c r="AD356" s="237"/>
    </row>
    <row r="357" spans="1:30" ht="3.75" customHeight="1">
      <c r="A357" s="47"/>
      <c r="B357" s="59"/>
      <c r="C357" s="48"/>
      <c r="D357" s="63"/>
      <c r="E357" s="47"/>
      <c r="F357" s="32"/>
      <c r="G357" s="118"/>
      <c r="H357" s="118"/>
      <c r="I357" s="118"/>
      <c r="J357" s="118"/>
      <c r="K357" s="118"/>
      <c r="L357" s="118"/>
      <c r="M357" s="118"/>
      <c r="N357" s="118"/>
      <c r="O357" s="118"/>
      <c r="P357" s="118"/>
      <c r="Q357" s="118"/>
      <c r="R357" s="118"/>
      <c r="S357" s="118"/>
      <c r="T357" s="118"/>
      <c r="U357" s="118"/>
      <c r="V357" s="118"/>
      <c r="W357" s="118"/>
      <c r="X357" s="118"/>
      <c r="Y357" s="118"/>
      <c r="Z357" s="118"/>
      <c r="AA357" s="45"/>
      <c r="AB357" s="235"/>
      <c r="AC357" s="236"/>
      <c r="AD357" s="237"/>
    </row>
    <row r="358" spans="1:30" ht="13.2" customHeight="1">
      <c r="A358" s="47"/>
      <c r="B358" s="59"/>
      <c r="C358" s="48"/>
      <c r="D358" s="63"/>
      <c r="E358" s="1056" t="s">
        <v>1309</v>
      </c>
      <c r="F358" s="231"/>
      <c r="G358" s="1633" t="s">
        <v>311</v>
      </c>
      <c r="H358" s="1634"/>
      <c r="I358" s="1634"/>
      <c r="J358" s="1634"/>
      <c r="K358" s="1634"/>
      <c r="L358" s="1634"/>
      <c r="M358" s="1634"/>
      <c r="N358" s="1634"/>
      <c r="O358" s="1634"/>
      <c r="P358" s="1634"/>
      <c r="Q358" s="1635"/>
      <c r="R358" s="1457" t="s">
        <v>312</v>
      </c>
      <c r="S358" s="1458"/>
      <c r="T358" s="1458"/>
      <c r="U358" s="1458"/>
      <c r="V358" s="1458"/>
      <c r="W358" s="1458"/>
      <c r="X358" s="1636" t="s">
        <v>313</v>
      </c>
      <c r="Y358" s="1399"/>
      <c r="Z358" s="1400"/>
      <c r="AA358" s="231"/>
      <c r="AB358" s="235"/>
      <c r="AC358" s="236"/>
      <c r="AD358" s="237"/>
    </row>
    <row r="359" spans="1:30" ht="13.05" customHeight="1">
      <c r="A359" s="47"/>
      <c r="B359" s="59"/>
      <c r="C359" s="48"/>
      <c r="D359" s="63"/>
      <c r="E359" s="1056"/>
      <c r="F359" s="32"/>
      <c r="G359" s="1224" t="s">
        <v>206</v>
      </c>
      <c r="H359" s="1225"/>
      <c r="I359" s="1226" t="s">
        <v>314</v>
      </c>
      <c r="J359" s="1227"/>
      <c r="K359" s="1227"/>
      <c r="L359" s="1227"/>
      <c r="M359" s="1227"/>
      <c r="N359" s="1227"/>
      <c r="O359" s="1227"/>
      <c r="P359" s="1227"/>
      <c r="Q359" s="1228"/>
      <c r="R359" s="1232"/>
      <c r="S359" s="1233"/>
      <c r="T359" s="1233"/>
      <c r="U359" s="1233"/>
      <c r="V359" s="1233"/>
      <c r="W359" s="1233"/>
      <c r="X359" s="1238"/>
      <c r="Y359" s="1233"/>
      <c r="Z359" s="649"/>
      <c r="AA359" s="45"/>
      <c r="AB359" s="235"/>
      <c r="AC359" s="236"/>
      <c r="AD359" s="237"/>
    </row>
    <row r="360" spans="1:30" ht="13.05" customHeight="1">
      <c r="A360" s="47"/>
      <c r="B360" s="59"/>
      <c r="C360" s="48"/>
      <c r="D360" s="63"/>
      <c r="E360" s="1056"/>
      <c r="F360" s="32"/>
      <c r="G360" s="1072"/>
      <c r="H360" s="1074"/>
      <c r="I360" s="1229"/>
      <c r="J360" s="1230"/>
      <c r="K360" s="1230"/>
      <c r="L360" s="1230"/>
      <c r="M360" s="1230"/>
      <c r="N360" s="1230"/>
      <c r="O360" s="1230"/>
      <c r="P360" s="1230"/>
      <c r="Q360" s="1231"/>
      <c r="R360" s="1235"/>
      <c r="S360" s="1236"/>
      <c r="T360" s="1236"/>
      <c r="U360" s="1236"/>
      <c r="V360" s="1236"/>
      <c r="W360" s="1236"/>
      <c r="X360" s="1239"/>
      <c r="Y360" s="1236"/>
      <c r="Z360" s="255" t="s">
        <v>177</v>
      </c>
      <c r="AA360" s="45"/>
      <c r="AB360" s="235"/>
      <c r="AC360" s="236"/>
      <c r="AD360" s="237"/>
    </row>
    <row r="361" spans="1:30" ht="13.05" customHeight="1">
      <c r="A361" s="47"/>
      <c r="B361" s="59"/>
      <c r="C361" s="48"/>
      <c r="D361" s="63"/>
      <c r="E361" s="1056"/>
      <c r="F361" s="32"/>
      <c r="G361" s="1224" t="s">
        <v>207</v>
      </c>
      <c r="H361" s="1225"/>
      <c r="I361" s="1226" t="s">
        <v>1078</v>
      </c>
      <c r="J361" s="1227"/>
      <c r="K361" s="1227"/>
      <c r="L361" s="1227"/>
      <c r="M361" s="1227"/>
      <c r="N361" s="1227"/>
      <c r="O361" s="1227"/>
      <c r="P361" s="1227"/>
      <c r="Q361" s="1228"/>
      <c r="R361" s="1232"/>
      <c r="S361" s="1233"/>
      <c r="T361" s="1233"/>
      <c r="U361" s="1233"/>
      <c r="V361" s="1233"/>
      <c r="W361" s="1233"/>
      <c r="X361" s="1238"/>
      <c r="Y361" s="1233"/>
      <c r="Z361" s="649"/>
      <c r="AA361" s="45"/>
      <c r="AB361" s="235"/>
      <c r="AC361" s="236"/>
      <c r="AD361" s="237"/>
    </row>
    <row r="362" spans="1:30" ht="13.05" customHeight="1">
      <c r="A362" s="47"/>
      <c r="B362" s="59"/>
      <c r="C362" s="48"/>
      <c r="D362" s="63"/>
      <c r="E362" s="1056"/>
      <c r="F362" s="32"/>
      <c r="G362" s="1072"/>
      <c r="H362" s="1074"/>
      <c r="I362" s="1229"/>
      <c r="J362" s="1230"/>
      <c r="K362" s="1230"/>
      <c r="L362" s="1230"/>
      <c r="M362" s="1230"/>
      <c r="N362" s="1230"/>
      <c r="O362" s="1230"/>
      <c r="P362" s="1230"/>
      <c r="Q362" s="1231"/>
      <c r="R362" s="1235"/>
      <c r="S362" s="1236"/>
      <c r="T362" s="1236"/>
      <c r="U362" s="1236"/>
      <c r="V362" s="1236"/>
      <c r="W362" s="1236"/>
      <c r="X362" s="1239"/>
      <c r="Y362" s="1236"/>
      <c r="Z362" s="255" t="s">
        <v>177</v>
      </c>
      <c r="AA362" s="45"/>
      <c r="AB362" s="235"/>
      <c r="AC362" s="236"/>
      <c r="AD362" s="237"/>
    </row>
    <row r="363" spans="1:30" ht="13.05" customHeight="1">
      <c r="A363" s="47"/>
      <c r="B363" s="59"/>
      <c r="C363" s="48"/>
      <c r="D363" s="63"/>
      <c r="E363" s="1056"/>
      <c r="F363" s="32"/>
      <c r="G363" s="1224" t="s">
        <v>315</v>
      </c>
      <c r="H363" s="1225"/>
      <c r="I363" s="1226" t="s">
        <v>1079</v>
      </c>
      <c r="J363" s="1227"/>
      <c r="K363" s="1227"/>
      <c r="L363" s="1227"/>
      <c r="M363" s="1227"/>
      <c r="N363" s="1227"/>
      <c r="O363" s="1227"/>
      <c r="P363" s="1227"/>
      <c r="Q363" s="1228"/>
      <c r="R363" s="1232"/>
      <c r="S363" s="1233"/>
      <c r="T363" s="1233"/>
      <c r="U363" s="1233"/>
      <c r="V363" s="1233"/>
      <c r="W363" s="1234"/>
      <c r="X363" s="1238"/>
      <c r="Y363" s="1233"/>
      <c r="Z363" s="649"/>
      <c r="AA363" s="45"/>
      <c r="AB363" s="235"/>
      <c r="AC363" s="236"/>
      <c r="AD363" s="237"/>
    </row>
    <row r="364" spans="1:30" ht="13.05" customHeight="1">
      <c r="A364" s="47"/>
      <c r="B364" s="59"/>
      <c r="C364" s="48"/>
      <c r="D364" s="63"/>
      <c r="E364" s="1056"/>
      <c r="F364" s="32"/>
      <c r="G364" s="1069"/>
      <c r="H364" s="1071"/>
      <c r="I364" s="1229"/>
      <c r="J364" s="1230"/>
      <c r="K364" s="1230"/>
      <c r="L364" s="1230"/>
      <c r="M364" s="1230"/>
      <c r="N364" s="1230"/>
      <c r="O364" s="1230"/>
      <c r="P364" s="1230"/>
      <c r="Q364" s="1231"/>
      <c r="R364" s="1235"/>
      <c r="S364" s="1236"/>
      <c r="T364" s="1236"/>
      <c r="U364" s="1236"/>
      <c r="V364" s="1236"/>
      <c r="W364" s="1237"/>
      <c r="X364" s="1239"/>
      <c r="Y364" s="1236"/>
      <c r="Z364" s="255" t="s">
        <v>177</v>
      </c>
      <c r="AA364" s="45"/>
      <c r="AB364" s="235"/>
      <c r="AC364" s="236"/>
      <c r="AD364" s="237"/>
    </row>
    <row r="365" spans="1:30" ht="13.05" customHeight="1">
      <c r="A365" s="47"/>
      <c r="B365" s="59"/>
      <c r="C365" s="48"/>
      <c r="D365" s="63"/>
      <c r="E365" s="1056"/>
      <c r="F365" s="32"/>
      <c r="G365" s="632"/>
      <c r="H365" s="633"/>
      <c r="I365" s="1226" t="s">
        <v>1080</v>
      </c>
      <c r="J365" s="1227"/>
      <c r="K365" s="1227"/>
      <c r="L365" s="1227"/>
      <c r="M365" s="1227"/>
      <c r="N365" s="1227"/>
      <c r="O365" s="1227"/>
      <c r="P365" s="1227"/>
      <c r="Q365" s="1228"/>
      <c r="R365" s="1232"/>
      <c r="S365" s="1233"/>
      <c r="T365" s="1233"/>
      <c r="U365" s="1233"/>
      <c r="V365" s="1233"/>
      <c r="W365" s="1234"/>
      <c r="X365" s="1238"/>
      <c r="Y365" s="1233"/>
      <c r="Z365" s="649"/>
      <c r="AA365" s="45"/>
      <c r="AB365" s="235"/>
      <c r="AC365" s="236"/>
      <c r="AD365" s="237"/>
    </row>
    <row r="366" spans="1:30" ht="13.05" customHeight="1">
      <c r="A366" s="47"/>
      <c r="B366" s="59"/>
      <c r="C366" s="48"/>
      <c r="D366" s="63"/>
      <c r="E366" s="1056"/>
      <c r="F366" s="32"/>
      <c r="G366" s="632"/>
      <c r="H366" s="633"/>
      <c r="I366" s="1229"/>
      <c r="J366" s="1230"/>
      <c r="K366" s="1230"/>
      <c r="L366" s="1230"/>
      <c r="M366" s="1230"/>
      <c r="N366" s="1230"/>
      <c r="O366" s="1230"/>
      <c r="P366" s="1230"/>
      <c r="Q366" s="1231"/>
      <c r="R366" s="1235"/>
      <c r="S366" s="1236"/>
      <c r="T366" s="1236"/>
      <c r="U366" s="1236"/>
      <c r="V366" s="1236"/>
      <c r="W366" s="1237"/>
      <c r="X366" s="1239"/>
      <c r="Y366" s="1236"/>
      <c r="Z366" s="255" t="s">
        <v>177</v>
      </c>
      <c r="AA366" s="45"/>
      <c r="AB366" s="235"/>
      <c r="AC366" s="236"/>
      <c r="AD366" s="237"/>
    </row>
    <row r="367" spans="1:30" ht="13.05" customHeight="1">
      <c r="A367" s="47"/>
      <c r="B367" s="59"/>
      <c r="C367" s="48"/>
      <c r="D367" s="63"/>
      <c r="E367" s="1056"/>
      <c r="F367" s="32"/>
      <c r="G367" s="632"/>
      <c r="H367" s="633"/>
      <c r="I367" s="1226" t="s">
        <v>1081</v>
      </c>
      <c r="J367" s="1227"/>
      <c r="K367" s="1227"/>
      <c r="L367" s="1227"/>
      <c r="M367" s="1227"/>
      <c r="N367" s="1227"/>
      <c r="O367" s="1227"/>
      <c r="P367" s="1227"/>
      <c r="Q367" s="1228"/>
      <c r="R367" s="1232"/>
      <c r="S367" s="1233"/>
      <c r="T367" s="1233"/>
      <c r="U367" s="1233"/>
      <c r="V367" s="1233"/>
      <c r="W367" s="1234"/>
      <c r="X367" s="1238"/>
      <c r="Y367" s="1233"/>
      <c r="Z367" s="649"/>
      <c r="AA367" s="45"/>
      <c r="AB367" s="235"/>
      <c r="AC367" s="236"/>
      <c r="AD367" s="237"/>
    </row>
    <row r="368" spans="1:30" ht="13.05" customHeight="1">
      <c r="A368" s="47"/>
      <c r="B368" s="59"/>
      <c r="C368" s="48"/>
      <c r="D368" s="63"/>
      <c r="E368" s="1056"/>
      <c r="F368" s="32"/>
      <c r="G368" s="632"/>
      <c r="H368" s="633"/>
      <c r="I368" s="1229"/>
      <c r="J368" s="1230"/>
      <c r="K368" s="1230"/>
      <c r="L368" s="1230"/>
      <c r="M368" s="1230"/>
      <c r="N368" s="1230"/>
      <c r="O368" s="1230"/>
      <c r="P368" s="1230"/>
      <c r="Q368" s="1231"/>
      <c r="R368" s="1235"/>
      <c r="S368" s="1236"/>
      <c r="T368" s="1236"/>
      <c r="U368" s="1236"/>
      <c r="V368" s="1236"/>
      <c r="W368" s="1237"/>
      <c r="X368" s="1239"/>
      <c r="Y368" s="1236"/>
      <c r="Z368" s="255" t="s">
        <v>177</v>
      </c>
      <c r="AA368" s="45"/>
      <c r="AB368" s="235"/>
      <c r="AC368" s="236"/>
      <c r="AD368" s="237"/>
    </row>
    <row r="369" spans="1:30" ht="13.05" customHeight="1">
      <c r="A369" s="47"/>
      <c r="B369" s="59"/>
      <c r="C369" s="48"/>
      <c r="D369" s="63"/>
      <c r="E369" s="1056"/>
      <c r="F369" s="32"/>
      <c r="G369" s="1224" t="s">
        <v>316</v>
      </c>
      <c r="H369" s="1225"/>
      <c r="I369" s="1226" t="s">
        <v>1082</v>
      </c>
      <c r="J369" s="1227"/>
      <c r="K369" s="1227"/>
      <c r="L369" s="1227"/>
      <c r="M369" s="1227"/>
      <c r="N369" s="1227"/>
      <c r="O369" s="1227"/>
      <c r="P369" s="1227"/>
      <c r="Q369" s="1228"/>
      <c r="R369" s="1232"/>
      <c r="S369" s="1233"/>
      <c r="T369" s="1233"/>
      <c r="U369" s="1233"/>
      <c r="V369" s="1233"/>
      <c r="W369" s="1234"/>
      <c r="X369" s="1238"/>
      <c r="Y369" s="1233"/>
      <c r="Z369" s="649"/>
      <c r="AA369" s="45"/>
      <c r="AB369" s="235"/>
      <c r="AC369" s="236"/>
      <c r="AD369" s="237"/>
    </row>
    <row r="370" spans="1:30" ht="13.05" customHeight="1">
      <c r="A370" s="47"/>
      <c r="B370" s="59"/>
      <c r="C370" s="48"/>
      <c r="D370" s="63"/>
      <c r="E370" s="1056"/>
      <c r="F370" s="32"/>
      <c r="G370" s="1069"/>
      <c r="H370" s="1071"/>
      <c r="I370" s="1229"/>
      <c r="J370" s="1230"/>
      <c r="K370" s="1230"/>
      <c r="L370" s="1230"/>
      <c r="M370" s="1230"/>
      <c r="N370" s="1230"/>
      <c r="O370" s="1230"/>
      <c r="P370" s="1230"/>
      <c r="Q370" s="1231"/>
      <c r="R370" s="1235"/>
      <c r="S370" s="1236"/>
      <c r="T370" s="1236"/>
      <c r="U370" s="1236"/>
      <c r="V370" s="1236"/>
      <c r="W370" s="1237"/>
      <c r="X370" s="1239"/>
      <c r="Y370" s="1236"/>
      <c r="Z370" s="255" t="s">
        <v>177</v>
      </c>
      <c r="AA370" s="45"/>
      <c r="AB370" s="235"/>
      <c r="AC370" s="236"/>
      <c r="AD370" s="237"/>
    </row>
    <row r="371" spans="1:30" ht="13.05" customHeight="1">
      <c r="A371" s="47"/>
      <c r="B371" s="59"/>
      <c r="C371" s="48"/>
      <c r="D371" s="63"/>
      <c r="E371" s="1056"/>
      <c r="F371" s="32"/>
      <c r="G371" s="632"/>
      <c r="H371" s="633"/>
      <c r="I371" s="1226" t="s">
        <v>1083</v>
      </c>
      <c r="J371" s="1227"/>
      <c r="K371" s="1227"/>
      <c r="L371" s="1227"/>
      <c r="M371" s="1227"/>
      <c r="N371" s="1227"/>
      <c r="O371" s="1227"/>
      <c r="P371" s="1227"/>
      <c r="Q371" s="1228"/>
      <c r="R371" s="1232"/>
      <c r="S371" s="1233"/>
      <c r="T371" s="1233"/>
      <c r="U371" s="1233"/>
      <c r="V371" s="1233"/>
      <c r="W371" s="1234"/>
      <c r="X371" s="1238"/>
      <c r="Y371" s="1233"/>
      <c r="Z371" s="649"/>
      <c r="AA371" s="45"/>
      <c r="AB371" s="235"/>
      <c r="AC371" s="236"/>
      <c r="AD371" s="237"/>
    </row>
    <row r="372" spans="1:30" ht="13.05" customHeight="1">
      <c r="A372" s="47"/>
      <c r="B372" s="59"/>
      <c r="C372" s="48"/>
      <c r="D372" s="63"/>
      <c r="E372" s="1056"/>
      <c r="F372" s="32"/>
      <c r="G372" s="632"/>
      <c r="H372" s="633"/>
      <c r="I372" s="1229"/>
      <c r="J372" s="1230"/>
      <c r="K372" s="1230"/>
      <c r="L372" s="1230"/>
      <c r="M372" s="1230"/>
      <c r="N372" s="1230"/>
      <c r="O372" s="1230"/>
      <c r="P372" s="1230"/>
      <c r="Q372" s="1231"/>
      <c r="R372" s="1235"/>
      <c r="S372" s="1236"/>
      <c r="T372" s="1236"/>
      <c r="U372" s="1236"/>
      <c r="V372" s="1236"/>
      <c r="W372" s="1237"/>
      <c r="X372" s="1239"/>
      <c r="Y372" s="1236"/>
      <c r="Z372" s="255" t="s">
        <v>177</v>
      </c>
      <c r="AA372" s="45"/>
      <c r="AB372" s="235"/>
      <c r="AC372" s="236"/>
      <c r="AD372" s="237"/>
    </row>
    <row r="373" spans="1:30" ht="13.05" customHeight="1">
      <c r="A373" s="47"/>
      <c r="B373" s="59"/>
      <c r="C373" s="48"/>
      <c r="D373" s="63"/>
      <c r="E373" s="1056"/>
      <c r="F373" s="32"/>
      <c r="G373" s="632"/>
      <c r="H373" s="633"/>
      <c r="I373" s="1226" t="s">
        <v>1084</v>
      </c>
      <c r="J373" s="1227"/>
      <c r="K373" s="1227"/>
      <c r="L373" s="1227"/>
      <c r="M373" s="1227"/>
      <c r="N373" s="1227"/>
      <c r="O373" s="1227"/>
      <c r="P373" s="1227"/>
      <c r="Q373" s="1228"/>
      <c r="R373" s="1232"/>
      <c r="S373" s="1233"/>
      <c r="T373" s="1233"/>
      <c r="U373" s="1233"/>
      <c r="V373" s="1233"/>
      <c r="W373" s="1234"/>
      <c r="X373" s="1238"/>
      <c r="Y373" s="1233"/>
      <c r="Z373" s="649"/>
      <c r="AA373" s="45"/>
      <c r="AB373" s="235"/>
      <c r="AC373" s="236"/>
      <c r="AD373" s="237"/>
    </row>
    <row r="374" spans="1:30" ht="13.05" customHeight="1">
      <c r="A374" s="47"/>
      <c r="B374" s="59"/>
      <c r="C374" s="48"/>
      <c r="D374" s="63"/>
      <c r="E374" s="1056"/>
      <c r="F374" s="32"/>
      <c r="G374" s="632"/>
      <c r="H374" s="633"/>
      <c r="I374" s="1229"/>
      <c r="J374" s="1230"/>
      <c r="K374" s="1230"/>
      <c r="L374" s="1230"/>
      <c r="M374" s="1230"/>
      <c r="N374" s="1230"/>
      <c r="O374" s="1230"/>
      <c r="P374" s="1230"/>
      <c r="Q374" s="1231"/>
      <c r="R374" s="1235"/>
      <c r="S374" s="1236"/>
      <c r="T374" s="1236"/>
      <c r="U374" s="1236"/>
      <c r="V374" s="1236"/>
      <c r="W374" s="1237"/>
      <c r="X374" s="1239"/>
      <c r="Y374" s="1236"/>
      <c r="Z374" s="255" t="s">
        <v>177</v>
      </c>
      <c r="AA374" s="45"/>
      <c r="AB374" s="235"/>
      <c r="AC374" s="236"/>
      <c r="AD374" s="237"/>
    </row>
    <row r="375" spans="1:30" ht="13.05" customHeight="1">
      <c r="A375" s="47"/>
      <c r="B375" s="59"/>
      <c r="C375" s="48"/>
      <c r="D375" s="63"/>
      <c r="E375" s="47"/>
      <c r="F375" s="32"/>
      <c r="G375" s="1224" t="s">
        <v>317</v>
      </c>
      <c r="H375" s="1225"/>
      <c r="I375" s="1241" t="s">
        <v>1085</v>
      </c>
      <c r="J375" s="1242"/>
      <c r="K375" s="1243"/>
      <c r="L375" s="1250" t="s">
        <v>1086</v>
      </c>
      <c r="M375" s="1251"/>
      <c r="N375" s="1251"/>
      <c r="O375" s="1251"/>
      <c r="P375" s="1251"/>
      <c r="Q375" s="1252"/>
      <c r="R375" s="1232"/>
      <c r="S375" s="1233"/>
      <c r="T375" s="1233"/>
      <c r="U375" s="1233"/>
      <c r="V375" s="1233"/>
      <c r="W375" s="1234"/>
      <c r="X375" s="1238"/>
      <c r="Y375" s="1233"/>
      <c r="Z375" s="649"/>
      <c r="AA375" s="45"/>
      <c r="AB375" s="235"/>
      <c r="AC375" s="236"/>
      <c r="AD375" s="237"/>
    </row>
    <row r="376" spans="1:30" ht="13.05" customHeight="1">
      <c r="A376" s="47"/>
      <c r="B376" s="59"/>
      <c r="C376" s="48"/>
      <c r="D376" s="63"/>
      <c r="E376" s="47"/>
      <c r="F376" s="32"/>
      <c r="G376" s="1069"/>
      <c r="H376" s="1071"/>
      <c r="I376" s="1244"/>
      <c r="J376" s="1245"/>
      <c r="K376" s="1246"/>
      <c r="L376" s="973"/>
      <c r="M376" s="974"/>
      <c r="N376" s="974"/>
      <c r="O376" s="974"/>
      <c r="P376" s="974"/>
      <c r="Q376" s="975"/>
      <c r="R376" s="1235"/>
      <c r="S376" s="1236"/>
      <c r="T376" s="1236"/>
      <c r="U376" s="1236"/>
      <c r="V376" s="1236"/>
      <c r="W376" s="1237"/>
      <c r="X376" s="1239"/>
      <c r="Y376" s="1236"/>
      <c r="Z376" s="255" t="s">
        <v>177</v>
      </c>
      <c r="AA376" s="45"/>
      <c r="AB376" s="235"/>
      <c r="AC376" s="236"/>
      <c r="AD376" s="237"/>
    </row>
    <row r="377" spans="1:30" ht="13.05" customHeight="1">
      <c r="A377" s="47"/>
      <c r="B377" s="59"/>
      <c r="C377" s="48"/>
      <c r="D377" s="63"/>
      <c r="E377" s="47"/>
      <c r="F377" s="32"/>
      <c r="G377" s="632"/>
      <c r="H377" s="633"/>
      <c r="I377" s="1244"/>
      <c r="J377" s="1245"/>
      <c r="K377" s="1246"/>
      <c r="L377" s="1250" t="s">
        <v>1087</v>
      </c>
      <c r="M377" s="1251"/>
      <c r="N377" s="1251"/>
      <c r="O377" s="1251"/>
      <c r="P377" s="1251"/>
      <c r="Q377" s="1252"/>
      <c r="R377" s="1232"/>
      <c r="S377" s="1233"/>
      <c r="T377" s="1233"/>
      <c r="U377" s="1233"/>
      <c r="V377" s="1233"/>
      <c r="W377" s="1234"/>
      <c r="X377" s="1238"/>
      <c r="Y377" s="1233"/>
      <c r="Z377" s="649"/>
      <c r="AA377" s="45"/>
      <c r="AB377" s="235"/>
      <c r="AC377" s="236"/>
      <c r="AD377" s="237"/>
    </row>
    <row r="378" spans="1:30" ht="13.05" customHeight="1">
      <c r="A378" s="47"/>
      <c r="B378" s="59"/>
      <c r="C378" s="48"/>
      <c r="D378" s="63"/>
      <c r="E378" s="47"/>
      <c r="F378" s="32"/>
      <c r="G378" s="632"/>
      <c r="H378" s="633"/>
      <c r="I378" s="1244"/>
      <c r="J378" s="1245"/>
      <c r="K378" s="1246"/>
      <c r="L378" s="973"/>
      <c r="M378" s="974"/>
      <c r="N378" s="974"/>
      <c r="O378" s="974"/>
      <c r="P378" s="974"/>
      <c r="Q378" s="975"/>
      <c r="R378" s="1235"/>
      <c r="S378" s="1236"/>
      <c r="T378" s="1236"/>
      <c r="U378" s="1236"/>
      <c r="V378" s="1236"/>
      <c r="W378" s="1237"/>
      <c r="X378" s="1239"/>
      <c r="Y378" s="1236"/>
      <c r="Z378" s="255" t="s">
        <v>177</v>
      </c>
      <c r="AA378" s="45"/>
      <c r="AB378" s="235"/>
      <c r="AC378" s="236"/>
      <c r="AD378" s="237"/>
    </row>
    <row r="379" spans="1:30" ht="13.05" customHeight="1">
      <c r="A379" s="47"/>
      <c r="B379" s="59"/>
      <c r="C379" s="48"/>
      <c r="D379" s="63"/>
      <c r="E379" s="47"/>
      <c r="F379" s="32"/>
      <c r="G379" s="632"/>
      <c r="H379" s="633"/>
      <c r="I379" s="1244"/>
      <c r="J379" s="1245"/>
      <c r="K379" s="1246"/>
      <c r="L379" s="1250" t="s">
        <v>1088</v>
      </c>
      <c r="M379" s="1251"/>
      <c r="N379" s="1251"/>
      <c r="O379" s="1251"/>
      <c r="P379" s="1251"/>
      <c r="Q379" s="1252"/>
      <c r="R379" s="1232"/>
      <c r="S379" s="1233"/>
      <c r="T379" s="1233"/>
      <c r="U379" s="1233"/>
      <c r="V379" s="1233"/>
      <c r="W379" s="1234"/>
      <c r="X379" s="1238"/>
      <c r="Y379" s="1233"/>
      <c r="Z379" s="649"/>
      <c r="AA379" s="45"/>
      <c r="AB379" s="235"/>
      <c r="AC379" s="236"/>
      <c r="AD379" s="237"/>
    </row>
    <row r="380" spans="1:30" ht="13.05" customHeight="1">
      <c r="A380" s="47"/>
      <c r="B380" s="59"/>
      <c r="C380" s="48"/>
      <c r="D380" s="63"/>
      <c r="E380" s="47"/>
      <c r="F380" s="32"/>
      <c r="G380" s="632"/>
      <c r="H380" s="633"/>
      <c r="I380" s="1247"/>
      <c r="J380" s="1248"/>
      <c r="K380" s="1249"/>
      <c r="L380" s="973"/>
      <c r="M380" s="974"/>
      <c r="N380" s="974"/>
      <c r="O380" s="974"/>
      <c r="P380" s="974"/>
      <c r="Q380" s="975"/>
      <c r="R380" s="1235"/>
      <c r="S380" s="1236"/>
      <c r="T380" s="1236"/>
      <c r="U380" s="1236"/>
      <c r="V380" s="1236"/>
      <c r="W380" s="1237"/>
      <c r="X380" s="1239"/>
      <c r="Y380" s="1236"/>
      <c r="Z380" s="255" t="s">
        <v>177</v>
      </c>
      <c r="AA380" s="45"/>
      <c r="AB380" s="235"/>
      <c r="AC380" s="236"/>
      <c r="AD380" s="237"/>
    </row>
    <row r="381" spans="1:30" ht="13.05" customHeight="1">
      <c r="A381" s="47"/>
      <c r="B381" s="59"/>
      <c r="C381" s="48"/>
      <c r="D381" s="63"/>
      <c r="E381" s="47"/>
      <c r="F381" s="32"/>
      <c r="G381" s="1253" t="s">
        <v>1089</v>
      </c>
      <c r="H381" s="1254"/>
      <c r="I381" s="1241" t="s">
        <v>1090</v>
      </c>
      <c r="J381" s="1242"/>
      <c r="K381" s="1257"/>
      <c r="L381" s="1250" t="s">
        <v>1091</v>
      </c>
      <c r="M381" s="1251"/>
      <c r="N381" s="1251"/>
      <c r="O381" s="1251"/>
      <c r="P381" s="1251"/>
      <c r="Q381" s="1252"/>
      <c r="R381" s="1232"/>
      <c r="S381" s="1233"/>
      <c r="T381" s="1233"/>
      <c r="U381" s="1233"/>
      <c r="V381" s="1233"/>
      <c r="W381" s="1234"/>
      <c r="X381" s="1238"/>
      <c r="Y381" s="1233"/>
      <c r="Z381" s="649"/>
      <c r="AA381" s="45"/>
      <c r="AB381" s="235"/>
      <c r="AC381" s="236"/>
      <c r="AD381" s="237"/>
    </row>
    <row r="382" spans="1:30" ht="13.05" customHeight="1">
      <c r="A382" s="47"/>
      <c r="B382" s="59"/>
      <c r="C382" s="48"/>
      <c r="D382" s="63"/>
      <c r="E382" s="47"/>
      <c r="F382" s="32"/>
      <c r="G382" s="1255"/>
      <c r="H382" s="1256"/>
      <c r="I382" s="1244"/>
      <c r="J382" s="1245"/>
      <c r="K382" s="1258"/>
      <c r="L382" s="973"/>
      <c r="M382" s="974"/>
      <c r="N382" s="974"/>
      <c r="O382" s="974"/>
      <c r="P382" s="974"/>
      <c r="Q382" s="975"/>
      <c r="R382" s="1235"/>
      <c r="S382" s="1236"/>
      <c r="T382" s="1236"/>
      <c r="U382" s="1236"/>
      <c r="V382" s="1236"/>
      <c r="W382" s="1237"/>
      <c r="X382" s="1239"/>
      <c r="Y382" s="1236"/>
      <c r="Z382" s="255" t="s">
        <v>177</v>
      </c>
      <c r="AA382" s="45"/>
      <c r="AB382" s="235"/>
      <c r="AC382" s="236"/>
      <c r="AD382" s="237"/>
    </row>
    <row r="383" spans="1:30" ht="13.05" customHeight="1">
      <c r="A383" s="47"/>
      <c r="B383" s="59"/>
      <c r="C383" s="48"/>
      <c r="D383" s="63"/>
      <c r="E383" s="47"/>
      <c r="F383" s="32"/>
      <c r="G383" s="632"/>
      <c r="H383" s="633"/>
      <c r="I383" s="1244"/>
      <c r="J383" s="1245"/>
      <c r="K383" s="1258"/>
      <c r="L383" s="1250" t="s">
        <v>1213</v>
      </c>
      <c r="M383" s="1251"/>
      <c r="N383" s="1251"/>
      <c r="O383" s="1251"/>
      <c r="P383" s="1251"/>
      <c r="Q383" s="1252"/>
      <c r="R383" s="1232"/>
      <c r="S383" s="1233"/>
      <c r="T383" s="1233"/>
      <c r="U383" s="1233"/>
      <c r="V383" s="1233"/>
      <c r="W383" s="1234"/>
      <c r="X383" s="1238"/>
      <c r="Y383" s="1233"/>
      <c r="Z383" s="649"/>
      <c r="AA383" s="45"/>
      <c r="AB383" s="235"/>
      <c r="AC383" s="236"/>
      <c r="AD383" s="237"/>
    </row>
    <row r="384" spans="1:30" ht="13.05" customHeight="1">
      <c r="A384" s="47"/>
      <c r="B384" s="59"/>
      <c r="C384" s="48"/>
      <c r="D384" s="63"/>
      <c r="E384" s="47"/>
      <c r="F384" s="32"/>
      <c r="G384" s="632"/>
      <c r="H384" s="633"/>
      <c r="I384" s="1244"/>
      <c r="J384" s="1245"/>
      <c r="K384" s="1258"/>
      <c r="L384" s="973"/>
      <c r="M384" s="974"/>
      <c r="N384" s="974"/>
      <c r="O384" s="974"/>
      <c r="P384" s="974"/>
      <c r="Q384" s="975"/>
      <c r="R384" s="1235"/>
      <c r="S384" s="1236"/>
      <c r="T384" s="1236"/>
      <c r="U384" s="1236"/>
      <c r="V384" s="1236"/>
      <c r="W384" s="1237"/>
      <c r="X384" s="1239"/>
      <c r="Y384" s="1236"/>
      <c r="Z384" s="255" t="s">
        <v>177</v>
      </c>
      <c r="AA384" s="45"/>
      <c r="AB384" s="235"/>
      <c r="AC384" s="236"/>
      <c r="AD384" s="237"/>
    </row>
    <row r="385" spans="1:30" ht="13.05" customHeight="1">
      <c r="A385" s="47"/>
      <c r="B385" s="59"/>
      <c r="C385" s="48"/>
      <c r="D385" s="63"/>
      <c r="E385" s="47"/>
      <c r="F385" s="32"/>
      <c r="G385" s="1224" t="s">
        <v>319</v>
      </c>
      <c r="H385" s="1225"/>
      <c r="I385" s="1226" t="s">
        <v>1092</v>
      </c>
      <c r="J385" s="1227"/>
      <c r="K385" s="1227"/>
      <c r="L385" s="1227"/>
      <c r="M385" s="1227"/>
      <c r="N385" s="1227"/>
      <c r="O385" s="1227"/>
      <c r="P385" s="1227"/>
      <c r="Q385" s="1228"/>
      <c r="R385" s="1232"/>
      <c r="S385" s="1233"/>
      <c r="T385" s="1233"/>
      <c r="U385" s="1233"/>
      <c r="V385" s="1233"/>
      <c r="W385" s="1234"/>
      <c r="X385" s="1238"/>
      <c r="Y385" s="1233"/>
      <c r="Z385" s="649"/>
      <c r="AA385" s="45"/>
      <c r="AB385" s="235"/>
      <c r="AC385" s="236"/>
      <c r="AD385" s="237"/>
    </row>
    <row r="386" spans="1:30" ht="13.05" customHeight="1">
      <c r="A386" s="47"/>
      <c r="B386" s="59"/>
      <c r="C386" s="48"/>
      <c r="D386" s="63"/>
      <c r="E386" s="47"/>
      <c r="F386" s="32"/>
      <c r="G386" s="1072"/>
      <c r="H386" s="1074"/>
      <c r="I386" s="1229"/>
      <c r="J386" s="1230"/>
      <c r="K386" s="1230"/>
      <c r="L386" s="1230"/>
      <c r="M386" s="1230"/>
      <c r="N386" s="1230"/>
      <c r="O386" s="1230"/>
      <c r="P386" s="1230"/>
      <c r="Q386" s="1231"/>
      <c r="R386" s="1235"/>
      <c r="S386" s="1236"/>
      <c r="T386" s="1236"/>
      <c r="U386" s="1236"/>
      <c r="V386" s="1236"/>
      <c r="W386" s="1237"/>
      <c r="X386" s="1239"/>
      <c r="Y386" s="1236"/>
      <c r="Z386" s="255" t="s">
        <v>177</v>
      </c>
      <c r="AA386" s="45"/>
      <c r="AB386" s="235"/>
      <c r="AC386" s="236"/>
      <c r="AD386" s="237"/>
    </row>
    <row r="387" spans="1:30" ht="13.05" customHeight="1">
      <c r="A387" s="47"/>
      <c r="B387" s="59"/>
      <c r="C387" s="48"/>
      <c r="D387" s="63"/>
      <c r="E387" s="47"/>
      <c r="F387" s="32"/>
      <c r="G387" s="1224" t="s">
        <v>320</v>
      </c>
      <c r="H387" s="1225"/>
      <c r="I387" s="1226" t="s">
        <v>321</v>
      </c>
      <c r="J387" s="1227"/>
      <c r="K387" s="1227"/>
      <c r="L387" s="1227"/>
      <c r="M387" s="1227"/>
      <c r="N387" s="1227"/>
      <c r="O387" s="1227"/>
      <c r="P387" s="1227"/>
      <c r="Q387" s="1228"/>
      <c r="R387" s="1232"/>
      <c r="S387" s="1233"/>
      <c r="T387" s="1233"/>
      <c r="U387" s="1233"/>
      <c r="V387" s="1233"/>
      <c r="W387" s="1234"/>
      <c r="X387" s="1238"/>
      <c r="Y387" s="1233"/>
      <c r="Z387" s="649"/>
      <c r="AA387" s="45"/>
      <c r="AB387" s="235"/>
      <c r="AC387" s="236"/>
      <c r="AD387" s="237"/>
    </row>
    <row r="388" spans="1:30" ht="13.05" customHeight="1">
      <c r="A388" s="47"/>
      <c r="B388" s="59"/>
      <c r="C388" s="48"/>
      <c r="D388" s="63"/>
      <c r="E388" s="47"/>
      <c r="F388" s="32"/>
      <c r="G388" s="1072"/>
      <c r="H388" s="1074"/>
      <c r="I388" s="1229"/>
      <c r="J388" s="1230"/>
      <c r="K388" s="1230"/>
      <c r="L388" s="1230"/>
      <c r="M388" s="1230"/>
      <c r="N388" s="1230"/>
      <c r="O388" s="1230"/>
      <c r="P388" s="1230"/>
      <c r="Q388" s="1231"/>
      <c r="R388" s="1235"/>
      <c r="S388" s="1236"/>
      <c r="T388" s="1236"/>
      <c r="U388" s="1236"/>
      <c r="V388" s="1236"/>
      <c r="W388" s="1237"/>
      <c r="X388" s="1239"/>
      <c r="Y388" s="1236"/>
      <c r="Z388" s="255" t="s">
        <v>177</v>
      </c>
      <c r="AA388" s="45"/>
      <c r="AB388" s="235"/>
      <c r="AC388" s="236"/>
      <c r="AD388" s="237"/>
    </row>
    <row r="389" spans="1:30" ht="13.05" customHeight="1">
      <c r="A389" s="47"/>
      <c r="B389" s="59"/>
      <c r="C389" s="48"/>
      <c r="D389" s="63"/>
      <c r="E389" s="47"/>
      <c r="F389" s="32"/>
      <c r="G389" s="1224" t="s">
        <v>322</v>
      </c>
      <c r="H389" s="1225"/>
      <c r="I389" s="1226" t="s">
        <v>323</v>
      </c>
      <c r="J389" s="1227"/>
      <c r="K389" s="1227"/>
      <c r="L389" s="1227"/>
      <c r="M389" s="1227"/>
      <c r="N389" s="1227"/>
      <c r="O389" s="1227"/>
      <c r="P389" s="1227"/>
      <c r="Q389" s="1228"/>
      <c r="R389" s="1232"/>
      <c r="S389" s="1233"/>
      <c r="T389" s="1233"/>
      <c r="U389" s="1233"/>
      <c r="V389" s="1233"/>
      <c r="W389" s="1234"/>
      <c r="X389" s="1238"/>
      <c r="Y389" s="1233"/>
      <c r="Z389" s="649"/>
      <c r="AA389" s="45"/>
      <c r="AB389" s="235"/>
      <c r="AC389" s="236"/>
      <c r="AD389" s="237"/>
    </row>
    <row r="390" spans="1:30" ht="13.05" customHeight="1">
      <c r="A390" s="47"/>
      <c r="B390" s="59"/>
      <c r="C390" s="48"/>
      <c r="D390" s="63"/>
      <c r="E390" s="47"/>
      <c r="F390" s="32"/>
      <c r="G390" s="1072"/>
      <c r="H390" s="1074"/>
      <c r="I390" s="1229"/>
      <c r="J390" s="1230"/>
      <c r="K390" s="1230"/>
      <c r="L390" s="1230"/>
      <c r="M390" s="1230"/>
      <c r="N390" s="1230"/>
      <c r="O390" s="1230"/>
      <c r="P390" s="1230"/>
      <c r="Q390" s="1231"/>
      <c r="R390" s="1235"/>
      <c r="S390" s="1236"/>
      <c r="T390" s="1236"/>
      <c r="U390" s="1236"/>
      <c r="V390" s="1236"/>
      <c r="W390" s="1237"/>
      <c r="X390" s="1239"/>
      <c r="Y390" s="1236"/>
      <c r="Z390" s="255" t="s">
        <v>177</v>
      </c>
      <c r="AA390" s="45"/>
      <c r="AB390" s="235"/>
      <c r="AC390" s="236"/>
      <c r="AD390" s="237"/>
    </row>
    <row r="391" spans="1:30" ht="13.05" customHeight="1">
      <c r="A391" s="47"/>
      <c r="B391" s="59"/>
      <c r="C391" s="48"/>
      <c r="D391" s="63"/>
      <c r="E391" s="47"/>
      <c r="F391" s="32"/>
      <c r="G391" s="1224" t="s">
        <v>324</v>
      </c>
      <c r="H391" s="1225"/>
      <c r="I391" s="1226" t="s">
        <v>325</v>
      </c>
      <c r="J391" s="1227"/>
      <c r="K391" s="1227"/>
      <c r="L391" s="1227"/>
      <c r="M391" s="1227"/>
      <c r="N391" s="1227"/>
      <c r="O391" s="1227"/>
      <c r="P391" s="1227"/>
      <c r="Q391" s="1228"/>
      <c r="R391" s="1232"/>
      <c r="S391" s="1233"/>
      <c r="T391" s="1233"/>
      <c r="U391" s="1233"/>
      <c r="V391" s="1233"/>
      <c r="W391" s="1234"/>
      <c r="X391" s="1238"/>
      <c r="Y391" s="1233"/>
      <c r="Z391" s="649"/>
      <c r="AA391" s="45"/>
      <c r="AB391" s="235"/>
      <c r="AC391" s="236"/>
      <c r="AD391" s="237"/>
    </row>
    <row r="392" spans="1:30" ht="13.05" customHeight="1">
      <c r="A392" s="47"/>
      <c r="B392" s="59"/>
      <c r="C392" s="48"/>
      <c r="D392" s="63"/>
      <c r="E392" s="47"/>
      <c r="F392" s="32"/>
      <c r="G392" s="1072"/>
      <c r="H392" s="1074"/>
      <c r="I392" s="1229"/>
      <c r="J392" s="1230"/>
      <c r="K392" s="1230"/>
      <c r="L392" s="1230"/>
      <c r="M392" s="1230"/>
      <c r="N392" s="1230"/>
      <c r="O392" s="1230"/>
      <c r="P392" s="1230"/>
      <c r="Q392" s="1231"/>
      <c r="R392" s="1235"/>
      <c r="S392" s="1236"/>
      <c r="T392" s="1236"/>
      <c r="U392" s="1236"/>
      <c r="V392" s="1236"/>
      <c r="W392" s="1237"/>
      <c r="X392" s="1239"/>
      <c r="Y392" s="1236"/>
      <c r="Z392" s="255" t="s">
        <v>177</v>
      </c>
      <c r="AA392" s="45"/>
      <c r="AB392" s="235"/>
      <c r="AC392" s="236"/>
      <c r="AD392" s="237"/>
    </row>
    <row r="393" spans="1:30" ht="13.05" customHeight="1">
      <c r="A393" s="47"/>
      <c r="B393" s="59"/>
      <c r="C393" s="48"/>
      <c r="D393" s="63"/>
      <c r="E393" s="47"/>
      <c r="F393" s="32"/>
      <c r="G393" s="1224" t="s">
        <v>326</v>
      </c>
      <c r="H393" s="1225"/>
      <c r="I393" s="1226" t="s">
        <v>219</v>
      </c>
      <c r="J393" s="1227"/>
      <c r="K393" s="1227"/>
      <c r="L393" s="1227"/>
      <c r="M393" s="1227"/>
      <c r="N393" s="1227"/>
      <c r="O393" s="1227"/>
      <c r="P393" s="1227"/>
      <c r="Q393" s="1228"/>
      <c r="R393" s="1232"/>
      <c r="S393" s="1233"/>
      <c r="T393" s="1233"/>
      <c r="U393" s="1233"/>
      <c r="V393" s="1233"/>
      <c r="W393" s="1234"/>
      <c r="X393" s="1238"/>
      <c r="Y393" s="1233"/>
      <c r="Z393" s="649"/>
      <c r="AA393" s="45"/>
      <c r="AB393" s="235"/>
      <c r="AC393" s="236"/>
      <c r="AD393" s="237"/>
    </row>
    <row r="394" spans="1:30" ht="13.05" customHeight="1">
      <c r="A394" s="47"/>
      <c r="B394" s="59"/>
      <c r="C394" s="48"/>
      <c r="D394" s="63"/>
      <c r="E394" s="47"/>
      <c r="F394" s="32"/>
      <c r="G394" s="1072"/>
      <c r="H394" s="1074"/>
      <c r="I394" s="1229"/>
      <c r="J394" s="1230"/>
      <c r="K394" s="1230"/>
      <c r="L394" s="1230"/>
      <c r="M394" s="1230"/>
      <c r="N394" s="1230"/>
      <c r="O394" s="1230"/>
      <c r="P394" s="1230"/>
      <c r="Q394" s="1231"/>
      <c r="R394" s="1235"/>
      <c r="S394" s="1236"/>
      <c r="T394" s="1236"/>
      <c r="U394" s="1236"/>
      <c r="V394" s="1236"/>
      <c r="W394" s="1237"/>
      <c r="X394" s="1239"/>
      <c r="Y394" s="1236"/>
      <c r="Z394" s="255" t="s">
        <v>177</v>
      </c>
      <c r="AA394" s="45"/>
      <c r="AB394" s="235"/>
      <c r="AC394" s="236"/>
      <c r="AD394" s="237"/>
    </row>
    <row r="395" spans="1:30" ht="4.95" customHeight="1">
      <c r="A395" s="47"/>
      <c r="B395" s="59"/>
      <c r="C395" s="48"/>
      <c r="D395" s="63"/>
      <c r="E395" s="47"/>
      <c r="F395" s="32"/>
      <c r="G395" s="441"/>
      <c r="H395" s="441"/>
      <c r="I395" s="105"/>
      <c r="J395" s="105"/>
      <c r="K395" s="105"/>
      <c r="L395" s="105"/>
      <c r="M395" s="105"/>
      <c r="N395" s="105"/>
      <c r="O395" s="105"/>
      <c r="P395" s="105"/>
      <c r="Q395" s="105"/>
      <c r="R395" s="650"/>
      <c r="S395" s="650"/>
      <c r="T395" s="650"/>
      <c r="U395" s="650"/>
      <c r="V395" s="650"/>
      <c r="W395" s="650"/>
      <c r="X395" s="650"/>
      <c r="Y395" s="650"/>
      <c r="Z395" s="651"/>
      <c r="AA395" s="45"/>
      <c r="AB395" s="235"/>
      <c r="AC395" s="236"/>
      <c r="AD395" s="237"/>
    </row>
    <row r="396" spans="1:30" ht="5.25" customHeight="1">
      <c r="A396" s="203"/>
      <c r="B396" s="127"/>
      <c r="C396" s="164"/>
      <c r="D396" s="165"/>
      <c r="E396" s="203"/>
      <c r="F396" s="64"/>
      <c r="G396" s="250"/>
      <c r="H396" s="250"/>
      <c r="I396" s="250"/>
      <c r="J396" s="250"/>
      <c r="K396" s="250"/>
      <c r="L396" s="250"/>
      <c r="M396" s="250"/>
      <c r="N396" s="250"/>
      <c r="O396" s="250"/>
      <c r="P396" s="250"/>
      <c r="Q396" s="250"/>
      <c r="R396" s="250"/>
      <c r="S396" s="250"/>
      <c r="T396" s="250"/>
      <c r="U396" s="250"/>
      <c r="V396" s="250"/>
      <c r="W396" s="250"/>
      <c r="X396" s="250"/>
      <c r="Y396" s="250"/>
      <c r="Z396" s="250"/>
      <c r="AA396" s="66"/>
      <c r="AB396" s="251"/>
      <c r="AC396" s="252"/>
      <c r="AD396" s="253"/>
    </row>
    <row r="397" spans="1:30" ht="5.25" customHeight="1">
      <c r="A397" s="47"/>
      <c r="B397" s="59"/>
      <c r="C397" s="48"/>
      <c r="D397" s="63"/>
      <c r="E397" s="47"/>
      <c r="F397" s="32"/>
      <c r="G397" s="230"/>
      <c r="H397" s="230"/>
      <c r="I397" s="230"/>
      <c r="J397" s="230"/>
      <c r="K397" s="230"/>
      <c r="L397" s="230"/>
      <c r="M397" s="230"/>
      <c r="N397" s="230"/>
      <c r="O397" s="230"/>
      <c r="P397" s="230"/>
      <c r="Q397" s="230"/>
      <c r="R397" s="230"/>
      <c r="S397" s="230"/>
      <c r="T397" s="230"/>
      <c r="U397" s="230"/>
      <c r="V397" s="230"/>
      <c r="W397" s="230"/>
      <c r="X397" s="230"/>
      <c r="Y397" s="230"/>
      <c r="Z397" s="230"/>
      <c r="AA397" s="45"/>
      <c r="AB397" s="235"/>
      <c r="AC397" s="236"/>
      <c r="AD397" s="237"/>
    </row>
    <row r="398" spans="1:30" ht="13.5" customHeight="1">
      <c r="A398" s="1056" t="s">
        <v>421</v>
      </c>
      <c r="B398" s="59">
        <v>23</v>
      </c>
      <c r="C398" s="1180" t="s">
        <v>422</v>
      </c>
      <c r="D398" s="63" t="s">
        <v>449</v>
      </c>
      <c r="E398" s="1056" t="s">
        <v>452</v>
      </c>
      <c r="F398" s="32"/>
      <c r="G398" s="1011" t="s">
        <v>72</v>
      </c>
      <c r="H398" s="1011"/>
      <c r="I398" s="1011"/>
      <c r="J398" s="1011"/>
      <c r="K398" s="1011"/>
      <c r="L398" s="1011"/>
      <c r="M398" s="1011"/>
      <c r="N398" s="1058" t="s">
        <v>114</v>
      </c>
      <c r="O398" s="1058"/>
      <c r="P398" s="1058"/>
      <c r="Q398" s="1058"/>
      <c r="R398" s="1058"/>
      <c r="S398" s="1058"/>
      <c r="T398" s="1058"/>
      <c r="U398" s="1058"/>
      <c r="V398" s="1058"/>
      <c r="AA398" s="45"/>
      <c r="AB398" s="1082" t="s">
        <v>495</v>
      </c>
      <c r="AC398" s="1083"/>
      <c r="AD398" s="1084"/>
    </row>
    <row r="399" spans="1:30">
      <c r="A399" s="1056"/>
      <c r="B399" s="59"/>
      <c r="C399" s="1180"/>
      <c r="D399" s="63"/>
      <c r="E399" s="1056"/>
      <c r="F399" s="32"/>
      <c r="G399" s="1011"/>
      <c r="H399" s="1011"/>
      <c r="I399" s="1011"/>
      <c r="J399" s="1011"/>
      <c r="K399" s="1011"/>
      <c r="L399" s="1011"/>
      <c r="M399" s="1011"/>
      <c r="N399" s="1058"/>
      <c r="O399" s="1058"/>
      <c r="P399" s="1058"/>
      <c r="Q399" s="1058"/>
      <c r="R399" s="1058"/>
      <c r="S399" s="1058"/>
      <c r="T399" s="1058"/>
      <c r="U399" s="1058"/>
      <c r="V399" s="1058"/>
      <c r="AA399" s="45"/>
      <c r="AB399" s="1085"/>
      <c r="AC399" s="1083"/>
      <c r="AD399" s="1084"/>
    </row>
    <row r="400" spans="1:30">
      <c r="A400" s="47"/>
      <c r="B400" s="59"/>
      <c r="C400" s="1180"/>
      <c r="D400" s="63"/>
      <c r="E400" s="1056"/>
      <c r="F400" s="32"/>
      <c r="AA400" s="45"/>
      <c r="AB400" s="1085"/>
      <c r="AC400" s="1083"/>
      <c r="AD400" s="1084"/>
    </row>
    <row r="401" spans="1:30">
      <c r="A401" s="47"/>
      <c r="B401" s="59"/>
      <c r="C401" s="48"/>
      <c r="D401" s="63"/>
      <c r="E401" s="1056"/>
      <c r="F401" s="32"/>
      <c r="G401" s="832" t="s">
        <v>333</v>
      </c>
      <c r="H401" s="832"/>
      <c r="I401" s="832"/>
      <c r="J401" s="832"/>
      <c r="K401" s="832"/>
      <c r="L401" s="832"/>
      <c r="M401" s="832"/>
      <c r="N401" s="832"/>
      <c r="O401" s="832"/>
      <c r="P401" s="832"/>
      <c r="Q401" s="832"/>
      <c r="R401" s="832"/>
      <c r="S401" s="832"/>
      <c r="T401" s="832"/>
      <c r="U401" s="832"/>
      <c r="V401" s="832"/>
      <c r="W401" s="832"/>
      <c r="AA401" s="45"/>
      <c r="AB401" s="235"/>
      <c r="AC401" s="236"/>
      <c r="AD401" s="237"/>
    </row>
    <row r="402" spans="1:30">
      <c r="A402" s="47"/>
      <c r="B402" s="59"/>
      <c r="C402" s="48"/>
      <c r="D402" s="63"/>
      <c r="E402" s="1056"/>
      <c r="F402" s="32"/>
      <c r="G402" s="1322"/>
      <c r="H402" s="1323"/>
      <c r="I402" s="1349" t="s">
        <v>1310</v>
      </c>
      <c r="J402" s="1349"/>
      <c r="K402" s="1349"/>
      <c r="L402" s="1349"/>
      <c r="M402" s="1339" t="s">
        <v>335</v>
      </c>
      <c r="N402" s="1339"/>
      <c r="O402" s="1339"/>
      <c r="P402" s="1339"/>
      <c r="Q402" s="1240"/>
      <c r="R402" s="1240"/>
      <c r="S402" s="1240"/>
      <c r="T402" s="1240"/>
      <c r="U402" s="1240"/>
      <c r="V402" s="1240"/>
      <c r="W402" s="1240"/>
      <c r="X402" s="1240"/>
      <c r="Y402" s="1240"/>
      <c r="Z402" s="1240"/>
      <c r="AA402" s="45"/>
      <c r="AB402" s="235"/>
      <c r="AC402" s="236"/>
      <c r="AD402" s="237"/>
    </row>
    <row r="403" spans="1:30">
      <c r="A403" s="47"/>
      <c r="B403" s="59"/>
      <c r="C403" s="48"/>
      <c r="D403" s="63"/>
      <c r="E403" s="1056"/>
      <c r="F403" s="32"/>
      <c r="G403" s="1324"/>
      <c r="H403" s="1325"/>
      <c r="I403" s="1349"/>
      <c r="J403" s="1349"/>
      <c r="K403" s="1349"/>
      <c r="L403" s="1349"/>
      <c r="M403" s="1339" t="s">
        <v>336</v>
      </c>
      <c r="N403" s="1339"/>
      <c r="O403" s="1339"/>
      <c r="P403" s="1339"/>
      <c r="Q403" s="1240"/>
      <c r="R403" s="1240"/>
      <c r="S403" s="1240"/>
      <c r="T403" s="1240"/>
      <c r="U403" s="1240"/>
      <c r="V403" s="1240"/>
      <c r="W403" s="1240"/>
      <c r="X403" s="1240"/>
      <c r="Y403" s="1240"/>
      <c r="Z403" s="1240"/>
      <c r="AA403" s="45"/>
      <c r="AB403" s="235"/>
      <c r="AC403" s="236"/>
      <c r="AD403" s="237"/>
    </row>
    <row r="404" spans="1:30">
      <c r="A404" s="47"/>
      <c r="B404" s="59"/>
      <c r="C404" s="48"/>
      <c r="D404" s="63"/>
      <c r="E404" s="49"/>
      <c r="F404" s="32"/>
      <c r="G404" s="1322"/>
      <c r="H404" s="1323"/>
      <c r="I404" s="1348" t="s">
        <v>337</v>
      </c>
      <c r="J404" s="1348"/>
      <c r="K404" s="1348"/>
      <c r="L404" s="1348"/>
      <c r="M404" s="1240"/>
      <c r="N404" s="1240"/>
      <c r="O404" s="1240"/>
      <c r="P404" s="1240"/>
      <c r="Q404" s="1240"/>
      <c r="R404" s="1240"/>
      <c r="S404" s="1240"/>
      <c r="T404" s="1240"/>
      <c r="U404" s="1240"/>
      <c r="V404" s="1240"/>
      <c r="W404" s="1240"/>
      <c r="X404" s="1240"/>
      <c r="Y404" s="1240"/>
      <c r="Z404" s="1240"/>
      <c r="AA404" s="45"/>
      <c r="AB404" s="235"/>
      <c r="AC404" s="236"/>
      <c r="AD404" s="237"/>
    </row>
    <row r="405" spans="1:30">
      <c r="A405" s="47"/>
      <c r="B405" s="59"/>
      <c r="C405" s="48"/>
      <c r="D405" s="63"/>
      <c r="E405" s="49"/>
      <c r="F405" s="32"/>
      <c r="G405" s="1324"/>
      <c r="H405" s="1325"/>
      <c r="I405" s="1348"/>
      <c r="J405" s="1348"/>
      <c r="K405" s="1348"/>
      <c r="L405" s="1348"/>
      <c r="M405" s="1240"/>
      <c r="N405" s="1240"/>
      <c r="O405" s="1240"/>
      <c r="P405" s="1240"/>
      <c r="Q405" s="1240"/>
      <c r="R405" s="1240"/>
      <c r="S405" s="1240"/>
      <c r="T405" s="1240"/>
      <c r="U405" s="1240"/>
      <c r="V405" s="1240"/>
      <c r="W405" s="1240"/>
      <c r="X405" s="1240"/>
      <c r="Y405" s="1240"/>
      <c r="Z405" s="1240"/>
      <c r="AA405" s="45"/>
      <c r="AB405" s="235"/>
      <c r="AC405" s="236"/>
      <c r="AD405" s="237"/>
    </row>
    <row r="406" spans="1:30">
      <c r="A406" s="47"/>
      <c r="B406" s="59"/>
      <c r="C406" s="48"/>
      <c r="D406" s="63"/>
      <c r="E406" s="49"/>
      <c r="F406" s="32"/>
      <c r="G406" s="1259"/>
      <c r="H406" s="1260"/>
      <c r="I406" s="951" t="s">
        <v>331</v>
      </c>
      <c r="J406" s="950"/>
      <c r="K406" s="950"/>
      <c r="L406" s="950"/>
      <c r="M406" s="1346"/>
      <c r="N406" s="1346"/>
      <c r="O406" s="1346"/>
      <c r="P406" s="1346"/>
      <c r="Q406" s="1346"/>
      <c r="R406" s="1346"/>
      <c r="S406" s="1346"/>
      <c r="T406" s="1346"/>
      <c r="U406" s="1346"/>
      <c r="V406" s="1346"/>
      <c r="W406" s="1346"/>
      <c r="X406" s="1346"/>
      <c r="Y406" s="1346"/>
      <c r="Z406" s="256" t="s">
        <v>332</v>
      </c>
      <c r="AA406" s="45"/>
      <c r="AB406" s="235"/>
      <c r="AC406" s="236"/>
      <c r="AD406" s="237"/>
    </row>
    <row r="407" spans="1:30">
      <c r="A407" s="47"/>
      <c r="B407" s="59"/>
      <c r="C407" s="48"/>
      <c r="D407" s="63"/>
      <c r="E407" s="49"/>
      <c r="F407" s="32"/>
      <c r="AA407" s="45"/>
      <c r="AB407" s="235"/>
      <c r="AC407" s="236"/>
      <c r="AD407" s="237"/>
    </row>
    <row r="408" spans="1:30">
      <c r="A408" s="47"/>
      <c r="B408" s="59"/>
      <c r="C408" s="48"/>
      <c r="D408" s="63"/>
      <c r="E408" s="49"/>
      <c r="F408" s="32"/>
      <c r="G408" s="31" t="s">
        <v>338</v>
      </c>
      <c r="AA408" s="45"/>
      <c r="AB408" s="235"/>
      <c r="AC408" s="236"/>
      <c r="AD408" s="237"/>
    </row>
    <row r="409" spans="1:30">
      <c r="A409" s="47"/>
      <c r="B409" s="59"/>
      <c r="C409" s="48"/>
      <c r="D409" s="63"/>
      <c r="E409" s="49"/>
      <c r="F409" s="32"/>
      <c r="G409" s="1259"/>
      <c r="H409" s="1260"/>
      <c r="I409" s="1261" t="s">
        <v>339</v>
      </c>
      <c r="J409" s="1262"/>
      <c r="K409" s="1262"/>
      <c r="L409" s="1262"/>
      <c r="M409" s="1262"/>
      <c r="N409" s="1262"/>
      <c r="O409" s="1262"/>
      <c r="P409" s="1262"/>
      <c r="Q409" s="1262"/>
      <c r="R409" s="1262"/>
      <c r="S409" s="1262"/>
      <c r="T409" s="1262"/>
      <c r="U409" s="1262"/>
      <c r="V409" s="1262"/>
      <c r="W409" s="1262"/>
      <c r="X409" s="1262"/>
      <c r="Y409" s="1262"/>
      <c r="Z409" s="1263"/>
      <c r="AA409" s="45"/>
      <c r="AB409" s="235"/>
      <c r="AC409" s="236"/>
      <c r="AD409" s="237"/>
    </row>
    <row r="410" spans="1:30">
      <c r="A410" s="47"/>
      <c r="B410" s="59"/>
      <c r="C410" s="48"/>
      <c r="D410" s="63"/>
      <c r="E410" s="49"/>
      <c r="F410" s="32"/>
      <c r="G410" s="1259"/>
      <c r="H410" s="1260"/>
      <c r="I410" s="1261" t="s">
        <v>340</v>
      </c>
      <c r="J410" s="1262"/>
      <c r="K410" s="1262"/>
      <c r="L410" s="1262"/>
      <c r="M410" s="1262"/>
      <c r="N410" s="1262"/>
      <c r="O410" s="1262"/>
      <c r="P410" s="1262"/>
      <c r="Q410" s="1262"/>
      <c r="R410" s="1262"/>
      <c r="S410" s="1262"/>
      <c r="T410" s="1262"/>
      <c r="U410" s="1262"/>
      <c r="V410" s="1262"/>
      <c r="W410" s="1262"/>
      <c r="X410" s="1262"/>
      <c r="Y410" s="1262"/>
      <c r="Z410" s="1263"/>
      <c r="AA410" s="45"/>
      <c r="AB410" s="235"/>
      <c r="AC410" s="236"/>
      <c r="AD410" s="237"/>
    </row>
    <row r="411" spans="1:30">
      <c r="A411" s="47"/>
      <c r="B411" s="59"/>
      <c r="C411" s="48"/>
      <c r="D411" s="63"/>
      <c r="E411" s="49"/>
      <c r="F411" s="32"/>
      <c r="G411" s="1259" t="s">
        <v>104</v>
      </c>
      <c r="H411" s="1260"/>
      <c r="I411" s="257" t="s">
        <v>331</v>
      </c>
      <c r="J411" s="258"/>
      <c r="K411" s="258"/>
      <c r="L411" s="258"/>
      <c r="M411" s="1357"/>
      <c r="N411" s="1357"/>
      <c r="O411" s="1357"/>
      <c r="P411" s="1357"/>
      <c r="Q411" s="1357"/>
      <c r="R411" s="1357"/>
      <c r="S411" s="1357"/>
      <c r="T411" s="1357"/>
      <c r="U411" s="1357"/>
      <c r="V411" s="1357"/>
      <c r="W411" s="1357"/>
      <c r="X411" s="1357"/>
      <c r="Y411" s="1357"/>
      <c r="Z411" s="259" t="s">
        <v>332</v>
      </c>
      <c r="AA411" s="45"/>
      <c r="AB411" s="235"/>
      <c r="AC411" s="236"/>
      <c r="AD411" s="237"/>
    </row>
    <row r="412" spans="1:30">
      <c r="A412" s="47"/>
      <c r="B412" s="59"/>
      <c r="C412" s="48"/>
      <c r="D412" s="63"/>
      <c r="E412" s="47"/>
      <c r="F412" s="32"/>
      <c r="G412" s="230"/>
      <c r="H412" s="230"/>
      <c r="I412" s="230"/>
      <c r="J412" s="230"/>
      <c r="K412" s="230"/>
      <c r="L412" s="230"/>
      <c r="M412" s="230"/>
      <c r="N412" s="230"/>
      <c r="O412" s="230"/>
      <c r="P412" s="230"/>
      <c r="Q412" s="230"/>
      <c r="R412" s="230"/>
      <c r="S412" s="230"/>
      <c r="T412" s="230"/>
      <c r="U412" s="230"/>
      <c r="V412" s="230"/>
      <c r="W412" s="230"/>
      <c r="X412" s="230"/>
      <c r="Y412" s="230"/>
      <c r="Z412" s="230"/>
      <c r="AA412" s="45"/>
      <c r="AB412" s="235"/>
      <c r="AC412" s="236"/>
      <c r="AD412" s="237"/>
    </row>
    <row r="413" spans="1:30">
      <c r="A413" s="47"/>
      <c r="B413" s="59"/>
      <c r="C413" s="48"/>
      <c r="D413" s="63"/>
      <c r="E413" s="47"/>
      <c r="F413" s="32"/>
      <c r="G413" s="230"/>
      <c r="H413" s="230"/>
      <c r="I413" s="230"/>
      <c r="J413" s="230"/>
      <c r="K413" s="230"/>
      <c r="L413" s="230"/>
      <c r="M413" s="230"/>
      <c r="N413" s="230"/>
      <c r="O413" s="230"/>
      <c r="P413" s="230"/>
      <c r="Q413" s="230"/>
      <c r="R413" s="230"/>
      <c r="S413" s="230"/>
      <c r="T413" s="230"/>
      <c r="U413" s="230"/>
      <c r="V413" s="230"/>
      <c r="W413" s="230"/>
      <c r="X413" s="230"/>
      <c r="Y413" s="230"/>
      <c r="Z413" s="230"/>
      <c r="AA413" s="45"/>
      <c r="AB413" s="235"/>
      <c r="AC413" s="236"/>
      <c r="AD413" s="237"/>
    </row>
    <row r="414" spans="1:30" ht="13.5" customHeight="1">
      <c r="A414" s="47"/>
      <c r="B414" s="59">
        <v>24</v>
      </c>
      <c r="C414" s="48" t="s">
        <v>423</v>
      </c>
      <c r="D414" s="63" t="s">
        <v>450</v>
      </c>
      <c r="E414" s="1056" t="s">
        <v>424</v>
      </c>
      <c r="F414" s="32"/>
      <c r="G414" s="1011" t="s">
        <v>72</v>
      </c>
      <c r="H414" s="1011"/>
      <c r="I414" s="1011"/>
      <c r="J414" s="1011"/>
      <c r="K414" s="1011"/>
      <c r="L414" s="1011"/>
      <c r="M414" s="1011"/>
      <c r="N414" s="1058" t="s">
        <v>114</v>
      </c>
      <c r="O414" s="1058"/>
      <c r="P414" s="1058"/>
      <c r="Q414" s="1058"/>
      <c r="R414" s="1058"/>
      <c r="S414" s="1058"/>
      <c r="T414" s="1058"/>
      <c r="U414" s="1058"/>
      <c r="V414" s="1058"/>
      <c r="AA414" s="45"/>
      <c r="AB414" s="1486" t="s">
        <v>724</v>
      </c>
      <c r="AC414" s="1550"/>
      <c r="AD414" s="1551"/>
    </row>
    <row r="415" spans="1:30">
      <c r="A415" s="47"/>
      <c r="B415" s="59"/>
      <c r="C415" s="48"/>
      <c r="D415" s="63"/>
      <c r="E415" s="1056"/>
      <c r="F415" s="32"/>
      <c r="G415" s="1011"/>
      <c r="H415" s="1011"/>
      <c r="I415" s="1011"/>
      <c r="J415" s="1011"/>
      <c r="K415" s="1011"/>
      <c r="L415" s="1011"/>
      <c r="M415" s="1011"/>
      <c r="N415" s="1058"/>
      <c r="O415" s="1058"/>
      <c r="P415" s="1058"/>
      <c r="Q415" s="1058"/>
      <c r="R415" s="1058"/>
      <c r="S415" s="1058"/>
      <c r="T415" s="1058"/>
      <c r="U415" s="1058"/>
      <c r="V415" s="1058"/>
      <c r="AA415" s="45"/>
      <c r="AB415" s="1486"/>
      <c r="AC415" s="1550"/>
      <c r="AD415" s="1551"/>
    </row>
    <row r="416" spans="1:30">
      <c r="A416" s="47"/>
      <c r="B416" s="59"/>
      <c r="C416" s="48"/>
      <c r="D416" s="63"/>
      <c r="E416" s="49"/>
      <c r="F416" s="32"/>
      <c r="AA416" s="45"/>
      <c r="AB416" s="1486"/>
      <c r="AC416" s="1550"/>
      <c r="AD416" s="1551"/>
    </row>
    <row r="417" spans="1:30">
      <c r="A417" s="47"/>
      <c r="B417" s="59"/>
      <c r="C417" s="48"/>
      <c r="D417" s="63" t="s">
        <v>450</v>
      </c>
      <c r="E417" s="1056" t="s">
        <v>453</v>
      </c>
      <c r="F417" s="32"/>
      <c r="G417" s="832" t="s">
        <v>341</v>
      </c>
      <c r="H417" s="832"/>
      <c r="I417" s="832"/>
      <c r="J417" s="832"/>
      <c r="K417" s="832"/>
      <c r="L417" s="832"/>
      <c r="M417" s="832"/>
      <c r="N417" s="832"/>
      <c r="O417" s="832"/>
      <c r="P417" s="832"/>
      <c r="Q417" s="832"/>
      <c r="R417" s="832"/>
      <c r="S417" s="832"/>
      <c r="T417" s="832"/>
      <c r="U417" s="832"/>
      <c r="V417" s="832"/>
      <c r="W417" s="832"/>
      <c r="AA417" s="45"/>
      <c r="AB417" s="235"/>
      <c r="AC417" s="236"/>
      <c r="AD417" s="237"/>
    </row>
    <row r="418" spans="1:30">
      <c r="A418" s="47"/>
      <c r="B418" s="59"/>
      <c r="C418" s="48"/>
      <c r="D418" s="63"/>
      <c r="E418" s="1056"/>
      <c r="F418" s="32"/>
      <c r="G418" s="1339" t="s">
        <v>342</v>
      </c>
      <c r="H418" s="1339"/>
      <c r="I418" s="1339"/>
      <c r="J418" s="1339"/>
      <c r="K418" s="1339"/>
      <c r="L418" s="1339"/>
      <c r="M418" s="1345"/>
      <c r="N418" s="1346"/>
      <c r="O418" s="1346"/>
      <c r="P418" s="1346"/>
      <c r="Q418" s="1346"/>
      <c r="R418" s="1346"/>
      <c r="S418" s="1346"/>
      <c r="T418" s="1346"/>
      <c r="U418" s="1346"/>
      <c r="V418" s="1346"/>
      <c r="W418" s="1346"/>
      <c r="X418" s="1346"/>
      <c r="Y418" s="1346"/>
      <c r="Z418" s="1347"/>
      <c r="AA418" s="45"/>
      <c r="AB418" s="235"/>
      <c r="AC418" s="236"/>
      <c r="AD418" s="237"/>
    </row>
    <row r="419" spans="1:30">
      <c r="A419" s="47"/>
      <c r="B419" s="59"/>
      <c r="C419" s="48"/>
      <c r="D419" s="63"/>
      <c r="E419" s="1056"/>
      <c r="F419" s="32"/>
      <c r="G419" s="1339" t="s">
        <v>1202</v>
      </c>
      <c r="H419" s="1339"/>
      <c r="I419" s="1339"/>
      <c r="J419" s="1339"/>
      <c r="K419" s="1339"/>
      <c r="L419" s="1339"/>
      <c r="M419" s="1343"/>
      <c r="N419" s="1344"/>
      <c r="O419" s="1344"/>
      <c r="P419" s="260" t="s">
        <v>343</v>
      </c>
      <c r="Q419" s="1339" t="s">
        <v>1292</v>
      </c>
      <c r="R419" s="1339"/>
      <c r="S419" s="1339"/>
      <c r="T419" s="1339"/>
      <c r="U419" s="1339"/>
      <c r="V419" s="1339"/>
      <c r="W419" s="1343"/>
      <c r="X419" s="1344"/>
      <c r="Y419" s="1344"/>
      <c r="Z419" s="260" t="s">
        <v>343</v>
      </c>
      <c r="AA419" s="45"/>
      <c r="AB419" s="235"/>
      <c r="AC419" s="236"/>
      <c r="AD419" s="237"/>
    </row>
    <row r="420" spans="1:30">
      <c r="A420" s="47"/>
      <c r="B420" s="59"/>
      <c r="C420" s="48"/>
      <c r="D420" s="63"/>
      <c r="E420" s="49"/>
      <c r="F420" s="32"/>
      <c r="G420" s="230"/>
      <c r="H420" s="230"/>
      <c r="I420" s="230"/>
      <c r="J420" s="230"/>
      <c r="K420" s="230"/>
      <c r="L420" s="230"/>
      <c r="M420" s="230"/>
      <c r="N420" s="230"/>
      <c r="O420" s="230"/>
      <c r="P420" s="230"/>
      <c r="Q420" s="230"/>
      <c r="R420" s="230"/>
      <c r="S420" s="230"/>
      <c r="T420" s="230"/>
      <c r="U420" s="230"/>
      <c r="V420" s="230"/>
      <c r="W420" s="230"/>
      <c r="X420" s="230"/>
      <c r="Y420" s="230"/>
      <c r="Z420" s="230"/>
      <c r="AA420" s="45"/>
      <c r="AB420" s="235"/>
      <c r="AC420" s="236"/>
      <c r="AD420" s="237"/>
    </row>
    <row r="421" spans="1:30">
      <c r="A421" s="47"/>
      <c r="B421" s="59"/>
      <c r="C421" s="48"/>
      <c r="D421" s="63" t="s">
        <v>450</v>
      </c>
      <c r="E421" s="1056" t="s">
        <v>616</v>
      </c>
      <c r="F421" s="32"/>
      <c r="G421" s="230"/>
      <c r="H421" s="230"/>
      <c r="I421" s="230"/>
      <c r="J421" s="230"/>
      <c r="K421" s="230"/>
      <c r="L421" s="230"/>
      <c r="M421" s="230"/>
      <c r="N421" s="230"/>
      <c r="O421" s="230"/>
      <c r="P421" s="230"/>
      <c r="Q421" s="230"/>
      <c r="R421" s="230"/>
      <c r="S421" s="230"/>
      <c r="T421" s="230"/>
      <c r="U421" s="230"/>
      <c r="V421" s="230"/>
      <c r="W421" s="230"/>
      <c r="X421" s="230"/>
      <c r="Y421" s="230"/>
      <c r="Z421" s="230"/>
      <c r="AA421" s="45"/>
      <c r="AB421" s="235"/>
      <c r="AC421" s="236"/>
      <c r="AD421" s="237"/>
    </row>
    <row r="422" spans="1:30">
      <c r="A422" s="47"/>
      <c r="B422" s="59"/>
      <c r="C422" s="48"/>
      <c r="D422" s="63"/>
      <c r="E422" s="1056"/>
      <c r="F422" s="32"/>
      <c r="G422" s="230"/>
      <c r="H422" s="230"/>
      <c r="I422" s="230"/>
      <c r="J422" s="230"/>
      <c r="K422" s="230"/>
      <c r="L422" s="230"/>
      <c r="M422" s="230"/>
      <c r="N422" s="230"/>
      <c r="O422" s="230"/>
      <c r="P422" s="230"/>
      <c r="Q422" s="230"/>
      <c r="R422" s="230"/>
      <c r="S422" s="230"/>
      <c r="T422" s="230"/>
      <c r="U422" s="230"/>
      <c r="V422" s="230"/>
      <c r="W422" s="230"/>
      <c r="X422" s="230"/>
      <c r="Y422" s="230"/>
      <c r="Z422" s="230"/>
      <c r="AA422" s="45"/>
      <c r="AB422" s="235"/>
      <c r="AC422" s="236"/>
      <c r="AD422" s="237"/>
    </row>
    <row r="423" spans="1:30">
      <c r="A423" s="47"/>
      <c r="B423" s="59"/>
      <c r="C423" s="48"/>
      <c r="D423" s="63"/>
      <c r="E423" s="1056"/>
      <c r="F423" s="32"/>
      <c r="G423" s="230"/>
      <c r="H423" s="230"/>
      <c r="I423" s="230"/>
      <c r="J423" s="230"/>
      <c r="K423" s="230"/>
      <c r="L423" s="230"/>
      <c r="M423" s="230"/>
      <c r="N423" s="230"/>
      <c r="O423" s="230"/>
      <c r="P423" s="230"/>
      <c r="Q423" s="230"/>
      <c r="R423" s="230"/>
      <c r="S423" s="230"/>
      <c r="T423" s="230"/>
      <c r="U423" s="230"/>
      <c r="V423" s="230"/>
      <c r="W423" s="230"/>
      <c r="X423" s="230"/>
      <c r="Y423" s="230"/>
      <c r="Z423" s="230"/>
      <c r="AA423" s="45"/>
      <c r="AB423" s="235"/>
      <c r="AC423" s="236"/>
      <c r="AD423" s="237"/>
    </row>
    <row r="424" spans="1:30">
      <c r="A424" s="47"/>
      <c r="B424" s="59"/>
      <c r="C424" s="48"/>
      <c r="D424" s="63"/>
      <c r="E424" s="1056"/>
      <c r="F424" s="32"/>
      <c r="G424" s="230"/>
      <c r="H424" s="230"/>
      <c r="I424" s="230"/>
      <c r="J424" s="230"/>
      <c r="K424" s="230"/>
      <c r="L424" s="230"/>
      <c r="M424" s="230"/>
      <c r="N424" s="230"/>
      <c r="O424" s="230"/>
      <c r="P424" s="230"/>
      <c r="Q424" s="230"/>
      <c r="R424" s="230"/>
      <c r="S424" s="230"/>
      <c r="T424" s="230"/>
      <c r="U424" s="230"/>
      <c r="V424" s="230"/>
      <c r="W424" s="230"/>
      <c r="X424" s="230"/>
      <c r="Y424" s="230"/>
      <c r="Z424" s="230"/>
      <c r="AA424" s="45"/>
      <c r="AB424" s="235"/>
      <c r="AC424" s="236"/>
      <c r="AD424" s="237"/>
    </row>
    <row r="425" spans="1:30">
      <c r="A425" s="47"/>
      <c r="B425" s="59"/>
      <c r="C425" s="48"/>
      <c r="D425" s="63"/>
      <c r="E425" s="1056"/>
      <c r="F425" s="32"/>
      <c r="G425" s="230"/>
      <c r="H425" s="230"/>
      <c r="I425" s="230"/>
      <c r="J425" s="230"/>
      <c r="K425" s="230"/>
      <c r="L425" s="230"/>
      <c r="M425" s="230"/>
      <c r="N425" s="230"/>
      <c r="O425" s="230"/>
      <c r="P425" s="230"/>
      <c r="Q425" s="230"/>
      <c r="R425" s="230"/>
      <c r="S425" s="230"/>
      <c r="T425" s="230"/>
      <c r="U425" s="230"/>
      <c r="V425" s="230"/>
      <c r="W425" s="230"/>
      <c r="X425" s="230"/>
      <c r="Y425" s="230"/>
      <c r="Z425" s="230"/>
      <c r="AA425" s="45"/>
      <c r="AB425" s="235"/>
      <c r="AC425" s="236"/>
      <c r="AD425" s="237"/>
    </row>
    <row r="426" spans="1:30">
      <c r="A426" s="47"/>
      <c r="B426" s="59"/>
      <c r="C426" s="48"/>
      <c r="D426" s="63"/>
      <c r="E426" s="1056"/>
      <c r="F426" s="32"/>
      <c r="G426" s="230"/>
      <c r="H426" s="230"/>
      <c r="I426" s="230"/>
      <c r="J426" s="230"/>
      <c r="K426" s="230"/>
      <c r="L426" s="230"/>
      <c r="M426" s="230"/>
      <c r="N426" s="230"/>
      <c r="O426" s="230"/>
      <c r="P426" s="230"/>
      <c r="Q426" s="230"/>
      <c r="R426" s="230"/>
      <c r="S426" s="230"/>
      <c r="T426" s="230"/>
      <c r="U426" s="230"/>
      <c r="V426" s="230"/>
      <c r="W426" s="230"/>
      <c r="X426" s="230"/>
      <c r="Y426" s="230"/>
      <c r="Z426" s="230"/>
      <c r="AA426" s="45"/>
      <c r="AB426" s="235"/>
      <c r="AC426" s="236"/>
      <c r="AD426" s="237"/>
    </row>
    <row r="427" spans="1:30">
      <c r="A427" s="47"/>
      <c r="B427" s="59"/>
      <c r="C427" s="48"/>
      <c r="D427" s="63"/>
      <c r="E427" s="1056"/>
      <c r="F427" s="32"/>
      <c r="G427" s="230"/>
      <c r="H427" s="230"/>
      <c r="I427" s="230"/>
      <c r="J427" s="230"/>
      <c r="K427" s="230"/>
      <c r="L427" s="230"/>
      <c r="M427" s="230"/>
      <c r="N427" s="230"/>
      <c r="O427" s="230"/>
      <c r="P427" s="230"/>
      <c r="Q427" s="230"/>
      <c r="R427" s="230"/>
      <c r="S427" s="230"/>
      <c r="T427" s="230"/>
      <c r="U427" s="230"/>
      <c r="V427" s="230"/>
      <c r="W427" s="230"/>
      <c r="X427" s="230"/>
      <c r="Y427" s="230"/>
      <c r="Z427" s="230"/>
      <c r="AA427" s="45"/>
      <c r="AB427" s="235"/>
      <c r="AC427" s="236"/>
      <c r="AD427" s="237"/>
    </row>
    <row r="428" spans="1:30">
      <c r="A428" s="47"/>
      <c r="B428" s="59"/>
      <c r="C428" s="48"/>
      <c r="D428" s="63"/>
      <c r="E428" s="1056"/>
      <c r="F428" s="32"/>
      <c r="G428" s="230"/>
      <c r="H428" s="230"/>
      <c r="I428" s="230"/>
      <c r="J428" s="230"/>
      <c r="K428" s="230"/>
      <c r="L428" s="230"/>
      <c r="M428" s="230"/>
      <c r="N428" s="230"/>
      <c r="O428" s="230"/>
      <c r="P428" s="230"/>
      <c r="Q428" s="230"/>
      <c r="R428" s="230"/>
      <c r="S428" s="230"/>
      <c r="T428" s="230"/>
      <c r="U428" s="230"/>
      <c r="V428" s="230"/>
      <c r="W428" s="230"/>
      <c r="X428" s="230"/>
      <c r="Y428" s="230"/>
      <c r="Z428" s="230"/>
      <c r="AA428" s="45"/>
      <c r="AB428" s="235"/>
      <c r="AC428" s="236"/>
      <c r="AD428" s="237"/>
    </row>
    <row r="429" spans="1:30">
      <c r="A429" s="47"/>
      <c r="B429" s="59"/>
      <c r="C429" s="48"/>
      <c r="D429" s="63"/>
      <c r="E429" s="1056"/>
      <c r="F429" s="32"/>
      <c r="G429" s="230"/>
      <c r="H429" s="230"/>
      <c r="I429" s="230"/>
      <c r="J429" s="230"/>
      <c r="K429" s="230"/>
      <c r="L429" s="230"/>
      <c r="M429" s="230"/>
      <c r="N429" s="230"/>
      <c r="O429" s="230"/>
      <c r="P429" s="230"/>
      <c r="Q429" s="230"/>
      <c r="R429" s="230"/>
      <c r="S429" s="230"/>
      <c r="T429" s="230"/>
      <c r="U429" s="230"/>
      <c r="V429" s="230"/>
      <c r="W429" s="230"/>
      <c r="X429" s="230"/>
      <c r="Y429" s="230"/>
      <c r="Z429" s="230"/>
      <c r="AA429" s="45"/>
      <c r="AB429" s="235"/>
      <c r="AC429" s="236"/>
      <c r="AD429" s="237"/>
    </row>
    <row r="430" spans="1:30">
      <c r="A430" s="47"/>
      <c r="B430" s="59"/>
      <c r="C430" s="48"/>
      <c r="D430" s="63"/>
      <c r="E430" s="49"/>
      <c r="F430" s="32"/>
      <c r="G430" s="230"/>
      <c r="H430" s="230"/>
      <c r="I430" s="230"/>
      <c r="J430" s="230"/>
      <c r="K430" s="230"/>
      <c r="L430" s="230"/>
      <c r="M430" s="230"/>
      <c r="N430" s="230"/>
      <c r="O430" s="230"/>
      <c r="P430" s="230"/>
      <c r="Q430" s="230"/>
      <c r="R430" s="230"/>
      <c r="S430" s="230"/>
      <c r="T430" s="230"/>
      <c r="U430" s="230"/>
      <c r="V430" s="230"/>
      <c r="W430" s="230"/>
      <c r="X430" s="230"/>
      <c r="Y430" s="230"/>
      <c r="Z430" s="230"/>
      <c r="AA430" s="45"/>
      <c r="AB430" s="235"/>
      <c r="AC430" s="236"/>
      <c r="AD430" s="237"/>
    </row>
    <row r="431" spans="1:30">
      <c r="A431" s="47"/>
      <c r="B431" s="59"/>
      <c r="C431" s="48"/>
      <c r="D431" s="63" t="s">
        <v>450</v>
      </c>
      <c r="E431" s="1056" t="s">
        <v>425</v>
      </c>
      <c r="F431" s="32"/>
      <c r="G431" s="230"/>
      <c r="H431" s="230"/>
      <c r="I431" s="230"/>
      <c r="J431" s="230"/>
      <c r="K431" s="230"/>
      <c r="L431" s="230"/>
      <c r="M431" s="230"/>
      <c r="N431" s="230"/>
      <c r="O431" s="230"/>
      <c r="P431" s="230"/>
      <c r="Q431" s="230"/>
      <c r="R431" s="230"/>
      <c r="S431" s="230"/>
      <c r="T431" s="230"/>
      <c r="U431" s="230"/>
      <c r="V431" s="230"/>
      <c r="W431" s="230"/>
      <c r="X431" s="230"/>
      <c r="Y431" s="230"/>
      <c r="Z431" s="230"/>
      <c r="AA431" s="45"/>
      <c r="AB431" s="235"/>
      <c r="AC431" s="236"/>
      <c r="AD431" s="237"/>
    </row>
    <row r="432" spans="1:30">
      <c r="A432" s="47"/>
      <c r="B432" s="59"/>
      <c r="C432" s="48"/>
      <c r="D432" s="63"/>
      <c r="E432" s="1056"/>
      <c r="F432" s="32"/>
      <c r="G432" s="230"/>
      <c r="H432" s="230"/>
      <c r="I432" s="230"/>
      <c r="J432" s="230"/>
      <c r="K432" s="230"/>
      <c r="L432" s="230"/>
      <c r="M432" s="230"/>
      <c r="N432" s="230"/>
      <c r="O432" s="230"/>
      <c r="P432" s="230"/>
      <c r="Q432" s="230"/>
      <c r="R432" s="230"/>
      <c r="S432" s="230"/>
      <c r="T432" s="230"/>
      <c r="U432" s="230"/>
      <c r="V432" s="230"/>
      <c r="W432" s="230"/>
      <c r="X432" s="230"/>
      <c r="Y432" s="230"/>
      <c r="Z432" s="230"/>
      <c r="AA432" s="45"/>
      <c r="AB432" s="235"/>
      <c r="AC432" s="236"/>
      <c r="AD432" s="237"/>
    </row>
    <row r="433" spans="1:30">
      <c r="A433" s="47"/>
      <c r="B433" s="59"/>
      <c r="C433" s="48"/>
      <c r="D433" s="63"/>
      <c r="E433" s="1056"/>
      <c r="F433" s="32"/>
      <c r="G433" s="230"/>
      <c r="H433" s="230"/>
      <c r="I433" s="230"/>
      <c r="J433" s="230"/>
      <c r="K433" s="230"/>
      <c r="L433" s="230"/>
      <c r="M433" s="230"/>
      <c r="N433" s="230"/>
      <c r="O433" s="230"/>
      <c r="P433" s="230"/>
      <c r="Q433" s="230"/>
      <c r="R433" s="230"/>
      <c r="S433" s="230"/>
      <c r="T433" s="230"/>
      <c r="U433" s="230"/>
      <c r="V433" s="230"/>
      <c r="W433" s="230"/>
      <c r="X433" s="230"/>
      <c r="Y433" s="230"/>
      <c r="Z433" s="230"/>
      <c r="AA433" s="45"/>
      <c r="AB433" s="235"/>
      <c r="AC433" s="236"/>
      <c r="AD433" s="237"/>
    </row>
    <row r="434" spans="1:30">
      <c r="A434" s="47"/>
      <c r="B434" s="59"/>
      <c r="C434" s="48"/>
      <c r="D434" s="63"/>
      <c r="E434" s="1056"/>
      <c r="F434" s="32"/>
      <c r="G434" s="230"/>
      <c r="H434" s="230"/>
      <c r="I434" s="230"/>
      <c r="J434" s="230"/>
      <c r="K434" s="230"/>
      <c r="L434" s="230"/>
      <c r="M434" s="230"/>
      <c r="N434" s="230"/>
      <c r="O434" s="230"/>
      <c r="P434" s="230"/>
      <c r="Q434" s="230"/>
      <c r="R434" s="230"/>
      <c r="S434" s="230"/>
      <c r="T434" s="230"/>
      <c r="U434" s="230"/>
      <c r="V434" s="230"/>
      <c r="W434" s="230"/>
      <c r="X434" s="230"/>
      <c r="Y434" s="230"/>
      <c r="Z434" s="230"/>
      <c r="AA434" s="45"/>
      <c r="AB434" s="235"/>
      <c r="AC434" s="236"/>
      <c r="AD434" s="237"/>
    </row>
    <row r="435" spans="1:30">
      <c r="A435" s="47"/>
      <c r="B435" s="59"/>
      <c r="C435" s="48"/>
      <c r="D435" s="63"/>
      <c r="E435" s="1056"/>
      <c r="F435" s="32"/>
      <c r="G435" s="230"/>
      <c r="H435" s="230"/>
      <c r="I435" s="230"/>
      <c r="J435" s="230"/>
      <c r="K435" s="230"/>
      <c r="L435" s="230"/>
      <c r="M435" s="230"/>
      <c r="N435" s="230"/>
      <c r="O435" s="230"/>
      <c r="P435" s="230"/>
      <c r="Q435" s="230"/>
      <c r="R435" s="230"/>
      <c r="S435" s="230"/>
      <c r="T435" s="230"/>
      <c r="U435" s="230"/>
      <c r="V435" s="230"/>
      <c r="W435" s="230"/>
      <c r="X435" s="230"/>
      <c r="Y435" s="230"/>
      <c r="Z435" s="230"/>
      <c r="AA435" s="45"/>
      <c r="AB435" s="235"/>
      <c r="AC435" s="236"/>
      <c r="AD435" s="237"/>
    </row>
    <row r="436" spans="1:30">
      <c r="A436" s="47"/>
      <c r="B436" s="59"/>
      <c r="C436" s="48"/>
      <c r="D436" s="63"/>
      <c r="E436" s="49"/>
      <c r="F436" s="32"/>
      <c r="G436" s="230"/>
      <c r="H436" s="230"/>
      <c r="I436" s="230"/>
      <c r="J436" s="230"/>
      <c r="K436" s="230"/>
      <c r="L436" s="230"/>
      <c r="M436" s="230"/>
      <c r="N436" s="230"/>
      <c r="O436" s="230"/>
      <c r="P436" s="230"/>
      <c r="Q436" s="230"/>
      <c r="R436" s="230"/>
      <c r="S436" s="230"/>
      <c r="T436" s="230"/>
      <c r="U436" s="230"/>
      <c r="V436" s="230"/>
      <c r="W436" s="230"/>
      <c r="X436" s="230"/>
      <c r="Y436" s="230"/>
      <c r="Z436" s="230"/>
      <c r="AA436" s="45"/>
      <c r="AB436" s="235"/>
      <c r="AC436" s="236"/>
      <c r="AD436" s="237"/>
    </row>
    <row r="437" spans="1:30">
      <c r="A437" s="47"/>
      <c r="B437" s="59"/>
      <c r="C437" s="48"/>
      <c r="D437" s="63"/>
      <c r="E437" s="49"/>
      <c r="F437" s="32"/>
      <c r="G437" s="230"/>
      <c r="H437" s="230"/>
      <c r="I437" s="230"/>
      <c r="J437" s="230"/>
      <c r="K437" s="230"/>
      <c r="L437" s="230"/>
      <c r="M437" s="230"/>
      <c r="N437" s="230"/>
      <c r="O437" s="230"/>
      <c r="P437" s="230"/>
      <c r="Q437" s="230"/>
      <c r="R437" s="230"/>
      <c r="S437" s="230"/>
      <c r="T437" s="230"/>
      <c r="U437" s="230"/>
      <c r="V437" s="230"/>
      <c r="W437" s="230"/>
      <c r="X437" s="230"/>
      <c r="Y437" s="230"/>
      <c r="Z437" s="230"/>
      <c r="AA437" s="45"/>
      <c r="AB437" s="235"/>
      <c r="AC437" s="236"/>
      <c r="AD437" s="237"/>
    </row>
    <row r="438" spans="1:30" ht="17.399999999999999" customHeight="1">
      <c r="A438" s="203"/>
      <c r="B438" s="127"/>
      <c r="C438" s="164"/>
      <c r="D438" s="165"/>
      <c r="E438" s="203"/>
      <c r="F438" s="64"/>
      <c r="G438" s="250"/>
      <c r="H438" s="250"/>
      <c r="I438" s="250"/>
      <c r="J438" s="250"/>
      <c r="K438" s="250"/>
      <c r="L438" s="250"/>
      <c r="M438" s="250"/>
      <c r="N438" s="250"/>
      <c r="O438" s="250"/>
      <c r="P438" s="250"/>
      <c r="Q438" s="250"/>
      <c r="R438" s="250"/>
      <c r="S438" s="250"/>
      <c r="T438" s="250"/>
      <c r="U438" s="250"/>
      <c r="V438" s="250"/>
      <c r="W438" s="250"/>
      <c r="X438" s="250"/>
      <c r="Y438" s="250"/>
      <c r="Z438" s="250"/>
      <c r="AA438" s="66"/>
      <c r="AB438" s="251"/>
      <c r="AC438" s="252"/>
      <c r="AD438" s="253"/>
    </row>
    <row r="439" spans="1:30" ht="5.25" customHeight="1">
      <c r="A439" s="49"/>
      <c r="B439" s="32"/>
      <c r="C439" s="45"/>
      <c r="D439" s="232"/>
      <c r="E439" s="49"/>
      <c r="F439" s="32"/>
      <c r="J439" s="124"/>
      <c r="K439" s="124"/>
      <c r="L439" s="124"/>
      <c r="M439" s="46"/>
      <c r="N439" s="41"/>
      <c r="O439" s="41"/>
      <c r="P439" s="41"/>
      <c r="Q439" s="41"/>
      <c r="R439" s="41"/>
      <c r="S439" s="41"/>
      <c r="T439" s="41"/>
      <c r="U439" s="41"/>
      <c r="V439" s="46"/>
      <c r="AA439" s="45"/>
      <c r="AB439" s="184"/>
      <c r="AC439" s="185"/>
      <c r="AD439" s="186"/>
    </row>
    <row r="440" spans="1:30" ht="13.5" customHeight="1">
      <c r="A440" s="1008" t="s">
        <v>486</v>
      </c>
      <c r="B440" s="37">
        <v>25</v>
      </c>
      <c r="C440" s="1180" t="s">
        <v>426</v>
      </c>
      <c r="D440" s="63" t="s">
        <v>243</v>
      </c>
      <c r="E440" s="1056" t="s">
        <v>748</v>
      </c>
      <c r="F440" s="32"/>
      <c r="G440" s="1011" t="s">
        <v>72</v>
      </c>
      <c r="H440" s="1011"/>
      <c r="I440" s="1011"/>
      <c r="J440" s="1011"/>
      <c r="K440" s="1011"/>
      <c r="L440" s="1011"/>
      <c r="M440" s="1011"/>
      <c r="N440" s="1058" t="s">
        <v>114</v>
      </c>
      <c r="O440" s="1058"/>
      <c r="P440" s="1058"/>
      <c r="Q440" s="1058"/>
      <c r="R440" s="1058"/>
      <c r="S440" s="1058"/>
      <c r="T440" s="1058"/>
      <c r="U440" s="1058"/>
      <c r="V440" s="1058"/>
      <c r="AA440" s="45"/>
      <c r="AB440" s="1082" t="s">
        <v>495</v>
      </c>
      <c r="AC440" s="1083"/>
      <c r="AD440" s="1084"/>
    </row>
    <row r="441" spans="1:30">
      <c r="A441" s="1008"/>
      <c r="B441" s="37"/>
      <c r="C441" s="1180"/>
      <c r="D441" s="63"/>
      <c r="E441" s="1056"/>
      <c r="F441" s="32"/>
      <c r="G441" s="1011"/>
      <c r="H441" s="1011"/>
      <c r="I441" s="1011"/>
      <c r="J441" s="1011"/>
      <c r="K441" s="1011"/>
      <c r="L441" s="1011"/>
      <c r="M441" s="1011"/>
      <c r="N441" s="1058"/>
      <c r="O441" s="1058"/>
      <c r="P441" s="1058"/>
      <c r="Q441" s="1058"/>
      <c r="R441" s="1058"/>
      <c r="S441" s="1058"/>
      <c r="T441" s="1058"/>
      <c r="U441" s="1058"/>
      <c r="V441" s="1058"/>
      <c r="AA441" s="45"/>
      <c r="AB441" s="1085"/>
      <c r="AC441" s="1083"/>
      <c r="AD441" s="1084"/>
    </row>
    <row r="442" spans="1:30">
      <c r="A442" s="1008"/>
      <c r="B442" s="37"/>
      <c r="C442" s="36"/>
      <c r="D442" s="63"/>
      <c r="E442" s="1056"/>
      <c r="F442" s="32"/>
      <c r="G442" s="157"/>
      <c r="H442" s="157"/>
      <c r="I442" s="157"/>
      <c r="J442" s="157"/>
      <c r="K442" s="157"/>
      <c r="L442" s="157"/>
      <c r="M442" s="157"/>
      <c r="N442" s="157"/>
      <c r="O442" s="157"/>
      <c r="P442" s="157"/>
      <c r="Q442" s="157"/>
      <c r="R442" s="157"/>
      <c r="S442" s="157"/>
      <c r="T442" s="157"/>
      <c r="U442" s="157"/>
      <c r="V442" s="157"/>
      <c r="W442" s="157"/>
      <c r="AA442" s="45"/>
      <c r="AB442" s="1085"/>
      <c r="AC442" s="1083"/>
      <c r="AD442" s="1084"/>
    </row>
    <row r="443" spans="1:30">
      <c r="A443" s="1008"/>
      <c r="B443" s="37"/>
      <c r="C443" s="36"/>
      <c r="D443" s="63"/>
      <c r="E443" s="1056"/>
      <c r="F443" s="32"/>
      <c r="G443" s="1674" t="s">
        <v>749</v>
      </c>
      <c r="H443" s="1675"/>
      <c r="I443" s="1675"/>
      <c r="J443" s="1675"/>
      <c r="K443" s="1675"/>
      <c r="L443" s="1675"/>
      <c r="M443" s="1675"/>
      <c r="N443" s="1675"/>
      <c r="O443" s="1675"/>
      <c r="P443" s="1675"/>
      <c r="Q443" s="1675"/>
      <c r="R443" s="1675"/>
      <c r="S443" s="1675"/>
      <c r="T443" s="1675"/>
      <c r="U443" s="1675"/>
      <c r="V443" s="1675"/>
      <c r="W443" s="1675"/>
      <c r="X443" s="1675"/>
      <c r="Y443" s="1675"/>
      <c r="Z443" s="1675"/>
      <c r="AA443" s="45"/>
      <c r="AB443" s="160"/>
      <c r="AC443" s="161"/>
      <c r="AD443" s="162"/>
    </row>
    <row r="444" spans="1:30">
      <c r="A444" s="1008"/>
      <c r="B444" s="37"/>
      <c r="C444" s="36"/>
      <c r="D444" s="63"/>
      <c r="E444" s="1056"/>
      <c r="F444" s="32"/>
      <c r="G444" s="1675"/>
      <c r="H444" s="1675"/>
      <c r="I444" s="1675"/>
      <c r="J444" s="1675"/>
      <c r="K444" s="1675"/>
      <c r="L444" s="1675"/>
      <c r="M444" s="1675"/>
      <c r="N444" s="1675"/>
      <c r="O444" s="1675"/>
      <c r="P444" s="1675"/>
      <c r="Q444" s="1675"/>
      <c r="R444" s="1675"/>
      <c r="S444" s="1675"/>
      <c r="T444" s="1675"/>
      <c r="U444" s="1675"/>
      <c r="V444" s="1675"/>
      <c r="W444" s="1675"/>
      <c r="X444" s="1675"/>
      <c r="Y444" s="1675"/>
      <c r="Z444" s="1675"/>
      <c r="AA444" s="45"/>
      <c r="AB444" s="160"/>
      <c r="AC444" s="161"/>
      <c r="AD444" s="162"/>
    </row>
    <row r="445" spans="1:30" ht="13.8" thickBot="1">
      <c r="A445" s="49"/>
      <c r="B445" s="37"/>
      <c r="C445" s="36"/>
      <c r="D445" s="63"/>
      <c r="E445" s="1056"/>
      <c r="F445" s="32"/>
      <c r="AA445" s="45"/>
      <c r="AB445" s="160"/>
      <c r="AC445" s="161"/>
      <c r="AD445" s="162"/>
    </row>
    <row r="446" spans="1:30" ht="13.8" thickBot="1">
      <c r="A446" s="49"/>
      <c r="B446" s="37"/>
      <c r="C446" s="36"/>
      <c r="D446" s="63"/>
      <c r="E446" s="1056"/>
      <c r="F446" s="32"/>
      <c r="H446" s="31" t="s">
        <v>750</v>
      </c>
      <c r="N446" s="31" t="s">
        <v>751</v>
      </c>
      <c r="P446" s="1354"/>
      <c r="Q446" s="1355"/>
      <c r="R446" s="1355"/>
      <c r="S446" s="1356"/>
      <c r="T446" s="31" t="s">
        <v>293</v>
      </c>
      <c r="AA446" s="45"/>
      <c r="AB446" s="160"/>
      <c r="AC446" s="161"/>
      <c r="AD446" s="162"/>
    </row>
    <row r="447" spans="1:30" ht="13.8" thickBot="1">
      <c r="A447" s="49"/>
      <c r="B447" s="37"/>
      <c r="C447" s="36"/>
      <c r="D447" s="63"/>
      <c r="E447" s="1056"/>
      <c r="F447" s="32"/>
      <c r="AA447" s="45"/>
      <c r="AB447" s="160"/>
      <c r="AC447" s="161"/>
      <c r="AD447" s="162"/>
    </row>
    <row r="448" spans="1:30" ht="13.8" thickBot="1">
      <c r="A448" s="49"/>
      <c r="B448" s="37"/>
      <c r="C448" s="36"/>
      <c r="D448" s="63"/>
      <c r="E448" s="1056"/>
      <c r="F448" s="32"/>
      <c r="H448" s="31" t="s">
        <v>752</v>
      </c>
      <c r="N448" s="31" t="s">
        <v>751</v>
      </c>
      <c r="P448" s="1354"/>
      <c r="Q448" s="1355"/>
      <c r="R448" s="1355"/>
      <c r="S448" s="1356"/>
      <c r="T448" s="31" t="s">
        <v>293</v>
      </c>
      <c r="AA448" s="45"/>
      <c r="AB448" s="160"/>
      <c r="AC448" s="161"/>
      <c r="AD448" s="162"/>
    </row>
    <row r="449" spans="1:30">
      <c r="A449" s="49"/>
      <c r="B449" s="37"/>
      <c r="C449" s="36"/>
      <c r="D449" s="63"/>
      <c r="E449" s="1056"/>
      <c r="F449" s="32"/>
      <c r="G449" s="157"/>
      <c r="H449" s="157"/>
      <c r="I449" s="157"/>
      <c r="J449" s="157"/>
      <c r="K449" s="157"/>
      <c r="L449" s="157"/>
      <c r="M449" s="157"/>
      <c r="N449" s="157"/>
      <c r="O449" s="157"/>
      <c r="P449" s="157"/>
      <c r="Q449" s="157"/>
      <c r="R449" s="157"/>
      <c r="S449" s="157"/>
      <c r="T449" s="157"/>
      <c r="U449" s="157"/>
      <c r="V449" s="157"/>
      <c r="W449" s="157"/>
      <c r="AA449" s="45"/>
      <c r="AB449" s="160"/>
      <c r="AC449" s="161"/>
      <c r="AD449" s="162"/>
    </row>
    <row r="450" spans="1:30">
      <c r="A450" s="49"/>
      <c r="B450" s="37"/>
      <c r="C450" s="36"/>
      <c r="D450" s="63"/>
      <c r="E450" s="1056"/>
      <c r="F450" s="32"/>
      <c r="G450" s="832" t="s">
        <v>361</v>
      </c>
      <c r="H450" s="832"/>
      <c r="I450" s="832"/>
      <c r="J450" s="832"/>
      <c r="K450" s="832"/>
      <c r="L450" s="832"/>
      <c r="M450" s="832"/>
      <c r="N450" s="832"/>
      <c r="O450" s="832"/>
      <c r="P450" s="832"/>
      <c r="Q450" s="832"/>
      <c r="R450" s="832"/>
      <c r="S450" s="832"/>
      <c r="T450" s="832"/>
      <c r="U450" s="832"/>
      <c r="V450" s="832"/>
      <c r="AA450" s="45"/>
      <c r="AB450" s="213"/>
      <c r="AC450" s="214"/>
      <c r="AD450" s="215"/>
    </row>
    <row r="451" spans="1:30">
      <c r="A451" s="49"/>
      <c r="B451" s="37"/>
      <c r="C451" s="36"/>
      <c r="D451" s="63"/>
      <c r="E451" s="1056"/>
      <c r="F451" s="32"/>
      <c r="G451" s="54" t="s">
        <v>104</v>
      </c>
      <c r="H451" s="1264" t="s">
        <v>362</v>
      </c>
      <c r="I451" s="1264"/>
      <c r="J451" s="1264"/>
      <c r="K451" s="1264"/>
      <c r="L451" s="1264"/>
      <c r="M451" s="1264"/>
      <c r="N451" s="1264"/>
      <c r="O451" s="1264"/>
      <c r="P451" s="1264"/>
      <c r="Q451" s="1264"/>
      <c r="R451" s="1264"/>
      <c r="S451" s="1264"/>
      <c r="T451" s="1264"/>
      <c r="U451" s="1264"/>
      <c r="V451" s="1264"/>
      <c r="W451" s="1264"/>
      <c r="X451" s="1264"/>
      <c r="Y451" s="1264"/>
      <c r="Z451" s="1264"/>
      <c r="AA451" s="45"/>
      <c r="AB451" s="213"/>
      <c r="AC451" s="214"/>
      <c r="AD451" s="215"/>
    </row>
    <row r="452" spans="1:30">
      <c r="A452" s="49"/>
      <c r="B452" s="37"/>
      <c r="C452" s="36"/>
      <c r="D452" s="63"/>
      <c r="E452" s="1056"/>
      <c r="F452" s="32"/>
      <c r="G452" s="54" t="s">
        <v>104</v>
      </c>
      <c r="H452" s="1264" t="s">
        <v>363</v>
      </c>
      <c r="I452" s="1264"/>
      <c r="J452" s="1264"/>
      <c r="K452" s="1264"/>
      <c r="L452" s="1264"/>
      <c r="M452" s="1264"/>
      <c r="N452" s="1264"/>
      <c r="O452" s="1264"/>
      <c r="P452" s="1264"/>
      <c r="Q452" s="1264"/>
      <c r="R452" s="1264"/>
      <c r="S452" s="1264"/>
      <c r="T452" s="1264"/>
      <c r="U452" s="1264"/>
      <c r="V452" s="1264"/>
      <c r="W452" s="1264"/>
      <c r="X452" s="1264"/>
      <c r="Y452" s="1264"/>
      <c r="Z452" s="1264"/>
      <c r="AA452" s="45"/>
      <c r="AB452" s="213"/>
      <c r="AC452" s="214"/>
      <c r="AD452" s="215"/>
    </row>
    <row r="453" spans="1:30">
      <c r="A453" s="49"/>
      <c r="B453" s="37"/>
      <c r="C453" s="36"/>
      <c r="D453" s="63"/>
      <c r="E453" s="1056"/>
      <c r="F453" s="32"/>
      <c r="G453" s="54" t="s">
        <v>104</v>
      </c>
      <c r="H453" s="1261" t="s">
        <v>364</v>
      </c>
      <c r="I453" s="1262"/>
      <c r="J453" s="1262"/>
      <c r="K453" s="1262"/>
      <c r="L453" s="1262"/>
      <c r="M453" s="1262"/>
      <c r="N453" s="1262"/>
      <c r="O453" s="1262"/>
      <c r="P453" s="1262"/>
      <c r="Q453" s="1262"/>
      <c r="R453" s="1262"/>
      <c r="S453" s="1262"/>
      <c r="T453" s="1262"/>
      <c r="U453" s="1262"/>
      <c r="V453" s="1262"/>
      <c r="W453" s="1262"/>
      <c r="X453" s="1262"/>
      <c r="Y453" s="1262"/>
      <c r="Z453" s="1263"/>
      <c r="AA453" s="45"/>
      <c r="AB453" s="213"/>
      <c r="AC453" s="214"/>
      <c r="AD453" s="215"/>
    </row>
    <row r="454" spans="1:30">
      <c r="A454" s="49"/>
      <c r="B454" s="37"/>
      <c r="C454" s="36"/>
      <c r="D454" s="63"/>
      <c r="E454" s="1056"/>
      <c r="F454" s="32"/>
      <c r="G454" s="994"/>
      <c r="H454" s="1629" t="s">
        <v>28</v>
      </c>
      <c r="I454" s="1629"/>
      <c r="J454" s="1629"/>
      <c r="K454" s="1629"/>
      <c r="L454" s="1629"/>
      <c r="M454" s="1629"/>
      <c r="N454" s="1629"/>
      <c r="O454" s="1629"/>
      <c r="P454" s="1629"/>
      <c r="Q454" s="1629"/>
      <c r="R454" s="1629"/>
      <c r="S454" s="1629"/>
      <c r="T454" s="1629"/>
      <c r="U454" s="1629"/>
      <c r="V454" s="1629"/>
      <c r="W454" s="1629"/>
      <c r="X454" s="1629"/>
      <c r="Y454" s="1629"/>
      <c r="Z454" s="1629"/>
      <c r="AA454" s="45"/>
      <c r="AB454" s="213"/>
      <c r="AC454" s="214"/>
      <c r="AD454" s="215"/>
    </row>
    <row r="455" spans="1:30">
      <c r="A455" s="49"/>
      <c r="B455" s="37"/>
      <c r="C455" s="36"/>
      <c r="D455" s="63"/>
      <c r="E455" s="1056"/>
      <c r="F455" s="32"/>
      <c r="G455" s="994"/>
      <c r="H455" s="1630"/>
      <c r="I455" s="1630"/>
      <c r="J455" s="1630"/>
      <c r="K455" s="1630"/>
      <c r="L455" s="1630"/>
      <c r="M455" s="1630"/>
      <c r="N455" s="1630"/>
      <c r="O455" s="1630"/>
      <c r="P455" s="1630"/>
      <c r="Q455" s="1630"/>
      <c r="R455" s="1630"/>
      <c r="S455" s="1630"/>
      <c r="T455" s="1630"/>
      <c r="U455" s="1630"/>
      <c r="V455" s="1630"/>
      <c r="W455" s="1630"/>
      <c r="X455" s="1630"/>
      <c r="Y455" s="1630"/>
      <c r="Z455" s="1630"/>
      <c r="AA455" s="45"/>
      <c r="AB455" s="213"/>
      <c r="AC455" s="214"/>
      <c r="AD455" s="215"/>
    </row>
    <row r="456" spans="1:30">
      <c r="A456" s="49"/>
      <c r="B456" s="37"/>
      <c r="C456" s="36"/>
      <c r="D456" s="63"/>
      <c r="E456" s="1056"/>
      <c r="F456" s="32"/>
      <c r="G456" s="994"/>
      <c r="H456" s="1630"/>
      <c r="I456" s="1630"/>
      <c r="J456" s="1630"/>
      <c r="K456" s="1630"/>
      <c r="L456" s="1630"/>
      <c r="M456" s="1630"/>
      <c r="N456" s="1630"/>
      <c r="O456" s="1630"/>
      <c r="P456" s="1630"/>
      <c r="Q456" s="1630"/>
      <c r="R456" s="1630"/>
      <c r="S456" s="1630"/>
      <c r="T456" s="1630"/>
      <c r="U456" s="1630"/>
      <c r="V456" s="1630"/>
      <c r="W456" s="1630"/>
      <c r="X456" s="1630"/>
      <c r="Y456" s="1630"/>
      <c r="Z456" s="1630"/>
      <c r="AA456" s="45"/>
      <c r="AB456" s="213"/>
      <c r="AC456" s="214"/>
      <c r="AD456" s="215"/>
    </row>
    <row r="457" spans="1:30">
      <c r="A457" s="49"/>
      <c r="B457" s="37"/>
      <c r="C457" s="36"/>
      <c r="D457" s="63"/>
      <c r="E457" s="1056"/>
      <c r="F457" s="32"/>
      <c r="G457" s="994"/>
      <c r="H457" s="1630"/>
      <c r="I457" s="1630"/>
      <c r="J457" s="1630"/>
      <c r="K457" s="1630"/>
      <c r="L457" s="1630"/>
      <c r="M457" s="1630"/>
      <c r="N457" s="1630"/>
      <c r="O457" s="1630"/>
      <c r="P457" s="1630"/>
      <c r="Q457" s="1630"/>
      <c r="R457" s="1630"/>
      <c r="S457" s="1630"/>
      <c r="T457" s="1630"/>
      <c r="U457" s="1630"/>
      <c r="V457" s="1630"/>
      <c r="W457" s="1630"/>
      <c r="X457" s="1630"/>
      <c r="Y457" s="1630"/>
      <c r="Z457" s="1630"/>
      <c r="AA457" s="45"/>
      <c r="AB457" s="213"/>
      <c r="AC457" s="214"/>
      <c r="AD457" s="215"/>
    </row>
    <row r="458" spans="1:30">
      <c r="A458" s="49"/>
      <c r="B458" s="37"/>
      <c r="C458" s="36"/>
      <c r="D458" s="63"/>
      <c r="E458" s="1056"/>
      <c r="F458" s="32"/>
      <c r="G458" s="994"/>
      <c r="H458" s="1631"/>
      <c r="I458" s="1631"/>
      <c r="J458" s="1631"/>
      <c r="K458" s="1631"/>
      <c r="L458" s="1631"/>
      <c r="M458" s="1631"/>
      <c r="N458" s="1631"/>
      <c r="O458" s="1631"/>
      <c r="P458" s="1631"/>
      <c r="Q458" s="1631"/>
      <c r="R458" s="1631"/>
      <c r="S458" s="1631"/>
      <c r="T458" s="1631"/>
      <c r="U458" s="1631"/>
      <c r="V458" s="1631"/>
      <c r="W458" s="1631"/>
      <c r="X458" s="1631"/>
      <c r="Y458" s="1631"/>
      <c r="Z458" s="1631"/>
      <c r="AA458" s="45"/>
      <c r="AB458" s="213"/>
      <c r="AC458" s="214"/>
      <c r="AD458" s="215"/>
    </row>
    <row r="459" spans="1:30">
      <c r="A459" s="49"/>
      <c r="B459" s="37"/>
      <c r="C459" s="36"/>
      <c r="D459" s="63"/>
      <c r="E459" s="49"/>
      <c r="F459" s="32"/>
      <c r="G459" s="46"/>
      <c r="H459" s="46"/>
      <c r="I459" s="46"/>
      <c r="J459" s="46"/>
      <c r="K459" s="46"/>
      <c r="L459" s="46"/>
      <c r="M459" s="46"/>
      <c r="N459" s="46"/>
      <c r="O459" s="46"/>
      <c r="P459" s="46"/>
      <c r="R459" s="46"/>
      <c r="S459" s="46"/>
      <c r="U459" s="46"/>
      <c r="V459" s="46"/>
      <c r="AA459" s="45"/>
      <c r="AB459" s="213"/>
      <c r="AC459" s="214"/>
      <c r="AD459" s="215"/>
    </row>
    <row r="460" spans="1:30">
      <c r="A460" s="49"/>
      <c r="B460" s="37"/>
      <c r="C460" s="36"/>
      <c r="D460" s="63"/>
      <c r="E460" s="49"/>
      <c r="F460" s="32"/>
      <c r="G460" s="46"/>
      <c r="H460" s="46"/>
      <c r="I460" s="46"/>
      <c r="J460" s="46"/>
      <c r="K460" s="46"/>
      <c r="L460" s="46"/>
      <c r="M460" s="46"/>
      <c r="N460" s="46"/>
      <c r="O460" s="46"/>
      <c r="P460" s="46"/>
      <c r="R460" s="46"/>
      <c r="S460" s="46"/>
      <c r="U460" s="46"/>
      <c r="V460" s="46"/>
      <c r="AA460" s="45"/>
      <c r="AB460" s="213"/>
      <c r="AC460" s="214"/>
      <c r="AD460" s="215"/>
    </row>
    <row r="461" spans="1:30" ht="13.5" customHeight="1">
      <c r="A461" s="1056" t="s">
        <v>487</v>
      </c>
      <c r="B461" s="37">
        <v>26</v>
      </c>
      <c r="C461" s="36" t="s">
        <v>427</v>
      </c>
      <c r="D461" s="63" t="s">
        <v>449</v>
      </c>
      <c r="E461" s="1056" t="s">
        <v>428</v>
      </c>
      <c r="F461" s="32"/>
      <c r="G461" s="1011" t="s">
        <v>72</v>
      </c>
      <c r="H461" s="1011"/>
      <c r="I461" s="1011"/>
      <c r="J461" s="1011"/>
      <c r="K461" s="1011"/>
      <c r="L461" s="1011"/>
      <c r="M461" s="1011"/>
      <c r="N461" s="1058" t="s">
        <v>465</v>
      </c>
      <c r="O461" s="1058"/>
      <c r="P461" s="1058"/>
      <c r="Q461" s="1058"/>
      <c r="R461" s="1058"/>
      <c r="S461" s="1058"/>
      <c r="T461" s="1058"/>
      <c r="U461" s="1058"/>
      <c r="V461" s="1058"/>
      <c r="AA461" s="45"/>
      <c r="AB461" s="1082" t="s">
        <v>495</v>
      </c>
      <c r="AC461" s="1083"/>
      <c r="AD461" s="1084"/>
    </row>
    <row r="462" spans="1:30">
      <c r="A462" s="1056"/>
      <c r="B462" s="37"/>
      <c r="C462" s="36"/>
      <c r="D462" s="63"/>
      <c r="E462" s="1056"/>
      <c r="F462" s="32"/>
      <c r="G462" s="1011"/>
      <c r="H462" s="1011"/>
      <c r="I462" s="1011"/>
      <c r="J462" s="1011"/>
      <c r="K462" s="1011"/>
      <c r="L462" s="1011"/>
      <c r="M462" s="1011"/>
      <c r="N462" s="1058"/>
      <c r="O462" s="1058"/>
      <c r="P462" s="1058"/>
      <c r="Q462" s="1058"/>
      <c r="R462" s="1058"/>
      <c r="S462" s="1058"/>
      <c r="T462" s="1058"/>
      <c r="U462" s="1058"/>
      <c r="V462" s="1058"/>
      <c r="AA462" s="45"/>
      <c r="AB462" s="1085"/>
      <c r="AC462" s="1083"/>
      <c r="AD462" s="1084"/>
    </row>
    <row r="463" spans="1:30">
      <c r="A463" s="49"/>
      <c r="B463" s="37"/>
      <c r="C463" s="36"/>
      <c r="D463" s="63"/>
      <c r="E463" s="1056"/>
      <c r="F463" s="32"/>
      <c r="G463" s="254"/>
      <c r="H463" s="254"/>
      <c r="I463" s="254"/>
      <c r="J463" s="254"/>
      <c r="K463" s="254"/>
      <c r="L463" s="254"/>
      <c r="M463" s="254"/>
      <c r="N463" s="238"/>
      <c r="O463" s="238"/>
      <c r="P463" s="238"/>
      <c r="Q463" s="238"/>
      <c r="R463" s="238"/>
      <c r="S463" s="238"/>
      <c r="T463" s="238"/>
      <c r="U463" s="238"/>
      <c r="V463" s="238"/>
      <c r="AA463" s="45"/>
      <c r="AB463" s="1085"/>
      <c r="AC463" s="1083"/>
      <c r="AD463" s="1084"/>
    </row>
    <row r="464" spans="1:30">
      <c r="A464" s="49"/>
      <c r="B464" s="37"/>
      <c r="C464" s="36"/>
      <c r="D464" s="63"/>
      <c r="E464" s="49"/>
      <c r="F464" s="32"/>
      <c r="G464" s="1117" t="s">
        <v>327</v>
      </c>
      <c r="H464" s="1117"/>
      <c r="I464" s="832"/>
      <c r="J464" s="832"/>
      <c r="K464" s="832"/>
      <c r="L464" s="832"/>
      <c r="M464" s="832"/>
      <c r="N464" s="832"/>
      <c r="O464" s="832"/>
      <c r="P464" s="832"/>
      <c r="Q464" s="832"/>
      <c r="R464" s="832"/>
      <c r="S464" s="832"/>
      <c r="T464" s="832"/>
      <c r="U464" s="832"/>
      <c r="AA464" s="45"/>
      <c r="AB464" s="213"/>
      <c r="AC464" s="214"/>
      <c r="AD464" s="215"/>
    </row>
    <row r="465" spans="1:30">
      <c r="A465" s="49"/>
      <c r="B465" s="37"/>
      <c r="C465" s="36"/>
      <c r="D465" s="63" t="s">
        <v>449</v>
      </c>
      <c r="E465" s="1056" t="s">
        <v>429</v>
      </c>
      <c r="F465" s="32"/>
      <c r="G465" s="1259"/>
      <c r="H465" s="1260"/>
      <c r="I465" s="1261" t="s">
        <v>328</v>
      </c>
      <c r="J465" s="1262"/>
      <c r="K465" s="1262"/>
      <c r="L465" s="1262"/>
      <c r="M465" s="1262"/>
      <c r="N465" s="1262"/>
      <c r="O465" s="1262"/>
      <c r="P465" s="1262"/>
      <c r="Q465" s="1262"/>
      <c r="R465" s="1262"/>
      <c r="S465" s="1262"/>
      <c r="T465" s="1262"/>
      <c r="U465" s="1262"/>
      <c r="V465" s="1262"/>
      <c r="W465" s="1262"/>
      <c r="X465" s="1262"/>
      <c r="Y465" s="1262"/>
      <c r="Z465" s="1263"/>
      <c r="AA465" s="45"/>
      <c r="AB465" s="213"/>
      <c r="AC465" s="214"/>
      <c r="AD465" s="215"/>
    </row>
    <row r="466" spans="1:30">
      <c r="A466" s="49"/>
      <c r="B466" s="37"/>
      <c r="C466" s="36"/>
      <c r="D466" s="63"/>
      <c r="E466" s="1056"/>
      <c r="F466" s="32"/>
      <c r="G466" s="1259"/>
      <c r="H466" s="1260"/>
      <c r="I466" s="1261" t="s">
        <v>329</v>
      </c>
      <c r="J466" s="1262"/>
      <c r="K466" s="1262"/>
      <c r="L466" s="1262"/>
      <c r="M466" s="1262"/>
      <c r="N466" s="1262"/>
      <c r="O466" s="1262"/>
      <c r="P466" s="1262"/>
      <c r="Q466" s="1262"/>
      <c r="R466" s="1262"/>
      <c r="S466" s="1262"/>
      <c r="T466" s="1262"/>
      <c r="U466" s="1262"/>
      <c r="V466" s="1262"/>
      <c r="W466" s="1262"/>
      <c r="X466" s="1262"/>
      <c r="Y466" s="1262"/>
      <c r="Z466" s="1263"/>
      <c r="AA466" s="45"/>
      <c r="AB466" s="213"/>
      <c r="AC466" s="214"/>
      <c r="AD466" s="215"/>
    </row>
    <row r="467" spans="1:30">
      <c r="A467" s="49"/>
      <c r="B467" s="37"/>
      <c r="C467" s="36"/>
      <c r="D467" s="63"/>
      <c r="E467" s="1056"/>
      <c r="F467" s="32"/>
      <c r="G467" s="1259"/>
      <c r="H467" s="1260"/>
      <c r="I467" s="1261" t="s">
        <v>330</v>
      </c>
      <c r="J467" s="1262"/>
      <c r="K467" s="1262"/>
      <c r="L467" s="1262"/>
      <c r="M467" s="1262"/>
      <c r="N467" s="1262"/>
      <c r="O467" s="1262"/>
      <c r="P467" s="1262"/>
      <c r="Q467" s="1262"/>
      <c r="R467" s="1262"/>
      <c r="S467" s="1262"/>
      <c r="T467" s="1262"/>
      <c r="U467" s="1262"/>
      <c r="V467" s="1262"/>
      <c r="W467" s="1262"/>
      <c r="X467" s="1262"/>
      <c r="Y467" s="1262"/>
      <c r="Z467" s="1263"/>
      <c r="AA467" s="45"/>
      <c r="AB467" s="213"/>
      <c r="AC467" s="214"/>
      <c r="AD467" s="215"/>
    </row>
    <row r="468" spans="1:30">
      <c r="A468" s="49"/>
      <c r="B468" s="37"/>
      <c r="C468" s="36"/>
      <c r="D468" s="63"/>
      <c r="E468" s="1056"/>
      <c r="F468" s="32"/>
      <c r="G468" s="1322" t="s">
        <v>104</v>
      </c>
      <c r="H468" s="1323"/>
      <c r="I468" s="953" t="s">
        <v>331</v>
      </c>
      <c r="J468" s="954"/>
      <c r="K468" s="954"/>
      <c r="L468" s="954"/>
      <c r="M468" s="1326"/>
      <c r="N468" s="1326"/>
      <c r="O468" s="1326"/>
      <c r="P468" s="1326"/>
      <c r="Q468" s="1326"/>
      <c r="R468" s="1326"/>
      <c r="S468" s="1326"/>
      <c r="T468" s="1326"/>
      <c r="U468" s="1326"/>
      <c r="V468" s="1326"/>
      <c r="W468" s="1326"/>
      <c r="X468" s="1326"/>
      <c r="Y468" s="1326"/>
      <c r="Z468" s="987" t="s">
        <v>332</v>
      </c>
      <c r="AA468" s="45"/>
      <c r="AB468" s="213"/>
      <c r="AC468" s="214"/>
      <c r="AD468" s="215"/>
    </row>
    <row r="469" spans="1:30">
      <c r="A469" s="49"/>
      <c r="B469" s="37"/>
      <c r="C469" s="36"/>
      <c r="D469" s="63"/>
      <c r="E469" s="49"/>
      <c r="F469" s="32"/>
      <c r="G469" s="1324"/>
      <c r="H469" s="1325"/>
      <c r="I469" s="951"/>
      <c r="J469" s="950"/>
      <c r="K469" s="950"/>
      <c r="L469" s="950"/>
      <c r="M469" s="1327"/>
      <c r="N469" s="1327"/>
      <c r="O469" s="1327"/>
      <c r="P469" s="1327"/>
      <c r="Q469" s="1327"/>
      <c r="R469" s="1327"/>
      <c r="S469" s="1327"/>
      <c r="T469" s="1327"/>
      <c r="U469" s="1327"/>
      <c r="V469" s="1327"/>
      <c r="W469" s="1327"/>
      <c r="X469" s="1327"/>
      <c r="Y469" s="1327"/>
      <c r="Z469" s="952"/>
      <c r="AA469" s="45"/>
      <c r="AB469" s="213"/>
      <c r="AC469" s="214"/>
      <c r="AD469" s="215"/>
    </row>
    <row r="470" spans="1:30">
      <c r="A470" s="49"/>
      <c r="B470" s="37"/>
      <c r="C470" s="36"/>
      <c r="D470" s="63"/>
      <c r="E470" s="49"/>
      <c r="F470" s="32"/>
      <c r="G470" s="46"/>
      <c r="H470" s="46"/>
      <c r="I470" s="46"/>
      <c r="J470" s="46"/>
      <c r="K470" s="46"/>
      <c r="L470" s="46"/>
      <c r="M470" s="46"/>
      <c r="N470" s="46"/>
      <c r="O470" s="46"/>
      <c r="P470" s="46"/>
      <c r="R470" s="46"/>
      <c r="S470" s="46"/>
      <c r="U470" s="46"/>
      <c r="V470" s="46"/>
      <c r="AA470" s="45"/>
      <c r="AB470" s="213"/>
      <c r="AC470" s="214"/>
      <c r="AD470" s="215"/>
    </row>
    <row r="471" spans="1:30">
      <c r="A471" s="49"/>
      <c r="B471" s="37"/>
      <c r="C471" s="36"/>
      <c r="D471" s="63"/>
      <c r="E471" s="49"/>
      <c r="F471" s="32"/>
      <c r="G471" s="46"/>
      <c r="H471" s="46"/>
      <c r="I471" s="46"/>
      <c r="J471" s="46"/>
      <c r="K471" s="46"/>
      <c r="L471" s="46"/>
      <c r="M471" s="46"/>
      <c r="N471" s="46"/>
      <c r="O471" s="46"/>
      <c r="P471" s="46"/>
      <c r="R471" s="46"/>
      <c r="S471" s="46"/>
      <c r="U471" s="46"/>
      <c r="V471" s="46"/>
      <c r="AA471" s="45"/>
      <c r="AB471" s="213"/>
      <c r="AC471" s="214"/>
      <c r="AD471" s="215"/>
    </row>
    <row r="472" spans="1:30">
      <c r="A472" s="49"/>
      <c r="B472" s="37"/>
      <c r="C472" s="36"/>
      <c r="D472" s="63"/>
      <c r="E472" s="49"/>
      <c r="F472" s="32"/>
      <c r="G472" s="46"/>
      <c r="H472" s="46"/>
      <c r="I472" s="46"/>
      <c r="J472" s="46"/>
      <c r="K472" s="46"/>
      <c r="L472" s="46"/>
      <c r="M472" s="46"/>
      <c r="N472" s="46"/>
      <c r="O472" s="46"/>
      <c r="P472" s="46"/>
      <c r="R472" s="46"/>
      <c r="S472" s="46"/>
      <c r="U472" s="46"/>
      <c r="V472" s="46"/>
      <c r="AA472" s="45"/>
      <c r="AB472" s="213"/>
      <c r="AC472" s="214"/>
      <c r="AD472" s="215"/>
    </row>
    <row r="473" spans="1:30">
      <c r="A473" s="49"/>
      <c r="B473" s="37"/>
      <c r="C473" s="36"/>
      <c r="D473" s="63"/>
      <c r="E473" s="49"/>
      <c r="F473" s="32"/>
      <c r="G473" s="46"/>
      <c r="H473" s="46"/>
      <c r="I473" s="46"/>
      <c r="J473" s="46"/>
      <c r="K473" s="46"/>
      <c r="L473" s="46"/>
      <c r="M473" s="46"/>
      <c r="N473" s="46"/>
      <c r="O473" s="46"/>
      <c r="P473" s="46"/>
      <c r="R473" s="46"/>
      <c r="S473" s="46"/>
      <c r="U473" s="46"/>
      <c r="V473" s="46"/>
      <c r="AA473" s="45"/>
      <c r="AB473" s="213"/>
      <c r="AC473" s="214"/>
      <c r="AD473" s="215"/>
    </row>
    <row r="474" spans="1:30">
      <c r="A474" s="49"/>
      <c r="B474" s="37"/>
      <c r="C474" s="36"/>
      <c r="D474" s="63"/>
      <c r="E474" s="49"/>
      <c r="F474" s="32"/>
      <c r="G474" s="46"/>
      <c r="H474" s="46"/>
      <c r="I474" s="46"/>
      <c r="J474" s="46"/>
      <c r="K474" s="46"/>
      <c r="L474" s="46"/>
      <c r="M474" s="46"/>
      <c r="N474" s="46"/>
      <c r="O474" s="46"/>
      <c r="P474" s="46"/>
      <c r="R474" s="46"/>
      <c r="S474" s="46"/>
      <c r="U474" s="46"/>
      <c r="V474" s="46"/>
      <c r="AA474" s="45"/>
      <c r="AB474" s="213"/>
      <c r="AC474" s="214"/>
      <c r="AD474" s="215"/>
    </row>
    <row r="475" spans="1:30">
      <c r="A475" s="49"/>
      <c r="B475" s="37"/>
      <c r="C475" s="36"/>
      <c r="D475" s="63"/>
      <c r="E475" s="49"/>
      <c r="F475" s="32"/>
      <c r="G475" s="46"/>
      <c r="H475" s="46"/>
      <c r="I475" s="46"/>
      <c r="J475" s="46"/>
      <c r="K475" s="46"/>
      <c r="L475" s="46"/>
      <c r="M475" s="46"/>
      <c r="N475" s="46"/>
      <c r="O475" s="46"/>
      <c r="P475" s="46"/>
      <c r="R475" s="46"/>
      <c r="S475" s="46"/>
      <c r="U475" s="46"/>
      <c r="V475" s="46"/>
      <c r="AA475" s="45"/>
      <c r="AB475" s="213"/>
      <c r="AC475" s="214"/>
      <c r="AD475" s="215"/>
    </row>
    <row r="476" spans="1:30">
      <c r="A476" s="49"/>
      <c r="B476" s="37"/>
      <c r="C476" s="36"/>
      <c r="D476" s="63"/>
      <c r="E476" s="49"/>
      <c r="F476" s="32"/>
      <c r="G476" s="46"/>
      <c r="H476" s="46"/>
      <c r="I476" s="46"/>
      <c r="J476" s="46"/>
      <c r="K476" s="46"/>
      <c r="L476" s="46"/>
      <c r="M476" s="46"/>
      <c r="N476" s="46"/>
      <c r="O476" s="46"/>
      <c r="P476" s="46"/>
      <c r="R476" s="46"/>
      <c r="S476" s="46"/>
      <c r="U476" s="46"/>
      <c r="V476" s="46"/>
      <c r="AA476" s="45"/>
      <c r="AB476" s="213"/>
      <c r="AC476" s="214"/>
      <c r="AD476" s="215"/>
    </row>
    <row r="477" spans="1:30">
      <c r="A477" s="49"/>
      <c r="B477" s="37"/>
      <c r="C477" s="36"/>
      <c r="D477" s="63"/>
      <c r="E477" s="49"/>
      <c r="F477" s="32"/>
      <c r="G477" s="46"/>
      <c r="H477" s="46"/>
      <c r="I477" s="46"/>
      <c r="J477" s="46"/>
      <c r="K477" s="46"/>
      <c r="L477" s="46"/>
      <c r="M477" s="46"/>
      <c r="N477" s="46"/>
      <c r="O477" s="46"/>
      <c r="P477" s="46"/>
      <c r="R477" s="46"/>
      <c r="S477" s="46"/>
      <c r="U477" s="46"/>
      <c r="V477" s="46"/>
      <c r="AA477" s="45"/>
      <c r="AB477" s="213"/>
      <c r="AC477" s="214"/>
      <c r="AD477" s="215"/>
    </row>
    <row r="478" spans="1:30">
      <c r="A478" s="49"/>
      <c r="B478" s="37"/>
      <c r="C478" s="36"/>
      <c r="D478" s="63"/>
      <c r="E478" s="49"/>
      <c r="F478" s="32"/>
      <c r="G478" s="46"/>
      <c r="H478" s="46"/>
      <c r="I478" s="46"/>
      <c r="J478" s="46"/>
      <c r="K478" s="46"/>
      <c r="L478" s="46"/>
      <c r="M478" s="46"/>
      <c r="N478" s="46"/>
      <c r="O478" s="46"/>
      <c r="P478" s="46"/>
      <c r="R478" s="46"/>
      <c r="S478" s="46"/>
      <c r="U478" s="46"/>
      <c r="V478" s="46"/>
      <c r="AA478" s="45"/>
      <c r="AB478" s="213"/>
      <c r="AC478" s="214"/>
      <c r="AD478" s="215"/>
    </row>
    <row r="479" spans="1:30">
      <c r="A479" s="49"/>
      <c r="B479" s="37"/>
      <c r="C479" s="36"/>
      <c r="D479" s="63"/>
      <c r="E479" s="49"/>
      <c r="F479" s="32"/>
      <c r="G479" s="46"/>
      <c r="H479" s="46"/>
      <c r="I479" s="46"/>
      <c r="J479" s="46"/>
      <c r="K479" s="46"/>
      <c r="L479" s="46"/>
      <c r="M479" s="46"/>
      <c r="N479" s="46"/>
      <c r="O479" s="46"/>
      <c r="P479" s="46"/>
      <c r="R479" s="46"/>
      <c r="S479" s="46"/>
      <c r="U479" s="46"/>
      <c r="V479" s="46"/>
      <c r="AA479" s="45"/>
      <c r="AB479" s="213"/>
      <c r="AC479" s="214"/>
      <c r="AD479" s="215"/>
    </row>
    <row r="480" spans="1:30" ht="16.8" customHeight="1">
      <c r="A480" s="60"/>
      <c r="B480" s="61"/>
      <c r="C480" s="62"/>
      <c r="D480" s="165"/>
      <c r="E480" s="60"/>
      <c r="F480" s="64"/>
      <c r="G480" s="262"/>
      <c r="H480" s="262"/>
      <c r="I480" s="262"/>
      <c r="J480" s="262"/>
      <c r="K480" s="262"/>
      <c r="L480" s="262"/>
      <c r="M480" s="262"/>
      <c r="N480" s="262"/>
      <c r="O480" s="262"/>
      <c r="P480" s="262"/>
      <c r="Q480" s="118"/>
      <c r="R480" s="262"/>
      <c r="S480" s="262"/>
      <c r="T480" s="118"/>
      <c r="U480" s="262"/>
      <c r="V480" s="262"/>
      <c r="W480" s="118"/>
      <c r="X480" s="118"/>
      <c r="Y480" s="118"/>
      <c r="Z480" s="118"/>
      <c r="AA480" s="66"/>
      <c r="AB480" s="216"/>
      <c r="AC480" s="217"/>
      <c r="AD480" s="218"/>
    </row>
    <row r="481" spans="1:30" ht="3.6" customHeight="1">
      <c r="A481" s="263"/>
      <c r="B481" s="264"/>
      <c r="C481" s="265"/>
      <c r="D481" s="266"/>
      <c r="E481" s="267"/>
      <c r="F481" s="268"/>
      <c r="Y481" s="269"/>
      <c r="Z481" s="269"/>
      <c r="AA481" s="270"/>
      <c r="AB481" s="271"/>
      <c r="AC481" s="272"/>
      <c r="AD481" s="273"/>
    </row>
    <row r="482" spans="1:30">
      <c r="A482" s="1008" t="s">
        <v>1258</v>
      </c>
      <c r="B482" s="1090">
        <v>27</v>
      </c>
      <c r="C482" s="1009" t="s">
        <v>430</v>
      </c>
      <c r="D482" s="1010" t="s">
        <v>242</v>
      </c>
      <c r="E482" s="1008" t="s">
        <v>431</v>
      </c>
      <c r="F482" s="32"/>
      <c r="G482" s="1011" t="s">
        <v>72</v>
      </c>
      <c r="H482" s="1011"/>
      <c r="I482" s="1011"/>
      <c r="J482" s="1011"/>
      <c r="K482" s="1011"/>
      <c r="L482" s="1011"/>
      <c r="M482" s="1011"/>
      <c r="N482" s="1058" t="s">
        <v>291</v>
      </c>
      <c r="O482" s="1058"/>
      <c r="P482" s="1058"/>
      <c r="Q482" s="1058"/>
      <c r="R482" s="1058"/>
      <c r="S482" s="1058"/>
      <c r="T482" s="1058"/>
      <c r="U482" s="1058"/>
      <c r="V482" s="1058"/>
      <c r="X482" s="281"/>
      <c r="Y482" s="281"/>
      <c r="Z482" s="281"/>
      <c r="AA482" s="45"/>
      <c r="AB482" s="1082" t="s">
        <v>643</v>
      </c>
      <c r="AC482" s="1113"/>
      <c r="AD482" s="1114"/>
    </row>
    <row r="483" spans="1:30">
      <c r="A483" s="1008"/>
      <c r="B483" s="1090"/>
      <c r="C483" s="1009"/>
      <c r="D483" s="1010"/>
      <c r="E483" s="1008"/>
      <c r="F483" s="32"/>
      <c r="G483" s="1011"/>
      <c r="H483" s="1011"/>
      <c r="I483" s="1011"/>
      <c r="J483" s="1011"/>
      <c r="K483" s="1011"/>
      <c r="L483" s="1011"/>
      <c r="M483" s="1011"/>
      <c r="N483" s="1058"/>
      <c r="O483" s="1058"/>
      <c r="P483" s="1058"/>
      <c r="Q483" s="1058"/>
      <c r="R483" s="1058"/>
      <c r="S483" s="1058"/>
      <c r="T483" s="1058"/>
      <c r="U483" s="1058"/>
      <c r="V483" s="1058"/>
      <c r="X483" s="281"/>
      <c r="Y483" s="281"/>
      <c r="Z483" s="281"/>
      <c r="AA483" s="45"/>
      <c r="AB483" s="1082"/>
      <c r="AC483" s="1113"/>
      <c r="AD483" s="1114"/>
    </row>
    <row r="484" spans="1:30">
      <c r="A484" s="1008"/>
      <c r="B484" s="1090"/>
      <c r="C484" s="1009"/>
      <c r="D484" s="1010"/>
      <c r="E484" s="1008"/>
      <c r="F484" s="32"/>
      <c r="G484" s="31" t="s">
        <v>365</v>
      </c>
      <c r="H484" s="46"/>
      <c r="I484" s="46"/>
      <c r="J484" s="46"/>
      <c r="K484" s="124"/>
      <c r="L484" s="124"/>
      <c r="M484" s="124"/>
      <c r="N484" s="124"/>
      <c r="O484" s="124"/>
      <c r="P484" s="124"/>
      <c r="Q484" s="124"/>
      <c r="R484" s="124"/>
      <c r="S484" s="124"/>
      <c r="T484" s="124"/>
      <c r="U484" s="124"/>
      <c r="V484" s="124"/>
      <c r="W484" s="124"/>
      <c r="X484" s="281"/>
      <c r="Y484" s="281"/>
      <c r="Z484" s="281"/>
      <c r="AA484" s="45"/>
      <c r="AB484" s="1082"/>
      <c r="AC484" s="1113"/>
      <c r="AD484" s="1114"/>
    </row>
    <row r="485" spans="1:30">
      <c r="A485" s="1008"/>
      <c r="B485" s="1090"/>
      <c r="C485" s="1009"/>
      <c r="D485" s="1010"/>
      <c r="E485" s="1008"/>
      <c r="F485" s="32"/>
      <c r="G485" s="282"/>
      <c r="H485" s="1385" t="s">
        <v>366</v>
      </c>
      <c r="I485" s="1386"/>
      <c r="J485" s="1386"/>
      <c r="K485" s="1386"/>
      <c r="L485" s="1386"/>
      <c r="M485" s="1386"/>
      <c r="N485" s="1386"/>
      <c r="O485" s="1386"/>
      <c r="P485" s="1386"/>
      <c r="Q485" s="1386"/>
      <c r="R485" s="1386"/>
      <c r="S485" s="1386"/>
      <c r="T485" s="1387"/>
      <c r="U485" s="951" t="s">
        <v>356</v>
      </c>
      <c r="V485" s="950"/>
      <c r="W485" s="952"/>
      <c r="X485" s="281"/>
      <c r="Y485" s="281"/>
      <c r="Z485" s="281"/>
      <c r="AA485" s="45"/>
      <c r="AB485" s="184"/>
      <c r="AC485" s="185"/>
      <c r="AD485" s="186"/>
    </row>
    <row r="486" spans="1:30">
      <c r="A486" s="1008"/>
      <c r="B486" s="1090"/>
      <c r="C486" s="1009"/>
      <c r="D486" s="1010"/>
      <c r="E486" s="1008"/>
      <c r="F486" s="32"/>
      <c r="G486" s="283" t="s">
        <v>206</v>
      </c>
      <c r="H486" s="1379" t="s">
        <v>970</v>
      </c>
      <c r="I486" s="1380"/>
      <c r="J486" s="1380"/>
      <c r="K486" s="1380"/>
      <c r="L486" s="1380"/>
      <c r="M486" s="1380"/>
      <c r="N486" s="1380"/>
      <c r="O486" s="1380"/>
      <c r="P486" s="1380"/>
      <c r="Q486" s="1380"/>
      <c r="R486" s="1380"/>
      <c r="S486" s="1380"/>
      <c r="T486" s="1381"/>
      <c r="U486" s="1382" t="s">
        <v>102</v>
      </c>
      <c r="V486" s="1383"/>
      <c r="W486" s="1384"/>
      <c r="X486" s="281"/>
      <c r="Y486" s="281"/>
      <c r="Z486" s="281"/>
      <c r="AA486" s="45"/>
      <c r="AB486" s="184"/>
      <c r="AC486" s="185"/>
      <c r="AD486" s="186"/>
    </row>
    <row r="487" spans="1:30">
      <c r="A487" s="1008"/>
      <c r="B487" s="1090"/>
      <c r="C487" s="1009"/>
      <c r="D487" s="1010"/>
      <c r="E487" s="1008"/>
      <c r="F487" s="32"/>
      <c r="G487" s="1681" t="s">
        <v>212</v>
      </c>
      <c r="H487" s="1379" t="s">
        <v>1095</v>
      </c>
      <c r="I487" s="1380"/>
      <c r="J487" s="1380"/>
      <c r="K487" s="1380"/>
      <c r="L487" s="1380"/>
      <c r="M487" s="1380"/>
      <c r="N487" s="1380"/>
      <c r="O487" s="1380"/>
      <c r="P487" s="1380"/>
      <c r="Q487" s="1380"/>
      <c r="R487" s="1380"/>
      <c r="S487" s="1380"/>
      <c r="T487" s="1381"/>
      <c r="U487" s="1382" t="s">
        <v>102</v>
      </c>
      <c r="V487" s="1383"/>
      <c r="W487" s="1384"/>
      <c r="X487" s="281"/>
      <c r="Y487" s="281"/>
      <c r="Z487" s="281"/>
      <c r="AA487" s="45"/>
      <c r="AB487" s="184"/>
      <c r="AC487" s="185"/>
      <c r="AD487" s="186"/>
    </row>
    <row r="488" spans="1:30">
      <c r="A488" s="1008"/>
      <c r="B488" s="1090"/>
      <c r="C488" s="1009"/>
      <c r="D488" s="1010"/>
      <c r="E488" s="1008"/>
      <c r="F488" s="32"/>
      <c r="G488" s="1682"/>
      <c r="H488" s="1379" t="s">
        <v>1096</v>
      </c>
      <c r="I488" s="1380"/>
      <c r="J488" s="1380"/>
      <c r="K488" s="1380"/>
      <c r="L488" s="1380"/>
      <c r="M488" s="1380"/>
      <c r="N488" s="1380"/>
      <c r="O488" s="1380"/>
      <c r="P488" s="1380"/>
      <c r="Q488" s="1380"/>
      <c r="R488" s="1380"/>
      <c r="S488" s="1380"/>
      <c r="T488" s="1381"/>
      <c r="U488" s="1382" t="s">
        <v>102</v>
      </c>
      <c r="V488" s="1383"/>
      <c r="W488" s="1384"/>
      <c r="X488" s="281"/>
      <c r="Y488" s="281"/>
      <c r="Z488" s="281"/>
      <c r="AA488" s="45"/>
      <c r="AB488" s="184"/>
      <c r="AC488" s="185"/>
      <c r="AD488" s="186"/>
    </row>
    <row r="489" spans="1:30">
      <c r="A489" s="1008"/>
      <c r="B489" s="1090"/>
      <c r="C489" s="1009"/>
      <c r="D489" s="1010"/>
      <c r="E489" s="1008"/>
      <c r="F489" s="32"/>
      <c r="G489" s="283" t="s">
        <v>357</v>
      </c>
      <c r="H489" s="1379" t="s">
        <v>493</v>
      </c>
      <c r="I489" s="1380"/>
      <c r="J489" s="1380"/>
      <c r="K489" s="1380"/>
      <c r="L489" s="1380"/>
      <c r="M489" s="1380"/>
      <c r="N489" s="1380"/>
      <c r="O489" s="1380"/>
      <c r="P489" s="1380"/>
      <c r="Q489" s="1380"/>
      <c r="R489" s="1380"/>
      <c r="S489" s="1380"/>
      <c r="T489" s="1381"/>
      <c r="U489" s="1382" t="s">
        <v>102</v>
      </c>
      <c r="V489" s="1383"/>
      <c r="W489" s="1384"/>
      <c r="X489" s="281"/>
      <c r="Y489" s="281"/>
      <c r="Z489" s="281"/>
      <c r="AA489" s="45"/>
      <c r="AB489" s="184"/>
      <c r="AC489" s="185"/>
      <c r="AD489" s="186"/>
    </row>
    <row r="490" spans="1:30">
      <c r="A490" s="1008"/>
      <c r="B490" s="1090"/>
      <c r="C490" s="1009"/>
      <c r="D490" s="1010"/>
      <c r="E490" s="1008"/>
      <c r="F490" s="32"/>
      <c r="G490" s="283" t="s">
        <v>358</v>
      </c>
      <c r="H490" s="1379" t="s">
        <v>367</v>
      </c>
      <c r="I490" s="1380"/>
      <c r="J490" s="1380"/>
      <c r="K490" s="1380"/>
      <c r="L490" s="1380"/>
      <c r="M490" s="1380"/>
      <c r="N490" s="1380"/>
      <c r="O490" s="1380"/>
      <c r="P490" s="1380"/>
      <c r="Q490" s="1380"/>
      <c r="R490" s="1380"/>
      <c r="S490" s="1380"/>
      <c r="T490" s="1381"/>
      <c r="U490" s="1382" t="s">
        <v>102</v>
      </c>
      <c r="V490" s="1383"/>
      <c r="W490" s="1384"/>
      <c r="X490" s="281"/>
      <c r="Y490" s="281"/>
      <c r="Z490" s="281"/>
      <c r="AA490" s="45"/>
      <c r="AB490" s="184"/>
      <c r="AC490" s="185"/>
      <c r="AD490" s="186"/>
    </row>
    <row r="491" spans="1:30">
      <c r="A491" s="1008"/>
      <c r="B491" s="1090"/>
      <c r="C491" s="1009"/>
      <c r="D491" s="1010"/>
      <c r="E491" s="1008"/>
      <c r="F491" s="32"/>
      <c r="G491" s="283" t="s">
        <v>359</v>
      </c>
      <c r="H491" s="1379" t="s">
        <v>368</v>
      </c>
      <c r="I491" s="1380"/>
      <c r="J491" s="1380"/>
      <c r="K491" s="1380"/>
      <c r="L491" s="1380"/>
      <c r="M491" s="1380"/>
      <c r="N491" s="1380"/>
      <c r="O491" s="1380"/>
      <c r="P491" s="1380"/>
      <c r="Q491" s="1380"/>
      <c r="R491" s="1380"/>
      <c r="S491" s="1380"/>
      <c r="T491" s="1381"/>
      <c r="U491" s="1382" t="s">
        <v>102</v>
      </c>
      <c r="V491" s="1383"/>
      <c r="W491" s="1384"/>
      <c r="X491" s="281"/>
      <c r="Y491" s="281"/>
      <c r="Z491" s="281"/>
      <c r="AA491" s="45"/>
      <c r="AB491" s="184"/>
      <c r="AC491" s="185"/>
      <c r="AD491" s="186"/>
    </row>
    <row r="492" spans="1:30">
      <c r="A492" s="1008"/>
      <c r="B492" s="1090"/>
      <c r="C492" s="1009"/>
      <c r="D492" s="1010"/>
      <c r="E492" s="1008"/>
      <c r="F492" s="32"/>
      <c r="G492" s="283" t="s">
        <v>360</v>
      </c>
      <c r="H492" s="1379" t="s">
        <v>369</v>
      </c>
      <c r="I492" s="1380"/>
      <c r="J492" s="1380"/>
      <c r="K492" s="1380"/>
      <c r="L492" s="1380"/>
      <c r="M492" s="1380"/>
      <c r="N492" s="1380"/>
      <c r="O492" s="1380"/>
      <c r="P492" s="1380"/>
      <c r="Q492" s="1380"/>
      <c r="R492" s="1380"/>
      <c r="S492" s="1380"/>
      <c r="T492" s="1381"/>
      <c r="U492" s="1382" t="s">
        <v>102</v>
      </c>
      <c r="V492" s="1383"/>
      <c r="W492" s="1384"/>
      <c r="X492" s="281"/>
      <c r="Y492" s="281"/>
      <c r="Z492" s="281"/>
      <c r="AA492" s="45"/>
      <c r="AB492" s="184"/>
      <c r="AC492" s="185"/>
      <c r="AD492" s="186"/>
    </row>
    <row r="493" spans="1:30" ht="4.8" customHeight="1">
      <c r="A493" s="49"/>
      <c r="B493" s="59"/>
      <c r="C493" s="48"/>
      <c r="D493" s="63"/>
      <c r="E493" s="47"/>
      <c r="F493" s="32"/>
      <c r="X493" s="281"/>
      <c r="Y493" s="281"/>
      <c r="Z493" s="281"/>
      <c r="AA493" s="45"/>
      <c r="AB493" s="184"/>
      <c r="AC493" s="185"/>
      <c r="AD493" s="186"/>
    </row>
    <row r="494" spans="1:30">
      <c r="A494" s="49"/>
      <c r="B494" s="59"/>
      <c r="C494" s="48"/>
      <c r="D494" s="63"/>
      <c r="E494" s="47"/>
      <c r="F494" s="32"/>
      <c r="G494" s="834" t="s">
        <v>370</v>
      </c>
      <c r="H494" s="834"/>
      <c r="I494" s="834"/>
      <c r="J494" s="834"/>
      <c r="K494" s="834"/>
      <c r="L494" s="834"/>
      <c r="M494" s="834"/>
      <c r="N494" s="834"/>
      <c r="O494" s="834"/>
      <c r="P494" s="834"/>
      <c r="Q494" s="834"/>
      <c r="R494" s="834"/>
      <c r="S494" s="834"/>
      <c r="T494" s="834"/>
      <c r="U494" s="834"/>
      <c r="V494" s="834"/>
      <c r="W494" s="834"/>
      <c r="X494" s="834"/>
      <c r="Y494" s="285"/>
      <c r="Z494" s="281"/>
      <c r="AA494" s="45"/>
      <c r="AB494" s="184"/>
      <c r="AC494" s="185"/>
      <c r="AD494" s="186"/>
    </row>
    <row r="495" spans="1:30">
      <c r="A495" s="49"/>
      <c r="B495" s="59"/>
      <c r="C495" s="48"/>
      <c r="D495" s="63"/>
      <c r="E495" s="47"/>
      <c r="F495" s="32"/>
      <c r="G495" s="994"/>
      <c r="H495" s="994"/>
      <c r="I495" s="1264" t="s">
        <v>371</v>
      </c>
      <c r="J495" s="1264"/>
      <c r="K495" s="1264"/>
      <c r="L495" s="1264"/>
      <c r="M495" s="1264"/>
      <c r="N495" s="1264"/>
      <c r="O495" s="1264"/>
      <c r="P495" s="1264"/>
      <c r="Q495" s="1264"/>
      <c r="R495" s="1264"/>
      <c r="S495" s="1264"/>
      <c r="T495" s="1264"/>
      <c r="U495" s="1264"/>
      <c r="V495" s="1264"/>
      <c r="W495" s="1264"/>
      <c r="X495" s="286"/>
      <c r="Y495" s="281"/>
      <c r="Z495" s="281"/>
      <c r="AA495" s="45"/>
      <c r="AB495" s="184"/>
      <c r="AC495" s="185"/>
      <c r="AD495" s="186"/>
    </row>
    <row r="496" spans="1:30" ht="13.5" customHeight="1">
      <c r="A496" s="49"/>
      <c r="B496" s="59"/>
      <c r="C496" s="48"/>
      <c r="D496" s="63"/>
      <c r="E496" s="47"/>
      <c r="F496" s="32"/>
      <c r="G496" s="1259"/>
      <c r="H496" s="1260"/>
      <c r="I496" s="1261" t="s">
        <v>372</v>
      </c>
      <c r="J496" s="1262"/>
      <c r="K496" s="1262"/>
      <c r="L496" s="1262"/>
      <c r="M496" s="1262"/>
      <c r="N496" s="1262"/>
      <c r="O496" s="1263"/>
      <c r="P496" s="1259" t="s">
        <v>373</v>
      </c>
      <c r="Q496" s="1338"/>
      <c r="R496" s="1338"/>
      <c r="S496" s="1338"/>
      <c r="T496" s="1338"/>
      <c r="U496" s="1338"/>
      <c r="V496" s="1338"/>
      <c r="W496" s="1260"/>
      <c r="X496" s="286"/>
      <c r="Y496" s="281"/>
      <c r="Z496" s="281"/>
      <c r="AA496" s="45"/>
      <c r="AB496" s="184"/>
      <c r="AC496" s="185"/>
      <c r="AD496" s="186"/>
    </row>
    <row r="497" spans="1:30" ht="5.4" customHeight="1">
      <c r="A497" s="49"/>
      <c r="B497" s="59"/>
      <c r="C497" s="48"/>
      <c r="D497" s="63"/>
      <c r="E497" s="47"/>
      <c r="F497" s="32"/>
      <c r="X497" s="286"/>
      <c r="Y497" s="281"/>
      <c r="Z497" s="281"/>
      <c r="AA497" s="45"/>
      <c r="AB497" s="184"/>
      <c r="AC497" s="185"/>
      <c r="AD497" s="186"/>
    </row>
    <row r="498" spans="1:30" ht="13.5" customHeight="1">
      <c r="A498" s="49"/>
      <c r="B498" s="59"/>
      <c r="C498" s="48"/>
      <c r="D498" s="63"/>
      <c r="E498" s="47"/>
      <c r="F498" s="32"/>
      <c r="G498" s="1333" t="s">
        <v>374</v>
      </c>
      <c r="H498" s="1333"/>
      <c r="I498" s="1333"/>
      <c r="J498" s="1333"/>
      <c r="K498" s="1333"/>
      <c r="L498" s="1333"/>
      <c r="M498" s="1333"/>
      <c r="N498" s="1333"/>
      <c r="O498" s="1334"/>
      <c r="P498" s="1335" t="s">
        <v>375</v>
      </c>
      <c r="Q498" s="1336"/>
      <c r="R498" s="1336"/>
      <c r="S498" s="1336"/>
      <c r="T498" s="1336"/>
      <c r="U498" s="1336"/>
      <c r="V498" s="1336"/>
      <c r="W498" s="1336"/>
      <c r="X498" s="1337"/>
      <c r="Y498" s="281"/>
      <c r="Z498" s="281"/>
      <c r="AA498" s="45"/>
      <c r="AB498" s="184"/>
      <c r="AC498" s="185"/>
      <c r="AD498" s="186"/>
    </row>
    <row r="499" spans="1:30" ht="4.95" customHeight="1">
      <c r="A499" s="49"/>
      <c r="B499" s="59"/>
      <c r="C499" s="48"/>
      <c r="D499" s="63"/>
      <c r="E499" s="47"/>
      <c r="F499" s="32"/>
      <c r="X499" s="286"/>
      <c r="Y499" s="281"/>
      <c r="Z499" s="281"/>
      <c r="AA499" s="45"/>
      <c r="AB499" s="184"/>
      <c r="AC499" s="185"/>
      <c r="AD499" s="186"/>
    </row>
    <row r="500" spans="1:30" ht="13.5" customHeight="1">
      <c r="A500" s="49"/>
      <c r="B500" s="1090">
        <v>28</v>
      </c>
      <c r="C500" s="1009" t="s">
        <v>1318</v>
      </c>
      <c r="D500" s="1010" t="s">
        <v>242</v>
      </c>
      <c r="E500" s="1008" t="s">
        <v>1047</v>
      </c>
      <c r="F500" s="32"/>
      <c r="G500" s="31" t="s">
        <v>1015</v>
      </c>
      <c r="X500" s="281"/>
      <c r="Y500" s="281"/>
      <c r="Z500" s="281"/>
      <c r="AA500" s="45"/>
      <c r="AB500" s="1082" t="s">
        <v>643</v>
      </c>
      <c r="AC500" s="1113"/>
      <c r="AD500" s="1114"/>
    </row>
    <row r="501" spans="1:30">
      <c r="A501" s="49"/>
      <c r="B501" s="1090"/>
      <c r="C501" s="1009"/>
      <c r="D501" s="1010"/>
      <c r="E501" s="1008"/>
      <c r="F501" s="32"/>
      <c r="G501" s="1217" t="s">
        <v>72</v>
      </c>
      <c r="H501" s="1217"/>
      <c r="I501" s="1217"/>
      <c r="J501" s="1217"/>
      <c r="K501" s="1217"/>
      <c r="L501" s="1217"/>
      <c r="M501" s="1217"/>
      <c r="N501" s="1058" t="s">
        <v>114</v>
      </c>
      <c r="O501" s="1058"/>
      <c r="P501" s="1058"/>
      <c r="Q501" s="1058"/>
      <c r="R501" s="1058"/>
      <c r="S501" s="1058"/>
      <c r="T501" s="1058"/>
      <c r="U501" s="1058"/>
      <c r="V501" s="1058"/>
      <c r="X501" s="281"/>
      <c r="Y501" s="281"/>
      <c r="Z501" s="281"/>
      <c r="AA501" s="45"/>
      <c r="AB501" s="1082"/>
      <c r="AC501" s="1113"/>
      <c r="AD501" s="1114"/>
    </row>
    <row r="502" spans="1:30">
      <c r="A502" s="49"/>
      <c r="B502" s="1090"/>
      <c r="C502" s="1009"/>
      <c r="D502" s="1010"/>
      <c r="E502" s="1008"/>
      <c r="F502" s="32"/>
      <c r="G502" s="1217"/>
      <c r="H502" s="1217"/>
      <c r="I502" s="1217"/>
      <c r="J502" s="1217"/>
      <c r="K502" s="1217"/>
      <c r="L502" s="1217"/>
      <c r="M502" s="1217"/>
      <c r="N502" s="1058"/>
      <c r="O502" s="1058"/>
      <c r="P502" s="1058"/>
      <c r="Q502" s="1058"/>
      <c r="R502" s="1058"/>
      <c r="S502" s="1058"/>
      <c r="T502" s="1058"/>
      <c r="U502" s="1058"/>
      <c r="V502" s="1058"/>
      <c r="X502" s="281"/>
      <c r="Y502" s="281"/>
      <c r="Z502" s="281"/>
      <c r="AA502" s="45"/>
      <c r="AB502" s="1082"/>
      <c r="AC502" s="1113"/>
      <c r="AD502" s="1114"/>
    </row>
    <row r="503" spans="1:30" ht="13.8" thickBot="1">
      <c r="A503" s="49"/>
      <c r="B503" s="1090"/>
      <c r="C503" s="1009"/>
      <c r="D503" s="1010"/>
      <c r="E503" s="1008"/>
      <c r="F503" s="32"/>
      <c r="G503" s="441"/>
      <c r="H503" s="441"/>
      <c r="I503" s="441"/>
      <c r="J503" s="441"/>
      <c r="K503" s="441"/>
      <c r="L503" s="441"/>
      <c r="M503" s="441"/>
      <c r="X503" s="281"/>
      <c r="Y503" s="281"/>
      <c r="Z503" s="281"/>
      <c r="AA503" s="45"/>
      <c r="AB503" s="1082"/>
      <c r="AC503" s="1113"/>
      <c r="AD503" s="1114"/>
    </row>
    <row r="504" spans="1:30">
      <c r="A504" s="49"/>
      <c r="B504" s="1090"/>
      <c r="C504" s="1009"/>
      <c r="D504" s="1010"/>
      <c r="E504" s="1008"/>
      <c r="F504" s="32"/>
      <c r="G504" s="1217" t="s">
        <v>1097</v>
      </c>
      <c r="H504" s="1217"/>
      <c r="I504" s="1217"/>
      <c r="J504" s="1217"/>
      <c r="K504" s="1217"/>
      <c r="L504" s="1217"/>
      <c r="M504" s="1217"/>
      <c r="N504" s="1683"/>
      <c r="O504" s="1684"/>
      <c r="P504" s="1684"/>
      <c r="Q504" s="1684"/>
      <c r="R504" s="1684"/>
      <c r="S504" s="1684"/>
      <c r="T504" s="1684"/>
      <c r="U504" s="1684"/>
      <c r="V504" s="1685"/>
      <c r="X504" s="281"/>
      <c r="Y504" s="281"/>
      <c r="Z504" s="281"/>
      <c r="AA504" s="45"/>
      <c r="AB504" s="1082"/>
      <c r="AC504" s="1113"/>
      <c r="AD504" s="1114"/>
    </row>
    <row r="505" spans="1:30" ht="13.8" thickBot="1">
      <c r="A505" s="49"/>
      <c r="B505" s="1090"/>
      <c r="C505" s="1009"/>
      <c r="D505" s="1010"/>
      <c r="E505" s="1008"/>
      <c r="F505" s="32"/>
      <c r="G505" s="1217"/>
      <c r="H505" s="1217"/>
      <c r="I505" s="1217"/>
      <c r="J505" s="1217"/>
      <c r="K505" s="1217"/>
      <c r="L505" s="1217"/>
      <c r="M505" s="1217"/>
      <c r="N505" s="1686"/>
      <c r="O505" s="1687"/>
      <c r="P505" s="1687"/>
      <c r="Q505" s="1687"/>
      <c r="R505" s="1687"/>
      <c r="S505" s="1687"/>
      <c r="T505" s="1687"/>
      <c r="U505" s="1687"/>
      <c r="V505" s="1688"/>
      <c r="X505" s="281"/>
      <c r="Y505" s="281"/>
      <c r="Z505" s="281"/>
      <c r="AA505" s="45"/>
      <c r="AB505" s="1082"/>
      <c r="AC505" s="1113"/>
      <c r="AD505" s="1114"/>
    </row>
    <row r="506" spans="1:30" ht="7.2" customHeight="1">
      <c r="A506" s="49"/>
      <c r="B506" s="1090"/>
      <c r="C506" s="1009"/>
      <c r="D506" s="1010"/>
      <c r="E506" s="1008"/>
      <c r="F506" s="32"/>
      <c r="X506" s="281"/>
      <c r="Y506" s="281"/>
      <c r="Z506" s="281"/>
      <c r="AA506" s="45"/>
      <c r="AB506" s="1082"/>
      <c r="AC506" s="1113"/>
      <c r="AD506" s="1114"/>
    </row>
    <row r="507" spans="1:30">
      <c r="A507" s="49"/>
      <c r="B507" s="1090"/>
      <c r="C507" s="1009"/>
      <c r="D507" s="1010"/>
      <c r="E507" s="1008"/>
      <c r="F507" s="32"/>
      <c r="G507" s="31" t="s">
        <v>1014</v>
      </c>
      <c r="X507" s="281"/>
      <c r="Y507" s="281"/>
      <c r="Z507" s="281"/>
      <c r="AA507" s="45"/>
      <c r="AB507" s="1082"/>
      <c r="AC507" s="1113"/>
      <c r="AD507" s="1114"/>
    </row>
    <row r="508" spans="1:30" ht="13.5" customHeight="1">
      <c r="A508" s="49"/>
      <c r="B508" s="1090"/>
      <c r="C508" s="1009"/>
      <c r="D508" s="1010"/>
      <c r="E508" s="1008"/>
      <c r="F508" s="32"/>
      <c r="G508" s="1217" t="s">
        <v>72</v>
      </c>
      <c r="H508" s="1217"/>
      <c r="I508" s="1217"/>
      <c r="J508" s="1217"/>
      <c r="K508" s="1217"/>
      <c r="L508" s="1217"/>
      <c r="M508" s="1217"/>
      <c r="N508" s="1058" t="s">
        <v>114</v>
      </c>
      <c r="O508" s="1058"/>
      <c r="P508" s="1058"/>
      <c r="Q508" s="1058"/>
      <c r="R508" s="1058"/>
      <c r="S508" s="1058"/>
      <c r="T508" s="1058"/>
      <c r="U508" s="1058"/>
      <c r="V508" s="1058"/>
      <c r="W508" s="281"/>
      <c r="X508" s="281"/>
      <c r="Y508" s="281"/>
      <c r="Z508" s="281"/>
      <c r="AA508" s="45"/>
      <c r="AB508" s="1082"/>
      <c r="AC508" s="1113"/>
      <c r="AD508" s="1114"/>
    </row>
    <row r="509" spans="1:30">
      <c r="A509" s="49"/>
      <c r="B509" s="1090"/>
      <c r="C509" s="1009"/>
      <c r="D509" s="1010"/>
      <c r="E509" s="1008"/>
      <c r="F509" s="32"/>
      <c r="G509" s="1217"/>
      <c r="H509" s="1217"/>
      <c r="I509" s="1217"/>
      <c r="J509" s="1217"/>
      <c r="K509" s="1217"/>
      <c r="L509" s="1217"/>
      <c r="M509" s="1217"/>
      <c r="N509" s="1058"/>
      <c r="O509" s="1058"/>
      <c r="P509" s="1058"/>
      <c r="Q509" s="1058"/>
      <c r="R509" s="1058"/>
      <c r="S509" s="1058"/>
      <c r="T509" s="1058"/>
      <c r="U509" s="1058"/>
      <c r="V509" s="1058"/>
      <c r="X509" s="281"/>
      <c r="Y509" s="281"/>
      <c r="Z509" s="281"/>
      <c r="AA509" s="45"/>
      <c r="AB509" s="184"/>
      <c r="AC509" s="185"/>
      <c r="AD509" s="186"/>
    </row>
    <row r="510" spans="1:30" ht="4.95" customHeight="1">
      <c r="A510" s="49"/>
      <c r="B510" s="59"/>
      <c r="C510" s="48"/>
      <c r="D510" s="63"/>
      <c r="E510" s="47"/>
      <c r="F510" s="32"/>
      <c r="G510" s="441"/>
      <c r="H510" s="441"/>
      <c r="I510" s="441"/>
      <c r="J510" s="441"/>
      <c r="K510" s="441"/>
      <c r="L510" s="441"/>
      <c r="M510" s="441"/>
      <c r="X510" s="281"/>
      <c r="Y510" s="281"/>
      <c r="Z510" s="281"/>
      <c r="AA510" s="45"/>
      <c r="AB510" s="184"/>
      <c r="AC510" s="185"/>
      <c r="AD510" s="186"/>
    </row>
    <row r="511" spans="1:30" ht="12.6" customHeight="1">
      <c r="A511" s="49"/>
      <c r="B511" s="59"/>
      <c r="C511" s="48"/>
      <c r="D511" s="63"/>
      <c r="E511" s="47"/>
      <c r="F511" s="32"/>
      <c r="G511" s="31" t="s">
        <v>1203</v>
      </c>
      <c r="K511" s="209"/>
      <c r="L511" s="209"/>
      <c r="M511" s="209"/>
      <c r="N511" s="209"/>
      <c r="O511" s="209"/>
      <c r="P511" s="209"/>
      <c r="Q511" s="209"/>
      <c r="R511" s="209"/>
      <c r="S511" s="124"/>
      <c r="T511" s="124"/>
      <c r="U511" s="124"/>
      <c r="V511" s="124"/>
      <c r="AA511" s="45"/>
      <c r="AB511" s="184"/>
      <c r="AC511" s="185"/>
      <c r="AD511" s="186"/>
    </row>
    <row r="512" spans="1:30">
      <c r="A512" s="49"/>
      <c r="B512" s="59"/>
      <c r="C512" s="48"/>
      <c r="D512" s="63"/>
      <c r="E512" s="47"/>
      <c r="F512" s="32"/>
      <c r="G512" s="1265"/>
      <c r="H512" s="1328"/>
      <c r="I512" s="1286" t="s">
        <v>1204</v>
      </c>
      <c r="J512" s="1287"/>
      <c r="K512" s="1287"/>
      <c r="L512" s="1287"/>
      <c r="M512" s="1287"/>
      <c r="N512" s="1287"/>
      <c r="O512" s="1287"/>
      <c r="P512" s="1287"/>
      <c r="Q512" s="1287"/>
      <c r="R512" s="1287"/>
      <c r="S512" s="1287"/>
      <c r="T512" s="1287"/>
      <c r="U512" s="1287"/>
      <c r="V512" s="1287"/>
      <c r="W512" s="1287"/>
      <c r="X512" s="1287"/>
      <c r="Y512" s="1287"/>
      <c r="Z512" s="1288"/>
      <c r="AA512" s="45"/>
      <c r="AB512" s="184"/>
      <c r="AC512" s="185"/>
      <c r="AD512" s="186"/>
    </row>
    <row r="513" spans="1:30">
      <c r="A513" s="49"/>
      <c r="B513" s="59"/>
      <c r="C513" s="48"/>
      <c r="D513" s="63"/>
      <c r="E513" s="47"/>
      <c r="F513" s="32"/>
      <c r="G513" s="1284"/>
      <c r="H513" s="1329"/>
      <c r="I513" s="1330"/>
      <c r="J513" s="1331"/>
      <c r="K513" s="1331"/>
      <c r="L513" s="1331"/>
      <c r="M513" s="1331"/>
      <c r="N513" s="1331"/>
      <c r="O513" s="1331"/>
      <c r="P513" s="1331"/>
      <c r="Q513" s="1331"/>
      <c r="R513" s="1331"/>
      <c r="S513" s="1331"/>
      <c r="T513" s="1331"/>
      <c r="U513" s="1331"/>
      <c r="V513" s="1331"/>
      <c r="W513" s="1331"/>
      <c r="X513" s="1331"/>
      <c r="Y513" s="1331"/>
      <c r="Z513" s="1332"/>
      <c r="AA513" s="45"/>
      <c r="AB513" s="184"/>
      <c r="AC513" s="185"/>
      <c r="AD513" s="186"/>
    </row>
    <row r="514" spans="1:30">
      <c r="A514" s="49"/>
      <c r="B514" s="59"/>
      <c r="C514" s="48"/>
      <c r="D514" s="63"/>
      <c r="E514" s="47"/>
      <c r="F514" s="32"/>
      <c r="G514" s="1265"/>
      <c r="H514" s="1266"/>
      <c r="I514" s="1271" t="s">
        <v>1312</v>
      </c>
      <c r="J514" s="1272"/>
      <c r="K514" s="1272"/>
      <c r="L514" s="1272"/>
      <c r="M514" s="1272"/>
      <c r="N514" s="1272"/>
      <c r="O514" s="1272"/>
      <c r="P514" s="1272"/>
      <c r="Q514" s="1272"/>
      <c r="R514" s="1272"/>
      <c r="S514" s="1272"/>
      <c r="T514" s="1272"/>
      <c r="U514" s="1272"/>
      <c r="V514" s="1272"/>
      <c r="W514" s="1272"/>
      <c r="X514" s="1272"/>
      <c r="Y514" s="1272"/>
      <c r="Z514" s="1273"/>
      <c r="AA514" s="45"/>
      <c r="AB514" s="184"/>
      <c r="AC514" s="185"/>
      <c r="AD514" s="186"/>
    </row>
    <row r="515" spans="1:30">
      <c r="A515" s="49"/>
      <c r="B515" s="59"/>
      <c r="C515" s="48"/>
      <c r="D515" s="63"/>
      <c r="E515" s="47"/>
      <c r="F515" s="32"/>
      <c r="G515" s="1267"/>
      <c r="H515" s="1268"/>
      <c r="I515" s="1274"/>
      <c r="J515" s="1275"/>
      <c r="K515" s="1275"/>
      <c r="L515" s="1275"/>
      <c r="M515" s="1275"/>
      <c r="N515" s="1275"/>
      <c r="O515" s="1275"/>
      <c r="P515" s="1275"/>
      <c r="Q515" s="1275"/>
      <c r="R515" s="1275"/>
      <c r="S515" s="1275"/>
      <c r="T515" s="1275"/>
      <c r="U515" s="1275"/>
      <c r="V515" s="1275"/>
      <c r="W515" s="1275"/>
      <c r="X515" s="1275"/>
      <c r="Y515" s="1275"/>
      <c r="Z515" s="1276"/>
      <c r="AA515" s="45"/>
      <c r="AB515" s="184"/>
      <c r="AC515" s="185"/>
      <c r="AD515" s="186"/>
    </row>
    <row r="516" spans="1:30">
      <c r="A516" s="49"/>
      <c r="B516" s="59"/>
      <c r="C516" s="48"/>
      <c r="D516" s="63"/>
      <c r="E516" s="47"/>
      <c r="F516" s="32"/>
      <c r="G516" s="1267"/>
      <c r="H516" s="1268"/>
      <c r="I516" s="1277"/>
      <c r="J516" s="1278"/>
      <c r="K516" s="1278"/>
      <c r="L516" s="1278"/>
      <c r="M516" s="1278"/>
      <c r="N516" s="1278"/>
      <c r="O516" s="1278"/>
      <c r="P516" s="1278"/>
      <c r="Q516" s="1278"/>
      <c r="R516" s="1278"/>
      <c r="S516" s="1278"/>
      <c r="T516" s="1278"/>
      <c r="U516" s="1278"/>
      <c r="V516" s="1278"/>
      <c r="W516" s="1278"/>
      <c r="X516" s="1278"/>
      <c r="Y516" s="1278"/>
      <c r="Z516" s="1279"/>
      <c r="AA516" s="45"/>
      <c r="AB516" s="184"/>
      <c r="AC516" s="185"/>
      <c r="AD516" s="186"/>
    </row>
    <row r="517" spans="1:30">
      <c r="A517" s="49"/>
      <c r="B517" s="59"/>
      <c r="C517" s="48"/>
      <c r="D517" s="63"/>
      <c r="E517" s="47"/>
      <c r="F517" s="32"/>
      <c r="G517" s="1269"/>
      <c r="H517" s="1270"/>
      <c r="I517" s="1280"/>
      <c r="J517" s="1281"/>
      <c r="K517" s="1281"/>
      <c r="L517" s="1281"/>
      <c r="M517" s="1281"/>
      <c r="N517" s="1281"/>
      <c r="O517" s="1281"/>
      <c r="P517" s="1281"/>
      <c r="Q517" s="1281"/>
      <c r="R517" s="1281"/>
      <c r="S517" s="1281"/>
      <c r="T517" s="1281"/>
      <c r="U517" s="1281"/>
      <c r="V517" s="1281"/>
      <c r="W517" s="1281"/>
      <c r="X517" s="1281"/>
      <c r="Y517" s="1281"/>
      <c r="Z517" s="1282"/>
      <c r="AA517" s="45"/>
      <c r="AB517" s="184"/>
      <c r="AC517" s="185"/>
      <c r="AD517" s="186"/>
    </row>
    <row r="518" spans="1:30">
      <c r="A518" s="49"/>
      <c r="B518" s="59"/>
      <c r="C518" s="48"/>
      <c r="D518" s="63"/>
      <c r="E518" s="47"/>
      <c r="F518" s="32"/>
      <c r="G518" s="1265"/>
      <c r="H518" s="1283"/>
      <c r="I518" s="1286" t="s">
        <v>28</v>
      </c>
      <c r="J518" s="1287"/>
      <c r="K518" s="1287"/>
      <c r="L518" s="1287"/>
      <c r="M518" s="1287"/>
      <c r="N518" s="1287"/>
      <c r="O518" s="1287"/>
      <c r="P518" s="1287"/>
      <c r="Q518" s="1287"/>
      <c r="R518" s="1287"/>
      <c r="S518" s="1287"/>
      <c r="T518" s="1287"/>
      <c r="U518" s="1287"/>
      <c r="V518" s="1287"/>
      <c r="W518" s="1287"/>
      <c r="X518" s="1287"/>
      <c r="Y518" s="1287"/>
      <c r="Z518" s="1288"/>
      <c r="AA518" s="45"/>
      <c r="AB518" s="184"/>
      <c r="AC518" s="185"/>
      <c r="AD518" s="186"/>
    </row>
    <row r="519" spans="1:30">
      <c r="A519" s="49"/>
      <c r="B519" s="59"/>
      <c r="C519" s="48"/>
      <c r="D519" s="63"/>
      <c r="E519" s="47"/>
      <c r="F519" s="32"/>
      <c r="G519" s="1284"/>
      <c r="H519" s="1285"/>
      <c r="I519" s="764" t="s">
        <v>613</v>
      </c>
      <c r="J519" s="1289"/>
      <c r="K519" s="1289"/>
      <c r="L519" s="1289"/>
      <c r="M519" s="1289"/>
      <c r="N519" s="1289"/>
      <c r="O519" s="1289"/>
      <c r="P519" s="1289"/>
      <c r="Q519" s="1289"/>
      <c r="R519" s="1289"/>
      <c r="S519" s="1289"/>
      <c r="T519" s="1289"/>
      <c r="U519" s="1289"/>
      <c r="V519" s="1289"/>
      <c r="W519" s="1289"/>
      <c r="X519" s="1289"/>
      <c r="Y519" s="1289"/>
      <c r="Z519" s="765" t="s">
        <v>214</v>
      </c>
      <c r="AA519" s="45"/>
      <c r="AB519" s="184"/>
      <c r="AC519" s="185"/>
      <c r="AD519" s="186"/>
    </row>
    <row r="520" spans="1:30" ht="7.8" customHeight="1">
      <c r="A520" s="49"/>
      <c r="B520" s="59"/>
      <c r="C520" s="48"/>
      <c r="D520" s="63"/>
      <c r="E520" s="47"/>
      <c r="F520" s="32"/>
      <c r="G520" s="286"/>
      <c r="H520" s="286"/>
      <c r="I520" s="286"/>
      <c r="J520" s="751"/>
      <c r="K520" s="751"/>
      <c r="L520" s="751"/>
      <c r="M520" s="751"/>
      <c r="N520" s="751"/>
      <c r="O520" s="751"/>
      <c r="P520" s="751"/>
      <c r="Q520" s="751"/>
      <c r="R520" s="751"/>
      <c r="S520" s="751"/>
      <c r="T520" s="751"/>
      <c r="U520" s="751"/>
      <c r="V520" s="751"/>
      <c r="W520" s="751"/>
      <c r="X520" s="751"/>
      <c r="Y520" s="751"/>
      <c r="Z520" s="286"/>
      <c r="AA520" s="45"/>
      <c r="AB520" s="184"/>
      <c r="AC520" s="185"/>
      <c r="AD520" s="186"/>
    </row>
    <row r="521" spans="1:30" ht="13.8" customHeight="1">
      <c r="A521" s="49"/>
      <c r="B521" s="1342">
        <v>29</v>
      </c>
      <c r="C521" s="1342" t="s">
        <v>1316</v>
      </c>
      <c r="D521" s="63" t="s">
        <v>242</v>
      </c>
      <c r="E521" s="1105" t="s">
        <v>1239</v>
      </c>
      <c r="F521" s="32"/>
      <c r="G521" s="1011" t="s">
        <v>72</v>
      </c>
      <c r="H521" s="1011"/>
      <c r="I521" s="1011"/>
      <c r="J521" s="1011"/>
      <c r="K521" s="1011"/>
      <c r="L521" s="1011"/>
      <c r="M521" s="1011"/>
      <c r="N521" s="1107" t="s">
        <v>1294</v>
      </c>
      <c r="O521" s="1108"/>
      <c r="P521" s="1108"/>
      <c r="Q521" s="1108"/>
      <c r="R521" s="1108"/>
      <c r="S521" s="1108"/>
      <c r="T521" s="1108"/>
      <c r="U521" s="1108"/>
      <c r="V521" s="1108"/>
      <c r="W521" s="1108"/>
      <c r="X521" s="1108"/>
      <c r="Y521" s="1108"/>
      <c r="Z521" s="1109"/>
      <c r="AA521" s="45"/>
      <c r="AB521" s="184"/>
      <c r="AC521" s="185"/>
      <c r="AD521" s="186"/>
    </row>
    <row r="522" spans="1:30">
      <c r="A522" s="49"/>
      <c r="B522" s="1342">
        <v>42</v>
      </c>
      <c r="C522" s="1342"/>
      <c r="D522" s="63"/>
      <c r="E522" s="1105"/>
      <c r="F522" s="32"/>
      <c r="G522" s="1011"/>
      <c r="H522" s="1011"/>
      <c r="I522" s="1011"/>
      <c r="J522" s="1011"/>
      <c r="K522" s="1011"/>
      <c r="L522" s="1011"/>
      <c r="M522" s="1011"/>
      <c r="N522" s="1016"/>
      <c r="O522" s="1017"/>
      <c r="P522" s="1017"/>
      <c r="Q522" s="1017"/>
      <c r="R522" s="1017"/>
      <c r="S522" s="1017"/>
      <c r="T522" s="1017"/>
      <c r="U522" s="1017"/>
      <c r="V522" s="1017"/>
      <c r="W522" s="1017"/>
      <c r="X522" s="1017"/>
      <c r="Y522" s="1017"/>
      <c r="Z522" s="1018"/>
      <c r="AA522" s="45"/>
      <c r="AB522" s="184"/>
      <c r="AC522" s="185"/>
      <c r="AD522" s="186"/>
    </row>
    <row r="523" spans="1:30">
      <c r="A523" s="49"/>
      <c r="B523" s="59"/>
      <c r="C523" s="488"/>
      <c r="D523" s="49"/>
      <c r="E523" s="1105"/>
      <c r="F523" s="32"/>
      <c r="X523" s="286"/>
      <c r="Y523" s="281"/>
      <c r="Z523" s="281"/>
      <c r="AA523" s="45"/>
      <c r="AB523" s="184"/>
      <c r="AC523" s="185"/>
      <c r="AD523" s="186"/>
    </row>
    <row r="524" spans="1:30">
      <c r="A524" s="49"/>
      <c r="B524" s="59"/>
      <c r="C524" s="488"/>
      <c r="D524" s="49"/>
      <c r="E524" s="1105"/>
      <c r="F524" s="32"/>
      <c r="G524" s="441"/>
      <c r="H524" s="441"/>
      <c r="I524" s="441"/>
      <c r="J524" s="441"/>
      <c r="K524" s="441"/>
      <c r="L524" s="441"/>
      <c r="M524" s="441"/>
      <c r="P524" s="286"/>
      <c r="Q524" s="286"/>
      <c r="R524" s="286"/>
      <c r="S524" s="286"/>
      <c r="T524" s="286"/>
      <c r="U524" s="286"/>
      <c r="V524" s="286"/>
      <c r="W524" s="286"/>
      <c r="X524" s="286"/>
      <c r="Y524" s="286"/>
      <c r="Z524" s="286"/>
      <c r="AA524" s="45"/>
      <c r="AB524" s="184"/>
      <c r="AC524" s="185"/>
      <c r="AD524" s="186"/>
    </row>
    <row r="525" spans="1:30">
      <c r="A525" s="49"/>
      <c r="B525" s="59"/>
      <c r="C525" s="488"/>
      <c r="D525" s="49"/>
      <c r="E525" s="1105"/>
      <c r="F525" s="32"/>
      <c r="G525" s="441"/>
      <c r="H525" s="441"/>
      <c r="I525" s="441"/>
      <c r="J525" s="441"/>
      <c r="K525" s="441"/>
      <c r="L525" s="441"/>
      <c r="M525" s="441"/>
      <c r="P525" s="286"/>
      <c r="Q525" s="286"/>
      <c r="R525" s="286"/>
      <c r="S525" s="286"/>
      <c r="T525" s="286"/>
      <c r="U525" s="286"/>
      <c r="V525" s="286"/>
      <c r="W525" s="286"/>
      <c r="X525" s="286"/>
      <c r="Y525" s="286"/>
      <c r="Z525" s="286"/>
      <c r="AA525" s="45"/>
      <c r="AB525" s="184"/>
      <c r="AC525" s="185"/>
      <c r="AD525" s="186"/>
    </row>
    <row r="526" spans="1:30" ht="4.95" customHeight="1">
      <c r="A526" s="60"/>
      <c r="B526" s="127"/>
      <c r="C526" s="503"/>
      <c r="D526" s="60"/>
      <c r="E526" s="1106"/>
      <c r="F526" s="64"/>
      <c r="G526" s="792"/>
      <c r="H526" s="792"/>
      <c r="I526" s="792"/>
      <c r="J526" s="763"/>
      <c r="K526" s="763"/>
      <c r="L526" s="763"/>
      <c r="M526" s="763"/>
      <c r="N526" s="763"/>
      <c r="O526" s="763"/>
      <c r="P526" s="763"/>
      <c r="Q526" s="763"/>
      <c r="R526" s="763"/>
      <c r="S526" s="763"/>
      <c r="T526" s="763"/>
      <c r="U526" s="763"/>
      <c r="V526" s="763"/>
      <c r="W526" s="763"/>
      <c r="X526" s="763"/>
      <c r="Y526" s="763"/>
      <c r="Z526" s="792"/>
      <c r="AA526" s="66"/>
      <c r="AB526" s="392"/>
      <c r="AC526" s="393"/>
      <c r="AD526" s="394"/>
    </row>
    <row r="527" spans="1:30" ht="5.25" customHeight="1">
      <c r="A527" s="49"/>
      <c r="B527" s="128"/>
      <c r="C527" s="39"/>
      <c r="D527" s="63"/>
      <c r="E527" s="63"/>
      <c r="F527" s="32"/>
      <c r="G527" s="281"/>
      <c r="H527" s="281"/>
      <c r="I527" s="281"/>
      <c r="J527" s="281"/>
      <c r="K527" s="281"/>
      <c r="L527" s="281"/>
      <c r="M527" s="281"/>
      <c r="N527" s="281"/>
      <c r="O527" s="281"/>
      <c r="P527" s="281"/>
      <c r="Q527" s="281"/>
      <c r="R527" s="281"/>
      <c r="S527" s="281"/>
      <c r="T527" s="281"/>
      <c r="U527" s="281"/>
      <c r="V527" s="281"/>
      <c r="W527" s="281"/>
      <c r="X527" s="281"/>
      <c r="Y527" s="281"/>
      <c r="Z527" s="281"/>
      <c r="AA527" s="45"/>
      <c r="AB527" s="184"/>
      <c r="AC527" s="185"/>
      <c r="AD527" s="186"/>
    </row>
    <row r="528" spans="1:30">
      <c r="A528" s="1008" t="s">
        <v>1048</v>
      </c>
      <c r="B528" s="1110">
        <v>30</v>
      </c>
      <c r="C528" s="36" t="s">
        <v>244</v>
      </c>
      <c r="D528" s="63" t="s">
        <v>241</v>
      </c>
      <c r="E528" s="1008" t="s">
        <v>432</v>
      </c>
      <c r="F528" s="32"/>
      <c r="G528" s="1011" t="s">
        <v>72</v>
      </c>
      <c r="H528" s="1011"/>
      <c r="I528" s="1011"/>
      <c r="J528" s="1011"/>
      <c r="K528" s="1011"/>
      <c r="L528" s="1011"/>
      <c r="M528" s="1011"/>
      <c r="N528" s="1058" t="s">
        <v>291</v>
      </c>
      <c r="O528" s="1058"/>
      <c r="P528" s="1058"/>
      <c r="Q528" s="1058"/>
      <c r="R528" s="1058"/>
      <c r="S528" s="1058"/>
      <c r="T528" s="1058"/>
      <c r="U528" s="1058"/>
      <c r="V528" s="1058"/>
      <c r="AA528" s="45"/>
      <c r="AB528" s="1082" t="s">
        <v>643</v>
      </c>
      <c r="AC528" s="1113"/>
      <c r="AD528" s="1114"/>
    </row>
    <row r="529" spans="1:30">
      <c r="A529" s="1008"/>
      <c r="B529" s="1110"/>
      <c r="C529" s="36"/>
      <c r="D529" s="63"/>
      <c r="E529" s="1008"/>
      <c r="F529" s="32"/>
      <c r="G529" s="1011"/>
      <c r="H529" s="1011"/>
      <c r="I529" s="1011"/>
      <c r="J529" s="1011"/>
      <c r="K529" s="1011"/>
      <c r="L529" s="1011"/>
      <c r="M529" s="1011"/>
      <c r="N529" s="1058"/>
      <c r="O529" s="1058"/>
      <c r="P529" s="1058"/>
      <c r="Q529" s="1058"/>
      <c r="R529" s="1058"/>
      <c r="S529" s="1058"/>
      <c r="T529" s="1058"/>
      <c r="U529" s="1058"/>
      <c r="V529" s="1058"/>
      <c r="AA529" s="45"/>
      <c r="AB529" s="1082"/>
      <c r="AC529" s="1113"/>
      <c r="AD529" s="1114"/>
    </row>
    <row r="530" spans="1:30" ht="13.8" thickBot="1">
      <c r="A530" s="1008"/>
      <c r="B530" s="59"/>
      <c r="C530" s="36"/>
      <c r="D530" s="63"/>
      <c r="E530" s="47"/>
      <c r="F530" s="32"/>
      <c r="AA530" s="45"/>
      <c r="AB530" s="1082"/>
      <c r="AC530" s="1113"/>
      <c r="AD530" s="1114"/>
    </row>
    <row r="531" spans="1:30" ht="13.8" thickBot="1">
      <c r="A531" s="49"/>
      <c r="B531" s="59"/>
      <c r="C531" s="36"/>
      <c r="D531" s="63"/>
      <c r="E531" s="47"/>
      <c r="F531" s="32"/>
      <c r="G531" s="288"/>
      <c r="H531" s="1304" t="s">
        <v>376</v>
      </c>
      <c r="I531" s="1305"/>
      <c r="J531" s="1305"/>
      <c r="K531" s="1305"/>
      <c r="L531" s="1305"/>
      <c r="M531" s="1305"/>
      <c r="N531" s="1305"/>
      <c r="O531" s="1305"/>
      <c r="P531" s="1305"/>
      <c r="Q531" s="1305"/>
      <c r="R531" s="1306"/>
      <c r="S531" s="1307" t="s">
        <v>377</v>
      </c>
      <c r="T531" s="1308"/>
      <c r="U531" s="1308"/>
      <c r="V531" s="1308"/>
      <c r="W531" s="1623"/>
      <c r="AA531" s="45"/>
      <c r="AB531" s="213"/>
      <c r="AC531" s="214"/>
      <c r="AD531" s="215"/>
    </row>
    <row r="532" spans="1:30">
      <c r="A532" s="49"/>
      <c r="B532" s="59"/>
      <c r="C532" s="36"/>
      <c r="D532" s="63"/>
      <c r="E532" s="47"/>
      <c r="F532" s="32"/>
      <c r="G532" s="391" t="s">
        <v>753</v>
      </c>
      <c r="H532" s="1624" t="s">
        <v>378</v>
      </c>
      <c r="I532" s="1625"/>
      <c r="J532" s="1625"/>
      <c r="K532" s="1625"/>
      <c r="L532" s="1625"/>
      <c r="M532" s="1625"/>
      <c r="N532" s="1625"/>
      <c r="O532" s="1625"/>
      <c r="P532" s="1625"/>
      <c r="Q532" s="1625"/>
      <c r="R532" s="1626"/>
      <c r="S532" s="1290" t="s">
        <v>102</v>
      </c>
      <c r="T532" s="1291"/>
      <c r="U532" s="1291"/>
      <c r="V532" s="1291"/>
      <c r="W532" s="1627"/>
      <c r="AA532" s="45"/>
      <c r="AB532" s="213"/>
      <c r="AC532" s="214"/>
      <c r="AD532" s="215"/>
    </row>
    <row r="533" spans="1:30">
      <c r="A533" s="49"/>
      <c r="B533" s="59"/>
      <c r="C533" s="36"/>
      <c r="D533" s="63"/>
      <c r="E533" s="47"/>
      <c r="F533" s="32"/>
      <c r="G533" s="289" t="s">
        <v>212</v>
      </c>
      <c r="H533" s="1310" t="s">
        <v>27</v>
      </c>
      <c r="I533" s="1311"/>
      <c r="J533" s="1311"/>
      <c r="K533" s="1311"/>
      <c r="L533" s="1311"/>
      <c r="M533" s="1311"/>
      <c r="N533" s="1311"/>
      <c r="O533" s="1311"/>
      <c r="P533" s="1311"/>
      <c r="Q533" s="1311"/>
      <c r="R533" s="1312"/>
      <c r="S533" s="1313" t="s">
        <v>102</v>
      </c>
      <c r="T533" s="1314"/>
      <c r="U533" s="1314"/>
      <c r="V533" s="1314"/>
      <c r="W533" s="1315"/>
      <c r="AA533" s="45"/>
      <c r="AB533" s="213"/>
      <c r="AC533" s="214"/>
      <c r="AD533" s="215"/>
    </row>
    <row r="534" spans="1:30">
      <c r="A534" s="49"/>
      <c r="B534" s="59"/>
      <c r="C534" s="36"/>
      <c r="D534" s="63"/>
      <c r="E534" s="47"/>
      <c r="F534" s="32"/>
      <c r="G534" s="289" t="s">
        <v>754</v>
      </c>
      <c r="H534" s="1310" t="s">
        <v>379</v>
      </c>
      <c r="I534" s="1311"/>
      <c r="J534" s="1311"/>
      <c r="K534" s="1311"/>
      <c r="L534" s="1311"/>
      <c r="M534" s="1311"/>
      <c r="N534" s="1311"/>
      <c r="O534" s="1311"/>
      <c r="P534" s="1311"/>
      <c r="Q534" s="1311"/>
      <c r="R534" s="1312"/>
      <c r="S534" s="1313" t="s">
        <v>102</v>
      </c>
      <c r="T534" s="1314"/>
      <c r="U534" s="1314"/>
      <c r="V534" s="1314"/>
      <c r="W534" s="1315"/>
      <c r="AA534" s="45"/>
      <c r="AB534" s="213"/>
      <c r="AC534" s="214"/>
      <c r="AD534" s="215"/>
    </row>
    <row r="535" spans="1:30">
      <c r="A535" s="49"/>
      <c r="B535" s="59"/>
      <c r="C535" s="36"/>
      <c r="D535" s="63"/>
      <c r="E535" s="47"/>
      <c r="F535" s="32"/>
      <c r="G535" s="289" t="s">
        <v>316</v>
      </c>
      <c r="H535" s="1310" t="s">
        <v>380</v>
      </c>
      <c r="I535" s="1311"/>
      <c r="J535" s="1311"/>
      <c r="K535" s="1311"/>
      <c r="L535" s="1311"/>
      <c r="M535" s="1311"/>
      <c r="N535" s="1311"/>
      <c r="O535" s="1311"/>
      <c r="P535" s="1311"/>
      <c r="Q535" s="1311"/>
      <c r="R535" s="1312"/>
      <c r="S535" s="1313" t="s">
        <v>102</v>
      </c>
      <c r="T535" s="1314"/>
      <c r="U535" s="1314"/>
      <c r="V535" s="1314"/>
      <c r="W535" s="1315"/>
      <c r="AA535" s="45"/>
      <c r="AB535" s="213"/>
      <c r="AC535" s="214"/>
      <c r="AD535" s="215"/>
    </row>
    <row r="536" spans="1:30">
      <c r="A536" s="49"/>
      <c r="B536" s="59"/>
      <c r="C536" s="36"/>
      <c r="D536" s="63"/>
      <c r="E536" s="47"/>
      <c r="F536" s="32"/>
      <c r="G536" s="289" t="s">
        <v>317</v>
      </c>
      <c r="H536" s="1310" t="s">
        <v>983</v>
      </c>
      <c r="I536" s="1311"/>
      <c r="J536" s="1311"/>
      <c r="K536" s="1311"/>
      <c r="L536" s="1311"/>
      <c r="M536" s="1311"/>
      <c r="N536" s="1311"/>
      <c r="O536" s="1311"/>
      <c r="P536" s="1311"/>
      <c r="Q536" s="1311"/>
      <c r="R536" s="1312"/>
      <c r="S536" s="1313" t="s">
        <v>102</v>
      </c>
      <c r="T536" s="1314"/>
      <c r="U536" s="1314"/>
      <c r="V536" s="1314"/>
      <c r="W536" s="1315"/>
      <c r="AA536" s="45"/>
      <c r="AB536" s="213"/>
      <c r="AC536" s="214"/>
      <c r="AD536" s="215"/>
    </row>
    <row r="537" spans="1:30">
      <c r="A537" s="49"/>
      <c r="B537" s="59"/>
      <c r="C537" s="36"/>
      <c r="D537" s="63"/>
      <c r="E537" s="47"/>
      <c r="F537" s="32"/>
      <c r="G537" s="289" t="s">
        <v>318</v>
      </c>
      <c r="H537" s="1310" t="s">
        <v>381</v>
      </c>
      <c r="I537" s="1311"/>
      <c r="J537" s="1311"/>
      <c r="K537" s="1311"/>
      <c r="L537" s="1311"/>
      <c r="M537" s="1311"/>
      <c r="N537" s="1311"/>
      <c r="O537" s="1311"/>
      <c r="P537" s="1311"/>
      <c r="Q537" s="1311"/>
      <c r="R537" s="1312"/>
      <c r="S537" s="1313" t="s">
        <v>102</v>
      </c>
      <c r="T537" s="1314"/>
      <c r="U537" s="1314"/>
      <c r="V537" s="1314"/>
      <c r="W537" s="1315"/>
      <c r="AA537" s="45"/>
      <c r="AB537" s="213"/>
      <c r="AC537" s="214"/>
      <c r="AD537" s="215"/>
    </row>
    <row r="538" spans="1:30">
      <c r="A538" s="49"/>
      <c r="B538" s="59"/>
      <c r="C538" s="36"/>
      <c r="D538" s="63"/>
      <c r="E538" s="47"/>
      <c r="F538" s="32"/>
      <c r="G538" s="289" t="s">
        <v>319</v>
      </c>
      <c r="H538" s="1310" t="s">
        <v>382</v>
      </c>
      <c r="I538" s="1311"/>
      <c r="J538" s="1311"/>
      <c r="K538" s="1311"/>
      <c r="L538" s="1311"/>
      <c r="M538" s="1311"/>
      <c r="N538" s="1311"/>
      <c r="O538" s="1311"/>
      <c r="P538" s="1311"/>
      <c r="Q538" s="1311"/>
      <c r="R538" s="1312"/>
      <c r="S538" s="1313" t="s">
        <v>102</v>
      </c>
      <c r="T538" s="1314"/>
      <c r="U538" s="1314"/>
      <c r="V538" s="1314"/>
      <c r="W538" s="1315"/>
      <c r="AA538" s="45"/>
      <c r="AB538" s="213"/>
      <c r="AC538" s="214"/>
      <c r="AD538" s="215"/>
    </row>
    <row r="539" spans="1:30">
      <c r="A539" s="49"/>
      <c r="B539" s="59"/>
      <c r="C539" s="36"/>
      <c r="D539" s="63"/>
      <c r="E539" s="47"/>
      <c r="F539" s="32"/>
      <c r="G539" s="289" t="s">
        <v>320</v>
      </c>
      <c r="H539" s="1310" t="s">
        <v>755</v>
      </c>
      <c r="I539" s="1311"/>
      <c r="J539" s="1311"/>
      <c r="K539" s="1311"/>
      <c r="L539" s="1311"/>
      <c r="M539" s="1311"/>
      <c r="N539" s="1311"/>
      <c r="O539" s="1311"/>
      <c r="P539" s="1311"/>
      <c r="Q539" s="1311"/>
      <c r="R539" s="1312"/>
      <c r="S539" s="1313" t="s">
        <v>102</v>
      </c>
      <c r="T539" s="1314"/>
      <c r="U539" s="1314"/>
      <c r="V539" s="1314"/>
      <c r="W539" s="1315"/>
      <c r="AA539" s="45"/>
      <c r="AB539" s="213"/>
      <c r="AC539" s="214"/>
      <c r="AD539" s="215"/>
    </row>
    <row r="540" spans="1:30" ht="13.8" thickBot="1">
      <c r="A540" s="49"/>
      <c r="B540" s="59"/>
      <c r="C540" s="36"/>
      <c r="D540" s="63"/>
      <c r="E540" s="47"/>
      <c r="F540" s="32"/>
      <c r="G540" s="290" t="s">
        <v>982</v>
      </c>
      <c r="H540" s="1391" t="s">
        <v>383</v>
      </c>
      <c r="I540" s="1392"/>
      <c r="J540" s="1392"/>
      <c r="K540" s="1392"/>
      <c r="L540" s="1392"/>
      <c r="M540" s="1392"/>
      <c r="N540" s="1392"/>
      <c r="O540" s="1392"/>
      <c r="P540" s="1392"/>
      <c r="Q540" s="1392"/>
      <c r="R540" s="1392"/>
      <c r="S540" s="1319" t="s">
        <v>102</v>
      </c>
      <c r="T540" s="1320"/>
      <c r="U540" s="1320"/>
      <c r="V540" s="1320"/>
      <c r="W540" s="1574"/>
      <c r="AA540" s="45"/>
      <c r="AB540" s="213"/>
      <c r="AC540" s="214"/>
      <c r="AD540" s="215"/>
    </row>
    <row r="541" spans="1:30" ht="4.95" customHeight="1">
      <c r="A541" s="49"/>
      <c r="B541" s="59"/>
      <c r="C541" s="36"/>
      <c r="D541" s="63"/>
      <c r="E541" s="47"/>
      <c r="F541" s="32"/>
      <c r="G541" s="291"/>
      <c r="H541" s="292"/>
      <c r="I541" s="292"/>
      <c r="J541" s="292"/>
      <c r="K541" s="292"/>
      <c r="L541" s="292"/>
      <c r="M541" s="292"/>
      <c r="N541" s="292"/>
      <c r="O541" s="292"/>
      <c r="P541" s="292"/>
      <c r="Q541" s="292"/>
      <c r="R541" s="292"/>
      <c r="S541" s="292"/>
      <c r="T541" s="292"/>
      <c r="U541" s="292"/>
      <c r="V541" s="292"/>
      <c r="W541" s="292"/>
      <c r="AA541" s="45"/>
      <c r="AB541" s="213"/>
      <c r="AC541" s="214"/>
      <c r="AD541" s="215"/>
    </row>
    <row r="542" spans="1:30" ht="13.5" customHeight="1">
      <c r="A542" s="49"/>
      <c r="B542" s="59"/>
      <c r="C542" s="36"/>
      <c r="D542" s="63" t="s">
        <v>384</v>
      </c>
      <c r="E542" s="1056" t="s">
        <v>494</v>
      </c>
      <c r="F542" s="32"/>
      <c r="G542" s="1011" t="s">
        <v>72</v>
      </c>
      <c r="H542" s="1011"/>
      <c r="I542" s="1011"/>
      <c r="J542" s="1011"/>
      <c r="K542" s="1011"/>
      <c r="L542" s="1011"/>
      <c r="M542" s="1011"/>
      <c r="N542" s="1202" t="s">
        <v>291</v>
      </c>
      <c r="O542" s="1202"/>
      <c r="P542" s="1202"/>
      <c r="Q542" s="1202"/>
      <c r="R542" s="1202"/>
      <c r="S542" s="1202"/>
      <c r="T542" s="1202"/>
      <c r="U542" s="1202"/>
      <c r="V542" s="1202"/>
      <c r="W542" s="292"/>
      <c r="AA542" s="45"/>
      <c r="AB542" s="1082" t="s">
        <v>643</v>
      </c>
      <c r="AC542" s="1113"/>
      <c r="AD542" s="1114"/>
    </row>
    <row r="543" spans="1:30">
      <c r="A543" s="49"/>
      <c r="B543" s="59"/>
      <c r="C543" s="36"/>
      <c r="D543" s="63"/>
      <c r="E543" s="1056"/>
      <c r="F543" s="32"/>
      <c r="G543" s="1011"/>
      <c r="H543" s="1011"/>
      <c r="I543" s="1011"/>
      <c r="J543" s="1011"/>
      <c r="K543" s="1011"/>
      <c r="L543" s="1011"/>
      <c r="M543" s="1011"/>
      <c r="N543" s="1202"/>
      <c r="O543" s="1202"/>
      <c r="P543" s="1202"/>
      <c r="Q543" s="1202"/>
      <c r="R543" s="1202"/>
      <c r="S543" s="1202"/>
      <c r="T543" s="1202"/>
      <c r="U543" s="1202"/>
      <c r="V543" s="1202"/>
      <c r="W543" s="292"/>
      <c r="AA543" s="45"/>
      <c r="AB543" s="1082"/>
      <c r="AC543" s="1113"/>
      <c r="AD543" s="1114"/>
    </row>
    <row r="544" spans="1:30" ht="13.8" thickBot="1">
      <c r="A544" s="49"/>
      <c r="B544" s="59"/>
      <c r="C544" s="36"/>
      <c r="D544" s="63"/>
      <c r="E544" s="1056"/>
      <c r="F544" s="32"/>
      <c r="AA544" s="45"/>
      <c r="AB544" s="1082"/>
      <c r="AC544" s="1113"/>
      <c r="AD544" s="1114"/>
    </row>
    <row r="545" spans="1:30" ht="13.8" thickBot="1">
      <c r="A545" s="49"/>
      <c r="B545" s="37"/>
      <c r="C545" s="36"/>
      <c r="D545" s="63"/>
      <c r="E545" s="1056"/>
      <c r="F545" s="32"/>
      <c r="G545" s="288"/>
      <c r="H545" s="1304" t="s">
        <v>451</v>
      </c>
      <c r="I545" s="1305"/>
      <c r="J545" s="1305"/>
      <c r="K545" s="1305"/>
      <c r="L545" s="1305"/>
      <c r="M545" s="1305"/>
      <c r="N545" s="1305"/>
      <c r="O545" s="1305"/>
      <c r="P545" s="1305"/>
      <c r="Q545" s="1305"/>
      <c r="R545" s="1306"/>
      <c r="S545" s="1307" t="s">
        <v>377</v>
      </c>
      <c r="T545" s="1308"/>
      <c r="U545" s="1308"/>
      <c r="V545" s="1308"/>
      <c r="W545" s="1309"/>
      <c r="X545" s="1689" t="s">
        <v>385</v>
      </c>
      <c r="Y545" s="1690"/>
      <c r="Z545" s="1691"/>
      <c r="AA545" s="45"/>
      <c r="AB545" s="190"/>
      <c r="AC545" s="191"/>
      <c r="AD545" s="192"/>
    </row>
    <row r="546" spans="1:30">
      <c r="A546" s="49"/>
      <c r="B546" s="37"/>
      <c r="C546" s="36"/>
      <c r="D546" s="63"/>
      <c r="E546" s="1056"/>
      <c r="F546" s="32"/>
      <c r="G546" s="293" t="s">
        <v>206</v>
      </c>
      <c r="H546" s="1624" t="s">
        <v>386</v>
      </c>
      <c r="I546" s="1625"/>
      <c r="J546" s="1625"/>
      <c r="K546" s="1625"/>
      <c r="L546" s="1625"/>
      <c r="M546" s="1625"/>
      <c r="N546" s="1625"/>
      <c r="O546" s="1625"/>
      <c r="P546" s="1625"/>
      <c r="Q546" s="1625"/>
      <c r="R546" s="1626"/>
      <c r="S546" s="1290" t="s">
        <v>102</v>
      </c>
      <c r="T546" s="1291"/>
      <c r="U546" s="1291"/>
      <c r="V546" s="1291"/>
      <c r="W546" s="1292"/>
      <c r="X546" s="1293"/>
      <c r="Y546" s="1294"/>
      <c r="Z546" s="294" t="s">
        <v>38</v>
      </c>
      <c r="AA546" s="45"/>
      <c r="AB546" s="190"/>
      <c r="AC546" s="191"/>
      <c r="AD546" s="192"/>
    </row>
    <row r="547" spans="1:30">
      <c r="A547" s="49"/>
      <c r="B547" s="37"/>
      <c r="C547" s="36"/>
      <c r="D547" s="63"/>
      <c r="E547" s="1056"/>
      <c r="F547" s="32"/>
      <c r="G547" s="289" t="s">
        <v>212</v>
      </c>
      <c r="H547" s="1295" t="s">
        <v>387</v>
      </c>
      <c r="I547" s="1296"/>
      <c r="J547" s="1296"/>
      <c r="K547" s="1296"/>
      <c r="L547" s="1296"/>
      <c r="M547" s="1296"/>
      <c r="N547" s="1296"/>
      <c r="O547" s="1296"/>
      <c r="P547" s="1296"/>
      <c r="Q547" s="1296"/>
      <c r="R547" s="1297"/>
      <c r="S547" s="1299" t="s">
        <v>102</v>
      </c>
      <c r="T547" s="1300"/>
      <c r="U547" s="1300"/>
      <c r="V547" s="1300"/>
      <c r="W547" s="1301"/>
      <c r="X547" s="1302"/>
      <c r="Y547" s="1303"/>
      <c r="Z547" s="295" t="s">
        <v>38</v>
      </c>
      <c r="AA547" s="45"/>
      <c r="AB547" s="213"/>
      <c r="AC547" s="214"/>
      <c r="AD547" s="215"/>
    </row>
    <row r="548" spans="1:30">
      <c r="A548" s="49"/>
      <c r="B548" s="37"/>
      <c r="C548" s="36"/>
      <c r="D548" s="63"/>
      <c r="E548" s="1056"/>
      <c r="F548" s="32"/>
      <c r="G548" s="289" t="s">
        <v>357</v>
      </c>
      <c r="H548" s="1295" t="s">
        <v>388</v>
      </c>
      <c r="I548" s="1296"/>
      <c r="J548" s="1296"/>
      <c r="K548" s="1296"/>
      <c r="L548" s="1296"/>
      <c r="M548" s="1296"/>
      <c r="N548" s="1296"/>
      <c r="O548" s="1296"/>
      <c r="P548" s="1296"/>
      <c r="Q548" s="1296"/>
      <c r="R548" s="1297"/>
      <c r="S548" s="1571" t="s">
        <v>389</v>
      </c>
      <c r="T548" s="1572"/>
      <c r="U548" s="1572"/>
      <c r="V548" s="1572"/>
      <c r="W548" s="1573"/>
      <c r="X548" s="1302"/>
      <c r="Y548" s="1303"/>
      <c r="Z548" s="295" t="s">
        <v>38</v>
      </c>
      <c r="AA548" s="45"/>
      <c r="AB548" s="213"/>
      <c r="AC548" s="214"/>
      <c r="AD548" s="215"/>
    </row>
    <row r="549" spans="1:30">
      <c r="A549" s="49"/>
      <c r="B549" s="37"/>
      <c r="C549" s="36"/>
      <c r="D549" s="63"/>
      <c r="E549" s="1056"/>
      <c r="F549" s="32"/>
      <c r="G549" s="289" t="s">
        <v>358</v>
      </c>
      <c r="H549" s="1295" t="s">
        <v>390</v>
      </c>
      <c r="I549" s="1296"/>
      <c r="J549" s="1296"/>
      <c r="K549" s="1296"/>
      <c r="L549" s="1296"/>
      <c r="M549" s="1296"/>
      <c r="N549" s="1296"/>
      <c r="O549" s="1296"/>
      <c r="P549" s="1296"/>
      <c r="Q549" s="1296"/>
      <c r="R549" s="1297"/>
      <c r="S549" s="1299" t="s">
        <v>102</v>
      </c>
      <c r="T549" s="1300"/>
      <c r="U549" s="1300"/>
      <c r="V549" s="1300"/>
      <c r="W549" s="1301"/>
      <c r="X549" s="1302"/>
      <c r="Y549" s="1303"/>
      <c r="Z549" s="295" t="s">
        <v>38</v>
      </c>
      <c r="AA549" s="45"/>
      <c r="AB549" s="213"/>
      <c r="AC549" s="214"/>
      <c r="AD549" s="215"/>
    </row>
    <row r="550" spans="1:30" ht="13.8" thickBot="1">
      <c r="A550" s="49"/>
      <c r="B550" s="37"/>
      <c r="C550" s="36"/>
      <c r="D550" s="63"/>
      <c r="E550" s="1056"/>
      <c r="F550" s="32"/>
      <c r="G550" s="290" t="s">
        <v>359</v>
      </c>
      <c r="H550" s="1316" t="s">
        <v>391</v>
      </c>
      <c r="I550" s="1317"/>
      <c r="J550" s="1317"/>
      <c r="K550" s="1317"/>
      <c r="L550" s="1317"/>
      <c r="M550" s="1317"/>
      <c r="N550" s="1317"/>
      <c r="O550" s="1317"/>
      <c r="P550" s="1317"/>
      <c r="Q550" s="1317"/>
      <c r="R550" s="1318"/>
      <c r="S550" s="1319" t="s">
        <v>102</v>
      </c>
      <c r="T550" s="1320"/>
      <c r="U550" s="1320"/>
      <c r="V550" s="1320"/>
      <c r="W550" s="1321"/>
      <c r="X550" s="1569"/>
      <c r="Y550" s="1570"/>
      <c r="Z550" s="296" t="s">
        <v>38</v>
      </c>
      <c r="AA550" s="45"/>
      <c r="AB550" s="213"/>
      <c r="AC550" s="214"/>
      <c r="AD550" s="215"/>
    </row>
    <row r="551" spans="1:30">
      <c r="A551" s="49"/>
      <c r="B551" s="37"/>
      <c r="C551" s="36"/>
      <c r="D551" s="63"/>
      <c r="E551" s="1056"/>
      <c r="F551" s="32"/>
      <c r="AA551" s="45"/>
      <c r="AB551" s="213"/>
      <c r="AC551" s="214"/>
      <c r="AD551" s="215"/>
    </row>
    <row r="552" spans="1:30">
      <c r="A552" s="49"/>
      <c r="B552" s="37"/>
      <c r="C552" s="36"/>
      <c r="D552" s="63"/>
      <c r="E552" s="1056"/>
      <c r="F552" s="32"/>
      <c r="AA552" s="45"/>
      <c r="AB552" s="213"/>
      <c r="AC552" s="214"/>
      <c r="AD552" s="215"/>
    </row>
    <row r="553" spans="1:30">
      <c r="A553" s="49"/>
      <c r="B553" s="37"/>
      <c r="C553" s="36"/>
      <c r="D553" s="63"/>
      <c r="E553" s="1056"/>
      <c r="F553" s="32"/>
      <c r="AA553" s="45"/>
      <c r="AB553" s="213"/>
      <c r="AC553" s="214"/>
      <c r="AD553" s="215"/>
    </row>
    <row r="554" spans="1:30">
      <c r="A554" s="49"/>
      <c r="B554" s="37"/>
      <c r="C554" s="36"/>
      <c r="D554" s="63"/>
      <c r="E554" s="1056"/>
      <c r="F554" s="32"/>
      <c r="AA554" s="45"/>
      <c r="AB554" s="213"/>
      <c r="AC554" s="214"/>
      <c r="AD554" s="215"/>
    </row>
    <row r="555" spans="1:30">
      <c r="A555" s="49"/>
      <c r="B555" s="37"/>
      <c r="C555" s="36"/>
      <c r="D555" s="63"/>
      <c r="E555" s="1056"/>
      <c r="F555" s="32"/>
      <c r="AA555" s="45"/>
      <c r="AB555" s="213"/>
      <c r="AC555" s="214"/>
      <c r="AD555" s="215"/>
    </row>
    <row r="556" spans="1:30">
      <c r="A556" s="49"/>
      <c r="B556" s="37"/>
      <c r="C556" s="36"/>
      <c r="D556" s="63"/>
      <c r="E556" s="1056"/>
      <c r="F556" s="32"/>
      <c r="AA556" s="45"/>
      <c r="AB556" s="213"/>
      <c r="AC556" s="214"/>
      <c r="AD556" s="215"/>
    </row>
    <row r="557" spans="1:30">
      <c r="A557" s="49"/>
      <c r="B557" s="280"/>
      <c r="C557" s="36"/>
      <c r="D557" s="63"/>
      <c r="E557" s="1056"/>
      <c r="F557" s="32"/>
      <c r="AA557" s="45"/>
      <c r="AB557" s="277"/>
      <c r="AC557" s="278"/>
      <c r="AD557" s="279"/>
    </row>
    <row r="558" spans="1:30" ht="8.25" customHeight="1">
      <c r="A558" s="49"/>
      <c r="B558" s="280"/>
      <c r="C558" s="36"/>
      <c r="D558" s="63"/>
      <c r="E558" s="1056"/>
      <c r="F558" s="32"/>
      <c r="AA558" s="45"/>
      <c r="AB558" s="277"/>
      <c r="AC558" s="278"/>
      <c r="AD558" s="279"/>
    </row>
    <row r="559" spans="1:30" ht="5.25" customHeight="1">
      <c r="A559" s="49"/>
      <c r="B559" s="280"/>
      <c r="C559" s="36"/>
      <c r="D559" s="63"/>
      <c r="E559" s="471"/>
      <c r="F559" s="32"/>
      <c r="AA559" s="45"/>
      <c r="AB559" s="277"/>
      <c r="AC559" s="278"/>
      <c r="AD559" s="279"/>
    </row>
    <row r="560" spans="1:30" ht="13.5" customHeight="1">
      <c r="A560" s="1056" t="s">
        <v>1017</v>
      </c>
      <c r="B560" s="1110">
        <v>31</v>
      </c>
      <c r="C560" s="36" t="s">
        <v>1018</v>
      </c>
      <c r="D560" s="63" t="s">
        <v>538</v>
      </c>
      <c r="E560" s="1056" t="s">
        <v>1313</v>
      </c>
      <c r="F560" s="32"/>
      <c r="G560" s="1011" t="s">
        <v>72</v>
      </c>
      <c r="H560" s="1011"/>
      <c r="I560" s="1011"/>
      <c r="J560" s="1011"/>
      <c r="K560" s="1011"/>
      <c r="L560" s="1011"/>
      <c r="M560" s="1011"/>
      <c r="N560" s="1058" t="s">
        <v>114</v>
      </c>
      <c r="O560" s="1058"/>
      <c r="P560" s="1058"/>
      <c r="Q560" s="1058"/>
      <c r="R560" s="1058"/>
      <c r="S560" s="1058"/>
      <c r="T560" s="1058"/>
      <c r="U560" s="1058"/>
      <c r="V560" s="1058"/>
      <c r="AA560" s="45"/>
      <c r="AB560" s="1082" t="s">
        <v>643</v>
      </c>
      <c r="AC560" s="1113"/>
      <c r="AD560" s="1114"/>
    </row>
    <row r="561" spans="1:32" ht="13.5" customHeight="1">
      <c r="A561" s="1057"/>
      <c r="B561" s="1111"/>
      <c r="C561" s="36"/>
      <c r="D561" s="63"/>
      <c r="E561" s="1057"/>
      <c r="F561" s="32"/>
      <c r="G561" s="1011"/>
      <c r="H561" s="1011"/>
      <c r="I561" s="1011"/>
      <c r="J561" s="1011"/>
      <c r="K561" s="1011"/>
      <c r="L561" s="1011"/>
      <c r="M561" s="1011"/>
      <c r="N561" s="1058"/>
      <c r="O561" s="1058"/>
      <c r="P561" s="1058"/>
      <c r="Q561" s="1058"/>
      <c r="R561" s="1058"/>
      <c r="S561" s="1058"/>
      <c r="T561" s="1058"/>
      <c r="U561" s="1058"/>
      <c r="V561" s="1058"/>
      <c r="AA561" s="45"/>
      <c r="AB561" s="1082"/>
      <c r="AC561" s="1113"/>
      <c r="AD561" s="1114"/>
    </row>
    <row r="562" spans="1:32" ht="13.5" customHeight="1">
      <c r="A562" s="1057"/>
      <c r="B562" s="280"/>
      <c r="C562" s="36"/>
      <c r="D562" s="63"/>
      <c r="E562" s="1057"/>
      <c r="F562" s="32"/>
      <c r="AA562" s="45"/>
      <c r="AB562" s="1082"/>
      <c r="AC562" s="1113"/>
      <c r="AD562" s="1114"/>
    </row>
    <row r="563" spans="1:32" ht="13.5" customHeight="1">
      <c r="A563" s="480"/>
      <c r="B563" s="280"/>
      <c r="C563" s="36"/>
      <c r="D563" s="63"/>
      <c r="E563" s="1057"/>
      <c r="F563" s="32"/>
      <c r="AA563" s="45"/>
      <c r="AB563" s="213"/>
      <c r="AC563" s="214"/>
      <c r="AD563" s="215"/>
    </row>
    <row r="564" spans="1:32" ht="13.5" customHeight="1">
      <c r="A564" s="49"/>
      <c r="B564" s="280"/>
      <c r="C564" s="36"/>
      <c r="D564" s="63"/>
      <c r="E564" s="1057"/>
      <c r="F564" s="32"/>
      <c r="AA564" s="45"/>
      <c r="AB564" s="277"/>
      <c r="AC564" s="278"/>
      <c r="AD564" s="279"/>
    </row>
    <row r="565" spans="1:32" ht="13.5" customHeight="1">
      <c r="A565" s="49"/>
      <c r="B565" s="280"/>
      <c r="C565" s="36"/>
      <c r="D565" s="63"/>
      <c r="E565" s="1057"/>
      <c r="F565" s="32"/>
      <c r="AA565" s="45"/>
      <c r="AB565" s="277"/>
      <c r="AC565" s="278"/>
      <c r="AD565" s="279"/>
    </row>
    <row r="566" spans="1:32" ht="4.95" customHeight="1">
      <c r="A566" s="49"/>
      <c r="B566" s="280"/>
      <c r="C566" s="36"/>
      <c r="D566" s="63"/>
      <c r="E566" s="471"/>
      <c r="F566" s="32"/>
      <c r="AA566" s="45"/>
      <c r="AB566" s="277"/>
      <c r="AC566" s="278"/>
      <c r="AD566" s="279"/>
    </row>
    <row r="567" spans="1:32" ht="13.5" customHeight="1">
      <c r="A567" s="49"/>
      <c r="B567" s="1105">
        <v>32</v>
      </c>
      <c r="C567" s="1180" t="s">
        <v>1020</v>
      </c>
      <c r="D567" s="63" t="s">
        <v>1099</v>
      </c>
      <c r="E567" s="1056" t="s">
        <v>1314</v>
      </c>
      <c r="F567" s="32"/>
      <c r="G567" s="1011" t="s">
        <v>72</v>
      </c>
      <c r="H567" s="1011"/>
      <c r="I567" s="1011"/>
      <c r="J567" s="1011"/>
      <c r="K567" s="1011"/>
      <c r="L567" s="1011"/>
      <c r="M567" s="1011"/>
      <c r="N567" s="1059" t="s">
        <v>114</v>
      </c>
      <c r="O567" s="1059"/>
      <c r="P567" s="1059"/>
      <c r="Q567" s="1059"/>
      <c r="R567" s="1059"/>
      <c r="S567" s="1059"/>
      <c r="T567" s="1059"/>
      <c r="U567" s="1059"/>
      <c r="V567" s="1059"/>
      <c r="AA567" s="45"/>
      <c r="AB567" s="1082" t="s">
        <v>643</v>
      </c>
      <c r="AC567" s="1113"/>
      <c r="AD567" s="1114"/>
    </row>
    <row r="568" spans="1:32" ht="13.5" customHeight="1">
      <c r="A568" s="49"/>
      <c r="B568" s="1112"/>
      <c r="C568" s="1180"/>
      <c r="D568" s="63"/>
      <c r="E568" s="1056"/>
      <c r="F568" s="32"/>
      <c r="G568" s="1011"/>
      <c r="H568" s="1011"/>
      <c r="I568" s="1011"/>
      <c r="J568" s="1011"/>
      <c r="K568" s="1011"/>
      <c r="L568" s="1011"/>
      <c r="M568" s="1011"/>
      <c r="N568" s="1059"/>
      <c r="O568" s="1059"/>
      <c r="P568" s="1059"/>
      <c r="Q568" s="1059"/>
      <c r="R568" s="1059"/>
      <c r="S568" s="1059"/>
      <c r="T568" s="1059"/>
      <c r="U568" s="1059"/>
      <c r="V568" s="1059"/>
      <c r="AA568" s="45"/>
      <c r="AB568" s="1082"/>
      <c r="AC568" s="1113"/>
      <c r="AD568" s="1114"/>
    </row>
    <row r="569" spans="1:32" ht="13.2" customHeight="1">
      <c r="A569" s="49"/>
      <c r="B569" s="280"/>
      <c r="C569" s="36"/>
      <c r="D569" s="63"/>
      <c r="E569" s="1056"/>
      <c r="F569" s="32"/>
      <c r="AA569" s="45"/>
      <c r="AB569" s="1082"/>
      <c r="AC569" s="1113"/>
      <c r="AD569" s="1114"/>
    </row>
    <row r="570" spans="1:32" ht="13.2" customHeight="1">
      <c r="A570" s="60"/>
      <c r="B570" s="516"/>
      <c r="C570" s="62"/>
      <c r="D570" s="165"/>
      <c r="E570" s="1480"/>
      <c r="F570" s="64"/>
      <c r="G570" s="118"/>
      <c r="H570" s="118"/>
      <c r="I570" s="118"/>
      <c r="J570" s="118"/>
      <c r="K570" s="118"/>
      <c r="L570" s="118"/>
      <c r="M570" s="118"/>
      <c r="N570" s="118"/>
      <c r="O570" s="118"/>
      <c r="P570" s="118"/>
      <c r="Q570" s="118"/>
      <c r="R570" s="118"/>
      <c r="S570" s="118"/>
      <c r="T570" s="118"/>
      <c r="U570" s="118"/>
      <c r="V570" s="118"/>
      <c r="W570" s="118"/>
      <c r="X570" s="118"/>
      <c r="Y570" s="118"/>
      <c r="Z570" s="118"/>
      <c r="AA570" s="66"/>
      <c r="AB570" s="216"/>
      <c r="AC570" s="217"/>
      <c r="AD570" s="218"/>
    </row>
    <row r="571" spans="1:32" ht="3.75" customHeight="1">
      <c r="A571" s="49"/>
      <c r="B571" s="280"/>
      <c r="C571" s="36"/>
      <c r="D571" s="63"/>
      <c r="E571" s="727"/>
      <c r="F571" s="32"/>
      <c r="AA571" s="45"/>
      <c r="AB571" s="213"/>
      <c r="AC571" s="214"/>
      <c r="AD571" s="215"/>
    </row>
    <row r="572" spans="1:32" ht="13.5" customHeight="1">
      <c r="A572" s="1008" t="s">
        <v>884</v>
      </c>
      <c r="B572" s="1178">
        <v>33</v>
      </c>
      <c r="C572" s="1180" t="s">
        <v>455</v>
      </c>
      <c r="D572" s="1010" t="s">
        <v>242</v>
      </c>
      <c r="E572" s="1105" t="s">
        <v>591</v>
      </c>
      <c r="F572" s="32"/>
      <c r="G572" s="1011" t="s">
        <v>72</v>
      </c>
      <c r="H572" s="1011"/>
      <c r="I572" s="1011"/>
      <c r="J572" s="1011"/>
      <c r="K572" s="1011"/>
      <c r="L572" s="1011"/>
      <c r="M572" s="1011"/>
      <c r="N572" s="1058" t="s">
        <v>114</v>
      </c>
      <c r="O572" s="1058"/>
      <c r="P572" s="1058"/>
      <c r="Q572" s="1058"/>
      <c r="R572" s="1058"/>
      <c r="S572" s="1058"/>
      <c r="T572" s="1058"/>
      <c r="U572" s="1058"/>
      <c r="V572" s="1058"/>
      <c r="W572" s="105"/>
      <c r="X572" s="105"/>
      <c r="Y572" s="105"/>
      <c r="Z572" s="105"/>
      <c r="AA572" s="470"/>
      <c r="AB572" s="1082" t="s">
        <v>643</v>
      </c>
      <c r="AC572" s="1113"/>
      <c r="AD572" s="1114"/>
    </row>
    <row r="573" spans="1:32" ht="13.5" customHeight="1">
      <c r="A573" s="1008"/>
      <c r="B573" s="1178"/>
      <c r="C573" s="1180"/>
      <c r="D573" s="1010"/>
      <c r="E573" s="1105"/>
      <c r="F573" s="32"/>
      <c r="G573" s="1011"/>
      <c r="H573" s="1011"/>
      <c r="I573" s="1011"/>
      <c r="J573" s="1011"/>
      <c r="K573" s="1011"/>
      <c r="L573" s="1011"/>
      <c r="M573" s="1011"/>
      <c r="N573" s="1058"/>
      <c r="O573" s="1058"/>
      <c r="P573" s="1058"/>
      <c r="Q573" s="1058"/>
      <c r="R573" s="1058"/>
      <c r="S573" s="1058"/>
      <c r="T573" s="1058"/>
      <c r="U573" s="1058"/>
      <c r="V573" s="1058"/>
      <c r="W573" s="105"/>
      <c r="X573" s="105"/>
      <c r="Y573" s="105"/>
      <c r="Z573" s="105"/>
      <c r="AA573" s="470"/>
      <c r="AB573" s="1082"/>
      <c r="AC573" s="1113"/>
      <c r="AD573" s="1114"/>
    </row>
    <row r="574" spans="1:32" ht="13.5" customHeight="1">
      <c r="A574" s="1008"/>
      <c r="B574" s="1178"/>
      <c r="C574" s="1180"/>
      <c r="D574" s="1010"/>
      <c r="E574" s="1105"/>
      <c r="F574" s="32"/>
      <c r="AA574" s="45"/>
      <c r="AB574" s="1082"/>
      <c r="AC574" s="1113"/>
      <c r="AD574" s="1114"/>
    </row>
    <row r="575" spans="1:32" ht="5.25" customHeight="1">
      <c r="A575" s="47"/>
      <c r="B575" s="37"/>
      <c r="C575" s="36"/>
      <c r="D575" s="63"/>
      <c r="E575" s="471"/>
      <c r="F575" s="32"/>
      <c r="AA575" s="45"/>
      <c r="AB575" s="213"/>
      <c r="AC575" s="214"/>
      <c r="AD575" s="215"/>
    </row>
    <row r="576" spans="1:32" ht="13.5" customHeight="1">
      <c r="A576" s="1008" t="s">
        <v>885</v>
      </c>
      <c r="B576" s="1178">
        <v>34</v>
      </c>
      <c r="C576" s="1180" t="s">
        <v>456</v>
      </c>
      <c r="D576" s="1010" t="s">
        <v>242</v>
      </c>
      <c r="E576" s="1056" t="s">
        <v>758</v>
      </c>
      <c r="F576" s="32"/>
      <c r="G576" s="1011" t="s">
        <v>72</v>
      </c>
      <c r="H576" s="1011"/>
      <c r="I576" s="1011"/>
      <c r="J576" s="1011"/>
      <c r="K576" s="1011"/>
      <c r="L576" s="1011"/>
      <c r="M576" s="1011"/>
      <c r="N576" s="1003" t="s">
        <v>296</v>
      </c>
      <c r="O576" s="1003"/>
      <c r="P576" s="1003"/>
      <c r="Q576" s="1003"/>
      <c r="R576" s="1003"/>
      <c r="S576" s="1003"/>
      <c r="T576" s="1003"/>
      <c r="U576" s="1003"/>
      <c r="V576" s="1003"/>
      <c r="W576" s="105"/>
      <c r="X576" s="105"/>
      <c r="Y576" s="105"/>
      <c r="Z576" s="105"/>
      <c r="AA576" s="470"/>
      <c r="AB576" s="1082" t="s">
        <v>643</v>
      </c>
      <c r="AC576" s="1113"/>
      <c r="AD576" s="1114"/>
      <c r="AF576" s="147"/>
    </row>
    <row r="577" spans="1:32" ht="13.5" customHeight="1">
      <c r="A577" s="1008"/>
      <c r="B577" s="1178"/>
      <c r="C577" s="1180"/>
      <c r="D577" s="1010"/>
      <c r="E577" s="1056"/>
      <c r="F577" s="32"/>
      <c r="G577" s="1011"/>
      <c r="H577" s="1011"/>
      <c r="I577" s="1011"/>
      <c r="J577" s="1011"/>
      <c r="K577" s="1011"/>
      <c r="L577" s="1011"/>
      <c r="M577" s="1011"/>
      <c r="N577" s="1003"/>
      <c r="O577" s="1003"/>
      <c r="P577" s="1003"/>
      <c r="Q577" s="1003"/>
      <c r="R577" s="1003"/>
      <c r="S577" s="1003"/>
      <c r="T577" s="1003"/>
      <c r="U577" s="1003"/>
      <c r="V577" s="1003"/>
      <c r="W577" s="105"/>
      <c r="X577" s="105"/>
      <c r="Y577" s="105"/>
      <c r="Z577" s="105"/>
      <c r="AA577" s="470"/>
      <c r="AB577" s="1082"/>
      <c r="AC577" s="1113"/>
      <c r="AD577" s="1114"/>
    </row>
    <row r="578" spans="1:32" ht="13.5" customHeight="1">
      <c r="A578" s="1008"/>
      <c r="B578" s="1178"/>
      <c r="C578" s="1180"/>
      <c r="D578" s="1010"/>
      <c r="E578" s="1056"/>
      <c r="F578" s="32"/>
      <c r="AA578" s="45"/>
      <c r="AB578" s="1082"/>
      <c r="AC578" s="1113"/>
      <c r="AD578" s="1114"/>
    </row>
    <row r="579" spans="1:32">
      <c r="A579" s="1008"/>
      <c r="B579" s="37"/>
      <c r="C579" s="36"/>
      <c r="D579" s="1010"/>
      <c r="E579" s="1056"/>
      <c r="F579" s="32"/>
      <c r="G579" s="1298" t="s">
        <v>457</v>
      </c>
      <c r="H579" s="1298"/>
      <c r="I579" s="1298"/>
      <c r="J579" s="1298"/>
      <c r="K579" s="1298"/>
      <c r="L579" s="1298"/>
      <c r="M579" s="1298"/>
      <c r="N579" s="1298"/>
      <c r="O579" s="1298"/>
      <c r="P579" s="1298"/>
      <c r="Q579" s="1298"/>
      <c r="R579" s="1298"/>
      <c r="S579" s="1298"/>
      <c r="T579" s="1298" t="s">
        <v>458</v>
      </c>
      <c r="U579" s="1298"/>
      <c r="V579" s="1298"/>
      <c r="W579" s="1298"/>
      <c r="X579" s="1298"/>
      <c r="Y579" s="1298"/>
      <c r="Z579" s="1298"/>
      <c r="AA579" s="470"/>
      <c r="AB579" s="1082"/>
      <c r="AC579" s="1113"/>
      <c r="AD579" s="1114"/>
    </row>
    <row r="580" spans="1:32">
      <c r="A580" s="47"/>
      <c r="B580" s="37"/>
      <c r="C580" s="36"/>
      <c r="D580" s="1010"/>
      <c r="E580" s="1056"/>
      <c r="F580" s="32"/>
      <c r="G580" s="1221"/>
      <c r="H580" s="1221"/>
      <c r="I580" s="1221"/>
      <c r="J580" s="1221"/>
      <c r="K580" s="1221"/>
      <c r="L580" s="1221"/>
      <c r="M580" s="1221"/>
      <c r="N580" s="1221"/>
      <c r="O580" s="1221"/>
      <c r="P580" s="1221"/>
      <c r="Q580" s="1221"/>
      <c r="R580" s="1221"/>
      <c r="S580" s="1221"/>
      <c r="T580" s="1222"/>
      <c r="U580" s="1223"/>
      <c r="V580" s="1223"/>
      <c r="W580" s="1223"/>
      <c r="X580" s="1223"/>
      <c r="Y580" s="1223"/>
      <c r="Z580" s="261" t="s">
        <v>459</v>
      </c>
      <c r="AA580" s="470"/>
      <c r="AB580" s="1082"/>
      <c r="AC580" s="1113"/>
      <c r="AD580" s="1114"/>
    </row>
    <row r="581" spans="1:32">
      <c r="A581" s="47"/>
      <c r="B581" s="37"/>
      <c r="C581" s="36"/>
      <c r="D581" s="1010"/>
      <c r="E581" s="1056"/>
      <c r="F581" s="32"/>
      <c r="G581" s="1221"/>
      <c r="H581" s="1221"/>
      <c r="I581" s="1221"/>
      <c r="J581" s="1221"/>
      <c r="K581" s="1221"/>
      <c r="L581" s="1221"/>
      <c r="M581" s="1221"/>
      <c r="N581" s="1221"/>
      <c r="O581" s="1221"/>
      <c r="P581" s="1221"/>
      <c r="Q581" s="1221"/>
      <c r="R581" s="1221"/>
      <c r="S581" s="1221"/>
      <c r="T581" s="1222"/>
      <c r="U581" s="1223"/>
      <c r="V581" s="1223"/>
      <c r="W581" s="1223"/>
      <c r="X581" s="1223"/>
      <c r="Y581" s="1223"/>
      <c r="Z581" s="261" t="s">
        <v>459</v>
      </c>
      <c r="AA581" s="45"/>
      <c r="AB581" s="1082"/>
      <c r="AC581" s="1113"/>
      <c r="AD581" s="1114"/>
    </row>
    <row r="582" spans="1:32">
      <c r="A582" s="47"/>
      <c r="B582" s="37"/>
      <c r="C582" s="36"/>
      <c r="D582" s="1010"/>
      <c r="E582" s="1056"/>
      <c r="F582" s="32"/>
      <c r="G582" s="1221"/>
      <c r="H582" s="1221"/>
      <c r="I582" s="1221"/>
      <c r="J582" s="1221"/>
      <c r="K582" s="1221"/>
      <c r="L582" s="1221"/>
      <c r="M582" s="1221"/>
      <c r="N582" s="1221"/>
      <c r="O582" s="1221"/>
      <c r="P582" s="1221"/>
      <c r="Q582" s="1221"/>
      <c r="R582" s="1221"/>
      <c r="S582" s="1221"/>
      <c r="T582" s="1222"/>
      <c r="U582" s="1223"/>
      <c r="V582" s="1223"/>
      <c r="W582" s="1223"/>
      <c r="X582" s="1223"/>
      <c r="Y582" s="1223"/>
      <c r="Z582" s="261" t="s">
        <v>459</v>
      </c>
      <c r="AA582" s="45"/>
      <c r="AB582" s="1082"/>
      <c r="AC582" s="1113"/>
      <c r="AD582" s="1114"/>
    </row>
    <row r="583" spans="1:32" ht="6.75" customHeight="1">
      <c r="A583" s="47"/>
      <c r="B583" s="37"/>
      <c r="C583" s="36"/>
      <c r="D583" s="63"/>
      <c r="E583" s="471"/>
      <c r="F583" s="32"/>
      <c r="G583" s="105"/>
      <c r="H583" s="105"/>
      <c r="I583" s="105"/>
      <c r="J583" s="105"/>
      <c r="K583" s="105"/>
      <c r="L583" s="105"/>
      <c r="M583" s="105"/>
      <c r="N583" s="105"/>
      <c r="O583" s="105"/>
      <c r="P583" s="105"/>
      <c r="Q583" s="105"/>
      <c r="R583" s="105"/>
      <c r="S583" s="105"/>
      <c r="T583" s="105"/>
      <c r="U583" s="105"/>
      <c r="V583" s="105"/>
      <c r="W583" s="105"/>
      <c r="X583" s="105"/>
      <c r="Y583" s="105"/>
      <c r="Z583" s="105"/>
      <c r="AA583" s="45"/>
      <c r="AB583" s="213"/>
      <c r="AC583" s="214"/>
      <c r="AD583" s="215"/>
    </row>
    <row r="584" spans="1:32" ht="5.25" customHeight="1">
      <c r="A584" s="47"/>
      <c r="B584" s="37"/>
      <c r="C584" s="36"/>
      <c r="D584" s="63"/>
      <c r="E584" s="471"/>
      <c r="F584" s="32"/>
      <c r="G584" s="105"/>
      <c r="H584" s="105"/>
      <c r="I584" s="105"/>
      <c r="J584" s="105"/>
      <c r="K584" s="105"/>
      <c r="L584" s="105"/>
      <c r="M584" s="105"/>
      <c r="N584" s="105"/>
      <c r="O584" s="105"/>
      <c r="P584" s="105"/>
      <c r="Q584" s="105"/>
      <c r="R584" s="105"/>
      <c r="S584" s="105"/>
      <c r="T584" s="105"/>
      <c r="U584" s="105"/>
      <c r="V584" s="105"/>
      <c r="W584" s="105"/>
      <c r="X584" s="105"/>
      <c r="Y584" s="105"/>
      <c r="Z584" s="105"/>
      <c r="AA584" s="45"/>
      <c r="AB584" s="213"/>
      <c r="AC584" s="214"/>
      <c r="AD584" s="215"/>
    </row>
    <row r="585" spans="1:32" ht="13.5" customHeight="1">
      <c r="A585" s="1008"/>
      <c r="B585" s="1178">
        <v>35</v>
      </c>
      <c r="C585" s="1180" t="s">
        <v>460</v>
      </c>
      <c r="D585" s="1010" t="s">
        <v>242</v>
      </c>
      <c r="E585" s="1105" t="s">
        <v>592</v>
      </c>
      <c r="F585" s="32"/>
      <c r="G585" s="1011" t="s">
        <v>72</v>
      </c>
      <c r="H585" s="1011"/>
      <c r="I585" s="1011"/>
      <c r="J585" s="1011"/>
      <c r="K585" s="1011"/>
      <c r="L585" s="1011"/>
      <c r="M585" s="1011"/>
      <c r="N585" s="1058" t="s">
        <v>116</v>
      </c>
      <c r="O585" s="1058"/>
      <c r="P585" s="1058"/>
      <c r="Q585" s="1058"/>
      <c r="R585" s="1058"/>
      <c r="S585" s="1058"/>
      <c r="T585" s="1058"/>
      <c r="U585" s="1058"/>
      <c r="V585" s="1058"/>
      <c r="W585" s="105"/>
      <c r="X585" s="105"/>
      <c r="Y585" s="105"/>
      <c r="Z585" s="105"/>
      <c r="AA585" s="470"/>
      <c r="AB585" s="1082" t="s">
        <v>643</v>
      </c>
      <c r="AC585" s="1113"/>
      <c r="AD585" s="1114"/>
      <c r="AF585" s="147"/>
    </row>
    <row r="586" spans="1:32" ht="13.5" customHeight="1">
      <c r="A586" s="1008"/>
      <c r="B586" s="1178"/>
      <c r="C586" s="1180"/>
      <c r="D586" s="1010"/>
      <c r="E586" s="1105"/>
      <c r="F586" s="32"/>
      <c r="G586" s="1011"/>
      <c r="H586" s="1011"/>
      <c r="I586" s="1011"/>
      <c r="J586" s="1011"/>
      <c r="K586" s="1011"/>
      <c r="L586" s="1011"/>
      <c r="M586" s="1011"/>
      <c r="N586" s="1058"/>
      <c r="O586" s="1058"/>
      <c r="P586" s="1058"/>
      <c r="Q586" s="1058"/>
      <c r="R586" s="1058"/>
      <c r="S586" s="1058"/>
      <c r="T586" s="1058"/>
      <c r="U586" s="1058"/>
      <c r="V586" s="1058"/>
      <c r="W586" s="105"/>
      <c r="X586" s="105"/>
      <c r="Y586" s="105"/>
      <c r="Z586" s="105"/>
      <c r="AA586" s="470"/>
      <c r="AB586" s="1082"/>
      <c r="AC586" s="1113"/>
      <c r="AD586" s="1114"/>
    </row>
    <row r="587" spans="1:32" ht="11.4" customHeight="1">
      <c r="A587" s="1008"/>
      <c r="B587" s="1178"/>
      <c r="C587" s="1180"/>
      <c r="D587" s="1010"/>
      <c r="E587" s="1105"/>
      <c r="F587" s="32"/>
      <c r="AA587" s="45"/>
      <c r="AB587" s="1082"/>
      <c r="AC587" s="1113"/>
      <c r="AD587" s="1114"/>
    </row>
    <row r="588" spans="1:32" ht="13.5" customHeight="1">
      <c r="A588" s="1008"/>
      <c r="B588" s="1178"/>
      <c r="C588" s="1180"/>
      <c r="D588" s="1010"/>
      <c r="E588" s="1105"/>
      <c r="F588" s="32"/>
      <c r="G588" s="1497" t="s">
        <v>776</v>
      </c>
      <c r="H588" s="1497"/>
      <c r="I588" s="1497"/>
      <c r="J588" s="1497"/>
      <c r="K588" s="1497"/>
      <c r="L588" s="1497"/>
      <c r="M588" s="1497"/>
      <c r="N588" s="1497"/>
      <c r="O588" s="1497"/>
      <c r="P588" s="1497"/>
      <c r="Q588" s="1497"/>
      <c r="R588" s="1497"/>
      <c r="S588" s="1497"/>
      <c r="T588" s="1497"/>
      <c r="U588" s="1497"/>
      <c r="V588" s="1497"/>
      <c r="W588" s="1497"/>
      <c r="X588" s="1497"/>
      <c r="Y588" s="1497"/>
      <c r="Z588" s="1497"/>
      <c r="AA588" s="45"/>
      <c r="AB588" s="1082"/>
      <c r="AC588" s="1113"/>
      <c r="AD588" s="1114"/>
    </row>
    <row r="589" spans="1:32" ht="12.75" customHeight="1">
      <c r="A589" s="1008"/>
      <c r="B589" s="1178"/>
      <c r="C589" s="1180"/>
      <c r="D589" s="1010"/>
      <c r="E589" s="1105"/>
      <c r="F589" s="32"/>
      <c r="G589" s="1497"/>
      <c r="H589" s="1497"/>
      <c r="I589" s="1497"/>
      <c r="J589" s="1497"/>
      <c r="K589" s="1497"/>
      <c r="L589" s="1497"/>
      <c r="M589" s="1497"/>
      <c r="N589" s="1497"/>
      <c r="O589" s="1497"/>
      <c r="P589" s="1497"/>
      <c r="Q589" s="1497"/>
      <c r="R589" s="1497"/>
      <c r="S589" s="1497"/>
      <c r="T589" s="1497"/>
      <c r="U589" s="1497"/>
      <c r="V589" s="1497"/>
      <c r="W589" s="1497"/>
      <c r="X589" s="1497"/>
      <c r="Y589" s="1497"/>
      <c r="Z589" s="1497"/>
      <c r="AA589" s="45"/>
      <c r="AB589" s="1082"/>
      <c r="AC589" s="1113"/>
      <c r="AD589" s="1114"/>
    </row>
    <row r="590" spans="1:32" ht="13.5" customHeight="1">
      <c r="A590" s="1008"/>
      <c r="B590" s="1178"/>
      <c r="C590" s="1180"/>
      <c r="D590" s="1010"/>
      <c r="E590" s="1105" t="s">
        <v>593</v>
      </c>
      <c r="F590" s="32"/>
      <c r="G590" s="1146" t="s">
        <v>609</v>
      </c>
      <c r="H590" s="1146"/>
      <c r="I590" s="1146"/>
      <c r="J590" s="1146"/>
      <c r="K590" s="1146"/>
      <c r="L590" s="1146"/>
      <c r="M590" s="1146"/>
      <c r="N590" s="1146"/>
      <c r="O590" s="1146"/>
      <c r="P590" s="1146"/>
      <c r="Q590" s="1146"/>
      <c r="R590" s="1146"/>
      <c r="S590" s="105"/>
      <c r="T590" s="105"/>
      <c r="U590" s="105"/>
      <c r="V590" s="105"/>
      <c r="W590" s="105"/>
      <c r="X590" s="105"/>
      <c r="Y590" s="105"/>
      <c r="Z590" s="105"/>
      <c r="AA590" s="470"/>
      <c r="AB590" s="1082"/>
      <c r="AC590" s="1113"/>
      <c r="AD590" s="1114"/>
      <c r="AF590" s="147"/>
    </row>
    <row r="591" spans="1:32" ht="13.5" customHeight="1">
      <c r="A591" s="1008"/>
      <c r="B591" s="1178"/>
      <c r="C591" s="1180"/>
      <c r="D591" s="1010"/>
      <c r="E591" s="1105"/>
      <c r="F591" s="32"/>
      <c r="G591" s="1218" t="s">
        <v>462</v>
      </c>
      <c r="H591" s="1219"/>
      <c r="I591" s="1219"/>
      <c r="J591" s="1219"/>
      <c r="K591" s="1220"/>
      <c r="L591" s="1218" t="s">
        <v>463</v>
      </c>
      <c r="M591" s="1219"/>
      <c r="N591" s="1219"/>
      <c r="O591" s="1219"/>
      <c r="P591" s="1219"/>
      <c r="Q591" s="1219"/>
      <c r="R591" s="1220"/>
      <c r="S591" s="1219" t="s">
        <v>608</v>
      </c>
      <c r="T591" s="1219"/>
      <c r="U591" s="1219"/>
      <c r="V591" s="1219"/>
      <c r="W591" s="1219"/>
      <c r="X591" s="1219"/>
      <c r="Y591" s="1219"/>
      <c r="Z591" s="1220"/>
      <c r="AA591" s="45"/>
      <c r="AB591" s="1082"/>
      <c r="AC591" s="1113"/>
      <c r="AD591" s="1114"/>
    </row>
    <row r="592" spans="1:32" ht="13.5" customHeight="1">
      <c r="A592" s="1008"/>
      <c r="B592" s="1178"/>
      <c r="C592" s="1180"/>
      <c r="D592" s="1010"/>
      <c r="E592" s="1105" t="s">
        <v>594</v>
      </c>
      <c r="F592" s="32"/>
      <c r="G592" s="1214" t="s">
        <v>597</v>
      </c>
      <c r="H592" s="1215"/>
      <c r="I592" s="1215"/>
      <c r="J592" s="1215"/>
      <c r="K592" s="1216"/>
      <c r="L592" s="1193"/>
      <c r="M592" s="1194"/>
      <c r="N592" s="1194"/>
      <c r="O592" s="1194"/>
      <c r="P592" s="1194"/>
      <c r="Q592" s="1194"/>
      <c r="R592" s="1195"/>
      <c r="S592" s="1196"/>
      <c r="T592" s="1196"/>
      <c r="U592" s="261" t="s">
        <v>459</v>
      </c>
      <c r="V592" s="1197" t="s">
        <v>759</v>
      </c>
      <c r="W592" s="1198"/>
      <c r="X592" s="1198"/>
      <c r="Y592" s="1198"/>
      <c r="Z592" s="1199"/>
      <c r="AA592" s="470"/>
      <c r="AB592" s="1082"/>
      <c r="AC592" s="1113"/>
      <c r="AD592" s="1114"/>
      <c r="AF592" s="147"/>
    </row>
    <row r="593" spans="1:47" ht="13.5" customHeight="1">
      <c r="A593" s="1008"/>
      <c r="B593" s="1178"/>
      <c r="C593" s="1180"/>
      <c r="D593" s="1010"/>
      <c r="E593" s="1105"/>
      <c r="F593" s="32"/>
      <c r="G593" s="1214" t="s">
        <v>597</v>
      </c>
      <c r="H593" s="1215"/>
      <c r="I593" s="1215"/>
      <c r="J593" s="1215"/>
      <c r="K593" s="1216"/>
      <c r="L593" s="1193"/>
      <c r="M593" s="1194"/>
      <c r="N593" s="1194"/>
      <c r="O593" s="1194"/>
      <c r="P593" s="1194"/>
      <c r="Q593" s="1194"/>
      <c r="R593" s="1195"/>
      <c r="S593" s="1196"/>
      <c r="T593" s="1196"/>
      <c r="U593" s="261" t="s">
        <v>459</v>
      </c>
      <c r="V593" s="1197" t="s">
        <v>759</v>
      </c>
      <c r="W593" s="1198"/>
      <c r="X593" s="1198"/>
      <c r="Y593" s="1198"/>
      <c r="Z593" s="1199"/>
      <c r="AA593" s="470"/>
      <c r="AB593" s="1082"/>
      <c r="AC593" s="1113"/>
      <c r="AD593" s="1114"/>
    </row>
    <row r="594" spans="1:47" ht="13.5" customHeight="1">
      <c r="A594" s="1008"/>
      <c r="B594" s="1178"/>
      <c r="C594" s="1180"/>
      <c r="D594" s="1010"/>
      <c r="E594" s="1105" t="s">
        <v>595</v>
      </c>
      <c r="F594" s="32"/>
      <c r="G594" s="1214" t="s">
        <v>597</v>
      </c>
      <c r="H594" s="1215"/>
      <c r="I594" s="1215"/>
      <c r="J594" s="1215"/>
      <c r="K594" s="1216"/>
      <c r="L594" s="1193"/>
      <c r="M594" s="1194"/>
      <c r="N594" s="1194"/>
      <c r="O594" s="1194"/>
      <c r="P594" s="1194"/>
      <c r="Q594" s="1194"/>
      <c r="R594" s="1195"/>
      <c r="S594" s="1196"/>
      <c r="T594" s="1196"/>
      <c r="U594" s="261" t="s">
        <v>459</v>
      </c>
      <c r="V594" s="1197" t="s">
        <v>759</v>
      </c>
      <c r="W594" s="1198"/>
      <c r="X594" s="1198"/>
      <c r="Y594" s="1198"/>
      <c r="Z594" s="1199"/>
      <c r="AA594" s="470"/>
      <c r="AB594" s="1082"/>
      <c r="AC594" s="1113"/>
      <c r="AD594" s="1114"/>
      <c r="AF594" s="147"/>
    </row>
    <row r="595" spans="1:47" ht="13.5" customHeight="1">
      <c r="A595" s="1008"/>
      <c r="B595" s="1178"/>
      <c r="C595" s="1180"/>
      <c r="D595" s="1010"/>
      <c r="E595" s="1105"/>
      <c r="F595" s="32"/>
      <c r="G595" s="1214" t="s">
        <v>597</v>
      </c>
      <c r="H595" s="1215"/>
      <c r="I595" s="1215"/>
      <c r="J595" s="1215"/>
      <c r="K595" s="1216"/>
      <c r="L595" s="1193"/>
      <c r="M595" s="1194"/>
      <c r="N595" s="1194"/>
      <c r="O595" s="1194"/>
      <c r="P595" s="1194"/>
      <c r="Q595" s="1194"/>
      <c r="R595" s="1195"/>
      <c r="S595" s="1196"/>
      <c r="T595" s="1196"/>
      <c r="U595" s="261" t="s">
        <v>459</v>
      </c>
      <c r="V595" s="1197" t="s">
        <v>759</v>
      </c>
      <c r="W595" s="1198"/>
      <c r="X595" s="1198"/>
      <c r="Y595" s="1198"/>
      <c r="Z595" s="1199"/>
      <c r="AA595" s="470"/>
      <c r="AB595" s="1082"/>
      <c r="AC595" s="1113"/>
      <c r="AD595" s="1114"/>
      <c r="AF595" s="147"/>
    </row>
    <row r="596" spans="1:47" ht="13.5" customHeight="1">
      <c r="A596" s="1008"/>
      <c r="B596" s="1178"/>
      <c r="C596" s="1180"/>
      <c r="D596" s="1010"/>
      <c r="E596" s="1056" t="s">
        <v>596</v>
      </c>
      <c r="F596" s="32"/>
      <c r="G596" s="1214" t="s">
        <v>597</v>
      </c>
      <c r="H596" s="1215"/>
      <c r="I596" s="1215"/>
      <c r="J596" s="1215"/>
      <c r="K596" s="1216"/>
      <c r="L596" s="1193"/>
      <c r="M596" s="1194"/>
      <c r="N596" s="1194"/>
      <c r="O596" s="1194"/>
      <c r="P596" s="1194"/>
      <c r="Q596" s="1194"/>
      <c r="R596" s="1195"/>
      <c r="S596" s="1196"/>
      <c r="T596" s="1196"/>
      <c r="U596" s="261" t="s">
        <v>459</v>
      </c>
      <c r="V596" s="1197" t="s">
        <v>759</v>
      </c>
      <c r="W596" s="1198"/>
      <c r="X596" s="1198"/>
      <c r="Y596" s="1198"/>
      <c r="Z596" s="1199"/>
      <c r="AA596" s="470"/>
      <c r="AB596" s="1082"/>
      <c r="AC596" s="1113"/>
      <c r="AD596" s="1114"/>
      <c r="AF596" s="147"/>
    </row>
    <row r="597" spans="1:47" ht="13.5" customHeight="1">
      <c r="A597" s="1008"/>
      <c r="B597" s="1178"/>
      <c r="C597" s="1180"/>
      <c r="D597" s="1010"/>
      <c r="E597" s="1056"/>
      <c r="F597" s="32"/>
      <c r="G597" s="1214" t="s">
        <v>597</v>
      </c>
      <c r="H597" s="1215"/>
      <c r="I597" s="1215"/>
      <c r="J597" s="1215"/>
      <c r="K597" s="1216"/>
      <c r="L597" s="1193"/>
      <c r="M597" s="1194"/>
      <c r="N597" s="1194"/>
      <c r="O597" s="1194"/>
      <c r="P597" s="1194"/>
      <c r="Q597" s="1194"/>
      <c r="R597" s="1195"/>
      <c r="S597" s="1196"/>
      <c r="T597" s="1196"/>
      <c r="U597" s="261" t="s">
        <v>459</v>
      </c>
      <c r="V597" s="1197" t="s">
        <v>759</v>
      </c>
      <c r="W597" s="1198"/>
      <c r="X597" s="1198"/>
      <c r="Y597" s="1198"/>
      <c r="Z597" s="1199"/>
      <c r="AA597" s="470"/>
      <c r="AB597" s="1082"/>
      <c r="AC597" s="1113"/>
      <c r="AD597" s="1114"/>
      <c r="AF597" s="147"/>
    </row>
    <row r="598" spans="1:47" ht="13.5" customHeight="1">
      <c r="A598" s="1008"/>
      <c r="B598" s="1178"/>
      <c r="C598" s="1180"/>
      <c r="D598" s="1010"/>
      <c r="E598" s="1056"/>
      <c r="F598" s="32"/>
      <c r="G598" s="1214" t="s">
        <v>597</v>
      </c>
      <c r="H598" s="1215"/>
      <c r="I598" s="1215"/>
      <c r="J598" s="1215"/>
      <c r="K598" s="1216"/>
      <c r="L598" s="1193"/>
      <c r="M598" s="1194"/>
      <c r="N598" s="1194"/>
      <c r="O598" s="1194"/>
      <c r="P598" s="1194"/>
      <c r="Q598" s="1194"/>
      <c r="R598" s="1195"/>
      <c r="S598" s="1196"/>
      <c r="T598" s="1196"/>
      <c r="U598" s="261" t="s">
        <v>459</v>
      </c>
      <c r="V598" s="1197" t="s">
        <v>759</v>
      </c>
      <c r="W598" s="1198"/>
      <c r="X598" s="1198"/>
      <c r="Y598" s="1198"/>
      <c r="Z598" s="1199"/>
      <c r="AA598" s="470"/>
      <c r="AB598" s="1082"/>
      <c r="AC598" s="1113"/>
      <c r="AD598" s="1114"/>
      <c r="AF598" s="147"/>
      <c r="AU598" s="40"/>
    </row>
    <row r="599" spans="1:47" ht="13.5" customHeight="1">
      <c r="A599" s="1008"/>
      <c r="B599" s="1178"/>
      <c r="C599" s="1180"/>
      <c r="D599" s="1010"/>
      <c r="E599" s="1056"/>
      <c r="F599" s="32"/>
      <c r="G599" s="1214" t="s">
        <v>597</v>
      </c>
      <c r="H599" s="1215"/>
      <c r="I599" s="1215"/>
      <c r="J599" s="1215"/>
      <c r="K599" s="1216"/>
      <c r="L599" s="1193"/>
      <c r="M599" s="1194"/>
      <c r="N599" s="1194"/>
      <c r="O599" s="1194"/>
      <c r="P599" s="1194"/>
      <c r="Q599" s="1194"/>
      <c r="R599" s="1195"/>
      <c r="S599" s="1196"/>
      <c r="T599" s="1196"/>
      <c r="U599" s="261" t="s">
        <v>459</v>
      </c>
      <c r="V599" s="1197" t="s">
        <v>759</v>
      </c>
      <c r="W599" s="1198"/>
      <c r="X599" s="1198"/>
      <c r="Y599" s="1198"/>
      <c r="Z599" s="1199"/>
      <c r="AA599" s="470"/>
      <c r="AB599" s="1082"/>
      <c r="AC599" s="1113"/>
      <c r="AD599" s="1114"/>
      <c r="AF599" s="147"/>
    </row>
    <row r="600" spans="1:47" ht="12.6" customHeight="1">
      <c r="A600" s="1008"/>
      <c r="B600" s="1178"/>
      <c r="C600" s="1180"/>
      <c r="D600" s="1010"/>
      <c r="E600" s="1056"/>
      <c r="F600" s="32"/>
      <c r="G600" s="105"/>
      <c r="H600" s="105"/>
      <c r="I600" s="105"/>
      <c r="J600" s="105"/>
      <c r="K600" s="105"/>
      <c r="L600" s="105"/>
      <c r="M600" s="105"/>
      <c r="N600" s="105"/>
      <c r="O600" s="105"/>
      <c r="P600" s="105"/>
      <c r="Q600" s="105"/>
      <c r="R600" s="105"/>
      <c r="S600" s="105"/>
      <c r="T600" s="105"/>
      <c r="U600" s="105"/>
      <c r="V600" s="105"/>
      <c r="W600" s="105"/>
      <c r="X600" s="105"/>
      <c r="Y600" s="105"/>
      <c r="Z600" s="105"/>
      <c r="AA600" s="470"/>
      <c r="AB600" s="1082"/>
      <c r="AC600" s="1113"/>
      <c r="AD600" s="1114"/>
      <c r="AF600" s="147"/>
    </row>
    <row r="601" spans="1:47" ht="9" customHeight="1">
      <c r="A601" s="47"/>
      <c r="B601" s="37"/>
      <c r="C601" s="36"/>
      <c r="D601" s="63"/>
      <c r="E601" s="1056"/>
      <c r="F601" s="32"/>
      <c r="G601" s="105"/>
      <c r="H601" s="105"/>
      <c r="I601" s="105"/>
      <c r="J601" s="105"/>
      <c r="K601" s="105"/>
      <c r="L601" s="105"/>
      <c r="M601" s="105"/>
      <c r="N601" s="105"/>
      <c r="O601" s="105"/>
      <c r="P601" s="105"/>
      <c r="Q601" s="105"/>
      <c r="R601" s="105"/>
      <c r="S601" s="105"/>
      <c r="T601" s="105"/>
      <c r="U601" s="105"/>
      <c r="V601" s="105"/>
      <c r="W601" s="105"/>
      <c r="X601" s="105"/>
      <c r="Y601" s="105"/>
      <c r="Z601" s="105"/>
      <c r="AA601" s="470"/>
      <c r="AB601" s="213"/>
      <c r="AC601" s="214"/>
      <c r="AD601" s="215"/>
      <c r="AF601" s="147"/>
    </row>
    <row r="602" spans="1:47" ht="1.8" customHeight="1">
      <c r="A602" s="47"/>
      <c r="B602" s="37"/>
      <c r="C602" s="36"/>
      <c r="D602" s="63"/>
      <c r="E602" s="471"/>
      <c r="F602" s="32"/>
      <c r="AA602" s="45"/>
      <c r="AB602" s="213"/>
      <c r="AC602" s="214"/>
      <c r="AD602" s="215"/>
    </row>
    <row r="603" spans="1:47" ht="13.5" customHeight="1">
      <c r="A603" s="1008"/>
      <c r="B603" s="1178">
        <v>36</v>
      </c>
      <c r="C603" s="1180" t="s">
        <v>461</v>
      </c>
      <c r="D603" s="1010" t="s">
        <v>242</v>
      </c>
      <c r="E603" s="1105" t="s">
        <v>1259</v>
      </c>
      <c r="F603" s="32"/>
      <c r="G603" s="1011" t="s">
        <v>72</v>
      </c>
      <c r="H603" s="1011"/>
      <c r="I603" s="1011"/>
      <c r="J603" s="1011"/>
      <c r="K603" s="1011"/>
      <c r="L603" s="1011"/>
      <c r="M603" s="1011"/>
      <c r="N603" s="1183" t="s">
        <v>114</v>
      </c>
      <c r="O603" s="1183"/>
      <c r="P603" s="1183"/>
      <c r="Q603" s="1183"/>
      <c r="R603" s="1183"/>
      <c r="S603" s="1183"/>
      <c r="T603" s="1183"/>
      <c r="U603" s="1183"/>
      <c r="V603" s="1183"/>
      <c r="W603" s="105"/>
      <c r="X603" s="105"/>
      <c r="Y603" s="105"/>
      <c r="Z603" s="105"/>
      <c r="AA603" s="470"/>
      <c r="AB603" s="1082" t="s">
        <v>643</v>
      </c>
      <c r="AC603" s="1113"/>
      <c r="AD603" s="1114"/>
      <c r="AF603" s="147"/>
    </row>
    <row r="604" spans="1:47" ht="13.5" customHeight="1">
      <c r="A604" s="1008"/>
      <c r="B604" s="1178"/>
      <c r="C604" s="1180"/>
      <c r="D604" s="1010"/>
      <c r="E604" s="1105"/>
      <c r="F604" s="32"/>
      <c r="G604" s="1011"/>
      <c r="H604" s="1011"/>
      <c r="I604" s="1011"/>
      <c r="J604" s="1011"/>
      <c r="K604" s="1011"/>
      <c r="L604" s="1011"/>
      <c r="M604" s="1011"/>
      <c r="N604" s="1183"/>
      <c r="O604" s="1183"/>
      <c r="P604" s="1183"/>
      <c r="Q604" s="1183"/>
      <c r="R604" s="1183"/>
      <c r="S604" s="1183"/>
      <c r="T604" s="1183"/>
      <c r="U604" s="1183"/>
      <c r="V604" s="1183"/>
      <c r="W604" s="105"/>
      <c r="X604" s="105"/>
      <c r="Y604" s="105"/>
      <c r="Z604" s="105"/>
      <c r="AA604" s="470"/>
      <c r="AB604" s="1082"/>
      <c r="AC604" s="1113"/>
      <c r="AD604" s="1114"/>
    </row>
    <row r="605" spans="1:47" ht="13.5" customHeight="1">
      <c r="A605" s="1008"/>
      <c r="B605" s="1178"/>
      <c r="C605" s="1180"/>
      <c r="D605" s="1010"/>
      <c r="E605" s="1105"/>
      <c r="F605" s="32"/>
      <c r="AA605" s="45"/>
      <c r="AB605" s="1082"/>
      <c r="AC605" s="1113"/>
      <c r="AD605" s="1114"/>
    </row>
    <row r="606" spans="1:47" ht="13.5" customHeight="1">
      <c r="A606" s="1008"/>
      <c r="B606" s="1178"/>
      <c r="C606" s="1180"/>
      <c r="D606" s="1010"/>
      <c r="E606" s="1105"/>
      <c r="F606" s="32"/>
      <c r="G606" s="40"/>
      <c r="H606" s="40"/>
      <c r="I606" s="40"/>
      <c r="J606" s="40"/>
      <c r="K606" s="40"/>
      <c r="L606" s="40"/>
      <c r="M606" s="40"/>
      <c r="N606" s="40"/>
      <c r="O606" s="40"/>
      <c r="P606" s="40"/>
      <c r="Q606" s="40"/>
      <c r="R606" s="40"/>
      <c r="S606" s="40"/>
      <c r="T606" s="40"/>
      <c r="U606" s="40"/>
      <c r="V606" s="40"/>
      <c r="W606" s="40"/>
      <c r="X606" s="40"/>
      <c r="Y606" s="105"/>
      <c r="Z606" s="105"/>
      <c r="AA606" s="45"/>
      <c r="AB606" s="1082"/>
      <c r="AC606" s="1113"/>
      <c r="AD606" s="1114"/>
    </row>
    <row r="607" spans="1:47" ht="6" customHeight="1">
      <c r="A607" s="47"/>
      <c r="B607" s="37"/>
      <c r="C607" s="36"/>
      <c r="D607" s="63"/>
      <c r="E607" s="471"/>
      <c r="F607" s="32"/>
      <c r="G607" s="105"/>
      <c r="H607" s="105"/>
      <c r="I607" s="105"/>
      <c r="J607" s="105"/>
      <c r="K607" s="105"/>
      <c r="L607" s="105"/>
      <c r="M607" s="105"/>
      <c r="N607" s="105"/>
      <c r="O607" s="105"/>
      <c r="P607" s="105"/>
      <c r="Q607" s="105"/>
      <c r="R607" s="105"/>
      <c r="S607" s="105"/>
      <c r="T607" s="105"/>
      <c r="U607" s="105"/>
      <c r="V607" s="105"/>
      <c r="W607" s="105"/>
      <c r="X607" s="105"/>
      <c r="Y607" s="105"/>
      <c r="Z607" s="105"/>
      <c r="AA607" s="45"/>
      <c r="AB607" s="213"/>
      <c r="AC607" s="214"/>
      <c r="AD607" s="215"/>
    </row>
    <row r="608" spans="1:47" ht="13.5" customHeight="1">
      <c r="A608" s="1008"/>
      <c r="B608" s="1178">
        <v>37</v>
      </c>
      <c r="C608" s="1180" t="s">
        <v>464</v>
      </c>
      <c r="D608" s="1010" t="s">
        <v>242</v>
      </c>
      <c r="E608" s="1105" t="s">
        <v>1260</v>
      </c>
      <c r="F608" s="32"/>
      <c r="G608" s="1011" t="s">
        <v>72</v>
      </c>
      <c r="H608" s="1011"/>
      <c r="I608" s="1011"/>
      <c r="J608" s="1011"/>
      <c r="K608" s="1011"/>
      <c r="L608" s="1011"/>
      <c r="M608" s="1011"/>
      <c r="N608" s="1183" t="s">
        <v>114</v>
      </c>
      <c r="O608" s="1183"/>
      <c r="P608" s="1183"/>
      <c r="Q608" s="1183"/>
      <c r="R608" s="1183"/>
      <c r="S608" s="1183"/>
      <c r="T608" s="1183"/>
      <c r="U608" s="1183"/>
      <c r="V608" s="1183"/>
      <c r="W608" s="105"/>
      <c r="X608" s="105"/>
      <c r="Y608" s="105"/>
      <c r="Z608" s="105"/>
      <c r="AA608" s="470"/>
      <c r="AB608" s="1082" t="s">
        <v>643</v>
      </c>
      <c r="AC608" s="1113"/>
      <c r="AD608" s="1114"/>
      <c r="AF608" s="147"/>
    </row>
    <row r="609" spans="1:32" ht="13.5" customHeight="1">
      <c r="A609" s="1008"/>
      <c r="B609" s="1178"/>
      <c r="C609" s="1180"/>
      <c r="D609" s="1010"/>
      <c r="E609" s="1105"/>
      <c r="F609" s="32"/>
      <c r="G609" s="1011"/>
      <c r="H609" s="1011"/>
      <c r="I609" s="1011"/>
      <c r="J609" s="1011"/>
      <c r="K609" s="1011"/>
      <c r="L609" s="1011"/>
      <c r="M609" s="1011"/>
      <c r="N609" s="1183"/>
      <c r="O609" s="1183"/>
      <c r="P609" s="1183"/>
      <c r="Q609" s="1183"/>
      <c r="R609" s="1183"/>
      <c r="S609" s="1183"/>
      <c r="T609" s="1183"/>
      <c r="U609" s="1183"/>
      <c r="V609" s="1183"/>
      <c r="W609" s="105"/>
      <c r="X609" s="105"/>
      <c r="Y609" s="105"/>
      <c r="Z609" s="105"/>
      <c r="AA609" s="470"/>
      <c r="AB609" s="1082"/>
      <c r="AC609" s="1113"/>
      <c r="AD609" s="1114"/>
    </row>
    <row r="610" spans="1:32" ht="13.5" customHeight="1">
      <c r="A610" s="1008"/>
      <c r="B610" s="1178"/>
      <c r="C610" s="1180"/>
      <c r="D610" s="1010"/>
      <c r="E610" s="1105"/>
      <c r="F610" s="32"/>
      <c r="AA610" s="45"/>
      <c r="AB610" s="1082"/>
      <c r="AC610" s="1113"/>
      <c r="AD610" s="1114"/>
    </row>
    <row r="611" spans="1:32" ht="13.5" customHeight="1">
      <c r="A611" s="1008"/>
      <c r="B611" s="1178"/>
      <c r="C611" s="1180"/>
      <c r="D611" s="1010"/>
      <c r="E611" s="1105"/>
      <c r="F611" s="32"/>
      <c r="G611" s="105"/>
      <c r="H611" s="105"/>
      <c r="I611" s="105"/>
      <c r="J611" s="105"/>
      <c r="K611" s="105"/>
      <c r="L611" s="105"/>
      <c r="M611" s="105"/>
      <c r="N611" s="105"/>
      <c r="O611" s="105"/>
      <c r="P611" s="105"/>
      <c r="Q611" s="105"/>
      <c r="R611" s="105"/>
      <c r="S611" s="105"/>
      <c r="T611" s="105"/>
      <c r="U611" s="105"/>
      <c r="V611" s="105"/>
      <c r="W611" s="105"/>
      <c r="X611" s="105"/>
      <c r="Y611" s="105"/>
      <c r="Z611" s="105"/>
      <c r="AA611" s="470"/>
      <c r="AB611" s="1082"/>
      <c r="AC611" s="1113"/>
      <c r="AD611" s="1114"/>
      <c r="AF611" s="149"/>
    </row>
    <row r="612" spans="1:32" ht="13.5" customHeight="1">
      <c r="A612" s="1008"/>
      <c r="B612" s="1178"/>
      <c r="C612" s="1180"/>
      <c r="D612" s="1010"/>
      <c r="E612" s="1105"/>
      <c r="F612" s="32"/>
      <c r="G612" s="105"/>
      <c r="H612" s="105"/>
      <c r="I612" s="105"/>
      <c r="J612" s="105"/>
      <c r="K612" s="105"/>
      <c r="L612" s="105"/>
      <c r="M612" s="105"/>
      <c r="N612" s="105"/>
      <c r="O612" s="105"/>
      <c r="P612" s="105"/>
      <c r="Q612" s="105"/>
      <c r="R612" s="105"/>
      <c r="S612" s="105"/>
      <c r="T612" s="105"/>
      <c r="U612" s="105"/>
      <c r="V612" s="105"/>
      <c r="W612" s="105"/>
      <c r="X612" s="105"/>
      <c r="Y612" s="105"/>
      <c r="Z612" s="105"/>
      <c r="AA612" s="470"/>
      <c r="AB612" s="1082"/>
      <c r="AC612" s="1113"/>
      <c r="AD612" s="1114"/>
    </row>
    <row r="613" spans="1:32" ht="13.5" customHeight="1">
      <c r="A613" s="1008"/>
      <c r="B613" s="1178"/>
      <c r="C613" s="1180"/>
      <c r="D613" s="1010"/>
      <c r="E613" s="1105"/>
      <c r="F613" s="32"/>
      <c r="G613" s="105"/>
      <c r="H613" s="105"/>
      <c r="I613" s="105"/>
      <c r="J613" s="105"/>
      <c r="K613" s="105"/>
      <c r="L613" s="105"/>
      <c r="M613" s="105"/>
      <c r="N613" s="105"/>
      <c r="O613" s="105"/>
      <c r="P613" s="105"/>
      <c r="Q613" s="105"/>
      <c r="R613" s="105"/>
      <c r="S613" s="105"/>
      <c r="T613" s="105"/>
      <c r="U613" s="105"/>
      <c r="V613" s="105"/>
      <c r="W613" s="105"/>
      <c r="X613" s="105"/>
      <c r="Y613" s="105"/>
      <c r="Z613" s="105"/>
      <c r="AA613" s="470"/>
      <c r="AB613" s="1082"/>
      <c r="AC613" s="1113"/>
      <c r="AD613" s="1114"/>
    </row>
    <row r="614" spans="1:32" ht="13.5" customHeight="1">
      <c r="A614" s="1008"/>
      <c r="B614" s="1178"/>
      <c r="C614" s="1180"/>
      <c r="D614" s="1010"/>
      <c r="E614" s="1105"/>
      <c r="F614" s="32"/>
      <c r="AA614" s="45"/>
      <c r="AB614" s="1082"/>
      <c r="AC614" s="1113"/>
      <c r="AD614" s="1114"/>
    </row>
    <row r="615" spans="1:32" ht="13.5" customHeight="1">
      <c r="A615" s="1008"/>
      <c r="B615" s="1178"/>
      <c r="C615" s="1180"/>
      <c r="D615" s="1010"/>
      <c r="E615" s="1105"/>
      <c r="F615" s="32"/>
      <c r="G615" s="105"/>
      <c r="H615" s="105"/>
      <c r="I615" s="105"/>
      <c r="J615" s="105"/>
      <c r="K615" s="105"/>
      <c r="L615" s="105"/>
      <c r="M615" s="105"/>
      <c r="N615" s="105"/>
      <c r="O615" s="105"/>
      <c r="P615" s="105"/>
      <c r="Q615" s="105"/>
      <c r="R615" s="105"/>
      <c r="S615" s="105"/>
      <c r="T615" s="105"/>
      <c r="U615" s="105"/>
      <c r="V615" s="105"/>
      <c r="W615" s="105"/>
      <c r="X615" s="105"/>
      <c r="Y615" s="105"/>
      <c r="Z615" s="105"/>
      <c r="AA615" s="45"/>
      <c r="AB615" s="1082"/>
      <c r="AC615" s="1113"/>
      <c r="AD615" s="1114"/>
    </row>
    <row r="616" spans="1:32" ht="7.5" customHeight="1">
      <c r="A616" s="1177"/>
      <c r="B616" s="1179"/>
      <c r="C616" s="1181"/>
      <c r="D616" s="1182"/>
      <c r="E616" s="1106"/>
      <c r="F616" s="64"/>
      <c r="G616" s="373"/>
      <c r="H616" s="373"/>
      <c r="I616" s="373"/>
      <c r="J616" s="373"/>
      <c r="K616" s="373"/>
      <c r="L616" s="373"/>
      <c r="M616" s="373"/>
      <c r="N616" s="373"/>
      <c r="O616" s="373"/>
      <c r="P616" s="373"/>
      <c r="Q616" s="373"/>
      <c r="R616" s="373"/>
      <c r="S616" s="373"/>
      <c r="T616" s="373"/>
      <c r="U616" s="373"/>
      <c r="V616" s="373"/>
      <c r="W616" s="373"/>
      <c r="X616" s="373"/>
      <c r="Y616" s="373"/>
      <c r="Z616" s="373"/>
      <c r="AA616" s="66"/>
      <c r="AB616" s="1184"/>
      <c r="AC616" s="1185"/>
      <c r="AD616" s="1186"/>
    </row>
    <row r="617" spans="1:32" ht="6" customHeight="1">
      <c r="A617" s="47"/>
      <c r="B617" s="37"/>
      <c r="C617" s="36"/>
      <c r="D617" s="63"/>
      <c r="E617" s="471"/>
      <c r="F617" s="32"/>
      <c r="G617" s="105"/>
      <c r="H617" s="105"/>
      <c r="I617" s="105"/>
      <c r="J617" s="105"/>
      <c r="K617" s="105"/>
      <c r="L617" s="105"/>
      <c r="M617" s="105"/>
      <c r="N617" s="105"/>
      <c r="O617" s="105"/>
      <c r="P617" s="105"/>
      <c r="Q617" s="105"/>
      <c r="R617" s="105"/>
      <c r="S617" s="105"/>
      <c r="T617" s="105"/>
      <c r="U617" s="105"/>
      <c r="V617" s="105"/>
      <c r="W617" s="105"/>
      <c r="X617" s="105"/>
      <c r="Y617" s="105"/>
      <c r="Z617" s="105"/>
      <c r="AA617" s="45"/>
      <c r="AB617" s="213"/>
      <c r="AC617" s="214"/>
      <c r="AD617" s="215"/>
    </row>
    <row r="618" spans="1:32" ht="13.5" customHeight="1">
      <c r="A618" s="1008" t="s">
        <v>1261</v>
      </c>
      <c r="B618" s="1178">
        <v>38</v>
      </c>
      <c r="C618" s="1180" t="s">
        <v>760</v>
      </c>
      <c r="D618" s="1010" t="s">
        <v>242</v>
      </c>
      <c r="E618" s="1105" t="s">
        <v>598</v>
      </c>
      <c r="F618" s="32"/>
      <c r="G618" s="1011" t="s">
        <v>72</v>
      </c>
      <c r="H618" s="1011"/>
      <c r="I618" s="1011"/>
      <c r="J618" s="1011"/>
      <c r="K618" s="1011"/>
      <c r="L618" s="1011"/>
      <c r="M618" s="1011"/>
      <c r="N618" s="1058" t="s">
        <v>114</v>
      </c>
      <c r="O618" s="1058"/>
      <c r="P618" s="1058"/>
      <c r="Q618" s="1058"/>
      <c r="R618" s="1058"/>
      <c r="S618" s="1058"/>
      <c r="T618" s="1058"/>
      <c r="U618" s="1058"/>
      <c r="V618" s="1058"/>
      <c r="W618" s="105"/>
      <c r="X618" s="105"/>
      <c r="Y618" s="105"/>
      <c r="Z618" s="105"/>
      <c r="AA618" s="470"/>
      <c r="AB618" s="1082" t="s">
        <v>643</v>
      </c>
      <c r="AC618" s="1113"/>
      <c r="AD618" s="1114"/>
      <c r="AF618" s="147"/>
    </row>
    <row r="619" spans="1:32" ht="13.5" customHeight="1">
      <c r="A619" s="1008"/>
      <c r="B619" s="1178"/>
      <c r="C619" s="1180"/>
      <c r="D619" s="1010"/>
      <c r="E619" s="1105"/>
      <c r="F619" s="32"/>
      <c r="G619" s="1011"/>
      <c r="H619" s="1011"/>
      <c r="I619" s="1011"/>
      <c r="J619" s="1011"/>
      <c r="K619" s="1011"/>
      <c r="L619" s="1011"/>
      <c r="M619" s="1011"/>
      <c r="N619" s="1058"/>
      <c r="O619" s="1058"/>
      <c r="P619" s="1058"/>
      <c r="Q619" s="1058"/>
      <c r="R619" s="1058"/>
      <c r="S619" s="1058"/>
      <c r="T619" s="1058"/>
      <c r="U619" s="1058"/>
      <c r="V619" s="1058"/>
      <c r="W619" s="105"/>
      <c r="X619" s="105"/>
      <c r="Y619" s="105"/>
      <c r="Z619" s="105"/>
      <c r="AA619" s="470"/>
      <c r="AB619" s="1082"/>
      <c r="AC619" s="1113"/>
      <c r="AD619" s="1114"/>
    </row>
    <row r="620" spans="1:32" ht="13.5" customHeight="1">
      <c r="A620" s="1008"/>
      <c r="B620" s="1178"/>
      <c r="C620" s="1180"/>
      <c r="D620" s="1010"/>
      <c r="E620" s="1105"/>
      <c r="F620" s="32"/>
      <c r="AA620" s="45"/>
      <c r="AB620" s="1082"/>
      <c r="AC620" s="1113"/>
      <c r="AD620" s="1114"/>
    </row>
    <row r="621" spans="1:32" ht="13.5" customHeight="1">
      <c r="A621" s="1008"/>
      <c r="B621" s="1178"/>
      <c r="C621" s="1180"/>
      <c r="D621" s="1010"/>
      <c r="E621" s="1105"/>
      <c r="F621" s="32"/>
      <c r="G621" s="1187" t="s">
        <v>610</v>
      </c>
      <c r="H621" s="1187"/>
      <c r="I621" s="1187"/>
      <c r="J621" s="1187"/>
      <c r="K621" s="1037"/>
      <c r="L621" s="1037"/>
      <c r="M621" s="1188" t="s">
        <v>611</v>
      </c>
      <c r="N621" s="1188"/>
      <c r="O621" s="1188"/>
      <c r="P621" s="1188"/>
      <c r="Q621" s="1188"/>
      <c r="R621" s="1188"/>
      <c r="S621" s="1188"/>
      <c r="T621" s="1188"/>
      <c r="U621" s="1188"/>
      <c r="V621" s="40"/>
      <c r="W621" s="40"/>
      <c r="X621" s="40"/>
      <c r="Y621" s="40"/>
      <c r="Z621" s="40"/>
      <c r="AA621" s="470"/>
      <c r="AB621" s="1082"/>
      <c r="AC621" s="1113"/>
      <c r="AD621" s="1114"/>
      <c r="AF621" s="149"/>
    </row>
    <row r="622" spans="1:32" ht="13.5" customHeight="1">
      <c r="A622" s="1008"/>
      <c r="B622" s="1178"/>
      <c r="C622" s="1180"/>
      <c r="D622" s="1010"/>
      <c r="E622" s="1105"/>
      <c r="F622" s="32"/>
      <c r="G622" s="40"/>
      <c r="H622" s="40"/>
      <c r="I622" s="40"/>
      <c r="J622" s="40"/>
      <c r="K622" s="1037"/>
      <c r="L622" s="1037"/>
      <c r="M622" s="1188" t="s">
        <v>612</v>
      </c>
      <c r="N622" s="1188"/>
      <c r="O622" s="1188"/>
      <c r="P622" s="1188"/>
      <c r="Q622" s="1188"/>
      <c r="R622" s="1188"/>
      <c r="S622" s="1188"/>
      <c r="T622" s="1188"/>
      <c r="U622" s="1188"/>
      <c r="V622" s="40"/>
      <c r="W622" s="40"/>
      <c r="X622" s="40"/>
      <c r="Y622" s="40"/>
      <c r="Z622" s="40"/>
      <c r="AA622" s="470"/>
      <c r="AB622" s="1082"/>
      <c r="AC622" s="1113"/>
      <c r="AD622" s="1114"/>
    </row>
    <row r="623" spans="1:32" ht="13.5" customHeight="1">
      <c r="A623" s="1008"/>
      <c r="B623" s="1178"/>
      <c r="C623" s="1180"/>
      <c r="D623" s="1010"/>
      <c r="E623" s="1105"/>
      <c r="F623" s="32"/>
      <c r="G623" s="40"/>
      <c r="H623" s="40"/>
      <c r="I623" s="40"/>
      <c r="J623" s="40"/>
      <c r="K623" s="1203"/>
      <c r="L623" s="1204"/>
      <c r="M623" s="1189" t="s">
        <v>28</v>
      </c>
      <c r="N623" s="1190"/>
      <c r="O623" s="1190"/>
      <c r="P623" s="1190"/>
      <c r="Q623" s="1190"/>
      <c r="R623" s="1190"/>
      <c r="S623" s="1190"/>
      <c r="T623" s="1190"/>
      <c r="U623" s="1191"/>
      <c r="V623" s="40"/>
      <c r="W623" s="40"/>
      <c r="X623" s="40"/>
      <c r="Y623" s="40"/>
      <c r="Z623" s="40"/>
      <c r="AA623" s="45"/>
      <c r="AB623" s="1082"/>
      <c r="AC623" s="1113"/>
      <c r="AD623" s="1114"/>
    </row>
    <row r="624" spans="1:32" ht="13.5" customHeight="1">
      <c r="A624" s="47"/>
      <c r="B624" s="37"/>
      <c r="C624" s="36"/>
      <c r="D624" s="63"/>
      <c r="E624" s="471"/>
      <c r="F624" s="32"/>
      <c r="G624" s="40"/>
      <c r="H624" s="40"/>
      <c r="I624" s="40"/>
      <c r="J624" s="40"/>
      <c r="K624" s="1205"/>
      <c r="L624" s="1206"/>
      <c r="M624" s="374" t="s">
        <v>613</v>
      </c>
      <c r="N624" s="1192"/>
      <c r="O624" s="1192"/>
      <c r="P624" s="1192"/>
      <c r="Q624" s="1192"/>
      <c r="R624" s="1192"/>
      <c r="S624" s="1192"/>
      <c r="T624" s="1192"/>
      <c r="U624" s="375" t="s">
        <v>614</v>
      </c>
      <c r="V624" s="40"/>
      <c r="W624" s="40"/>
      <c r="X624" s="40"/>
      <c r="Y624" s="40"/>
      <c r="Z624" s="40"/>
      <c r="AA624" s="45"/>
      <c r="AB624" s="213"/>
      <c r="AC624" s="214"/>
      <c r="AD624" s="215"/>
    </row>
    <row r="625" spans="1:30">
      <c r="A625" s="47"/>
      <c r="B625" s="37"/>
      <c r="C625" s="36"/>
      <c r="D625" s="63"/>
      <c r="E625" s="471"/>
      <c r="F625" s="32"/>
      <c r="G625" s="105"/>
      <c r="H625" s="105"/>
      <c r="I625" s="105"/>
      <c r="J625" s="105"/>
      <c r="K625" s="105"/>
      <c r="L625" s="105"/>
      <c r="M625" s="105"/>
      <c r="N625" s="105"/>
      <c r="O625" s="105"/>
      <c r="P625" s="105"/>
      <c r="Q625" s="105"/>
      <c r="R625" s="105"/>
      <c r="S625" s="105"/>
      <c r="T625" s="105"/>
      <c r="U625" s="105"/>
      <c r="V625" s="105"/>
      <c r="W625" s="105"/>
      <c r="X625" s="105"/>
      <c r="Y625" s="105"/>
      <c r="Z625" s="105"/>
      <c r="AA625" s="45"/>
      <c r="AB625" s="213"/>
      <c r="AC625" s="214"/>
      <c r="AD625" s="215"/>
    </row>
    <row r="626" spans="1:30" ht="13.5" customHeight="1">
      <c r="A626" s="1008" t="s">
        <v>887</v>
      </c>
      <c r="B626" s="1178">
        <v>39</v>
      </c>
      <c r="C626" s="1180" t="s">
        <v>599</v>
      </c>
      <c r="D626" s="1010" t="s">
        <v>774</v>
      </c>
      <c r="E626" s="1105" t="s">
        <v>600</v>
      </c>
      <c r="F626" s="32"/>
      <c r="G626" s="1011" t="s">
        <v>72</v>
      </c>
      <c r="H626" s="1011"/>
      <c r="I626" s="1011"/>
      <c r="J626" s="1011"/>
      <c r="K626" s="1011"/>
      <c r="L626" s="1011"/>
      <c r="M626" s="1011"/>
      <c r="N626" s="1202" t="s">
        <v>465</v>
      </c>
      <c r="O626" s="1202"/>
      <c r="P626" s="1202"/>
      <c r="Q626" s="1202"/>
      <c r="R626" s="1202"/>
      <c r="S626" s="1202"/>
      <c r="T626" s="1202"/>
      <c r="U626" s="1202"/>
      <c r="V626" s="1202"/>
      <c r="W626" s="376"/>
      <c r="AA626" s="45"/>
      <c r="AB626" s="1174" t="s">
        <v>643</v>
      </c>
      <c r="AC626" s="1175"/>
      <c r="AD626" s="1176"/>
    </row>
    <row r="627" spans="1:30" ht="13.5" customHeight="1">
      <c r="A627" s="1008"/>
      <c r="B627" s="1178"/>
      <c r="C627" s="1180"/>
      <c r="D627" s="1010"/>
      <c r="E627" s="1105"/>
      <c r="F627" s="32"/>
      <c r="G627" s="1011"/>
      <c r="H627" s="1011"/>
      <c r="I627" s="1011"/>
      <c r="J627" s="1011"/>
      <c r="K627" s="1011"/>
      <c r="L627" s="1011"/>
      <c r="M627" s="1011"/>
      <c r="N627" s="1202"/>
      <c r="O627" s="1202"/>
      <c r="P627" s="1202"/>
      <c r="Q627" s="1202"/>
      <c r="R627" s="1202"/>
      <c r="S627" s="1202"/>
      <c r="T627" s="1202"/>
      <c r="U627" s="1202"/>
      <c r="V627" s="1202"/>
      <c r="W627" s="376"/>
      <c r="AA627" s="45"/>
      <c r="AB627" s="1174"/>
      <c r="AC627" s="1175"/>
      <c r="AD627" s="1176"/>
    </row>
    <row r="628" spans="1:30">
      <c r="A628" s="1008"/>
      <c r="B628" s="1178"/>
      <c r="C628" s="1180"/>
      <c r="D628" s="1010"/>
      <c r="E628" s="1105"/>
      <c r="F628" s="32"/>
      <c r="G628" s="376"/>
      <c r="H628" s="376"/>
      <c r="I628" s="376"/>
      <c r="J628" s="376"/>
      <c r="K628" s="376"/>
      <c r="L628" s="376"/>
      <c r="M628" s="376"/>
      <c r="N628" s="376"/>
      <c r="O628" s="376"/>
      <c r="P628" s="376"/>
      <c r="Q628" s="376"/>
      <c r="R628" s="376"/>
      <c r="S628" s="376"/>
      <c r="T628" s="376"/>
      <c r="U628" s="376"/>
      <c r="V628" s="376"/>
      <c r="W628" s="376"/>
      <c r="AA628" s="45"/>
      <c r="AB628" s="1174"/>
      <c r="AC628" s="1175"/>
      <c r="AD628" s="1176"/>
    </row>
    <row r="629" spans="1:30">
      <c r="A629" s="1008"/>
      <c r="B629" s="37"/>
      <c r="C629" s="36"/>
      <c r="D629" s="63"/>
      <c r="E629" s="1008" t="s">
        <v>875</v>
      </c>
      <c r="F629" s="32"/>
      <c r="G629" s="376"/>
      <c r="H629" s="376"/>
      <c r="I629" s="376"/>
      <c r="J629" s="376"/>
      <c r="K629" s="376"/>
      <c r="L629" s="376"/>
      <c r="M629" s="376"/>
      <c r="N629" s="376"/>
      <c r="O629" s="376"/>
      <c r="P629" s="376"/>
      <c r="Q629" s="376"/>
      <c r="R629" s="376"/>
      <c r="S629" s="376"/>
      <c r="T629" s="376"/>
      <c r="AA629" s="45"/>
      <c r="AB629" s="472"/>
      <c r="AC629" s="473"/>
      <c r="AD629" s="474"/>
    </row>
    <row r="630" spans="1:30" ht="13.5" customHeight="1">
      <c r="A630" s="1008"/>
      <c r="B630" s="59"/>
      <c r="C630" s="48"/>
      <c r="D630" s="1056"/>
      <c r="E630" s="1008"/>
      <c r="F630" s="32"/>
      <c r="G630" s="376"/>
      <c r="H630" s="376"/>
      <c r="I630" s="376"/>
      <c r="AA630" s="45"/>
      <c r="AB630" s="33"/>
      <c r="AC630" s="34"/>
      <c r="AD630" s="35"/>
    </row>
    <row r="631" spans="1:30" ht="13.5" customHeight="1">
      <c r="A631" s="1008"/>
      <c r="B631" s="59"/>
      <c r="C631" s="48"/>
      <c r="D631" s="1056"/>
      <c r="E631" s="1008"/>
      <c r="F631" s="32"/>
      <c r="AA631" s="45"/>
      <c r="AB631" s="33"/>
      <c r="AC631" s="34"/>
      <c r="AD631" s="35"/>
    </row>
    <row r="632" spans="1:30" ht="13.5" customHeight="1">
      <c r="A632" s="47"/>
      <c r="B632" s="59"/>
      <c r="C632" s="48"/>
      <c r="D632" s="1056"/>
      <c r="E632" s="1008"/>
      <c r="F632" s="32"/>
      <c r="H632" s="105"/>
      <c r="I632" s="105"/>
      <c r="J632" s="105"/>
      <c r="K632" s="105"/>
      <c r="L632" s="105"/>
      <c r="M632" s="105"/>
      <c r="AA632" s="45"/>
      <c r="AB632" s="33"/>
      <c r="AC632" s="34"/>
      <c r="AD632" s="35"/>
    </row>
    <row r="633" spans="1:30" ht="13.5" customHeight="1">
      <c r="A633" s="47"/>
      <c r="B633" s="59"/>
      <c r="C633" s="48"/>
      <c r="D633" s="1056"/>
      <c r="E633" s="1008"/>
      <c r="F633" s="32"/>
      <c r="AA633" s="45"/>
      <c r="AB633" s="33"/>
      <c r="AC633" s="34"/>
      <c r="AD633" s="35"/>
    </row>
    <row r="634" spans="1:30" ht="13.5" customHeight="1">
      <c r="A634" s="47"/>
      <c r="B634" s="59"/>
      <c r="C634" s="48"/>
      <c r="D634" s="1056"/>
      <c r="E634" s="1008"/>
      <c r="F634" s="32"/>
      <c r="AA634" s="45"/>
      <c r="AB634" s="33"/>
      <c r="AC634" s="34"/>
      <c r="AD634" s="35"/>
    </row>
    <row r="635" spans="1:30" ht="13.5" customHeight="1">
      <c r="A635" s="47"/>
      <c r="B635" s="37"/>
      <c r="C635" s="36"/>
      <c r="D635" s="49"/>
      <c r="E635" s="1008" t="s">
        <v>761</v>
      </c>
      <c r="F635" s="32"/>
      <c r="AA635" s="45"/>
      <c r="AB635" s="33"/>
      <c r="AC635" s="34"/>
      <c r="AD635" s="35"/>
    </row>
    <row r="636" spans="1:30" ht="13.5" customHeight="1">
      <c r="A636" s="47"/>
      <c r="B636" s="37"/>
      <c r="C636" s="36"/>
      <c r="D636" s="49"/>
      <c r="E636" s="1008"/>
      <c r="F636" s="32"/>
      <c r="H636" s="1207" t="s">
        <v>9</v>
      </c>
      <c r="I636" s="1207"/>
      <c r="J636" s="1207"/>
      <c r="K636" s="1208" t="s">
        <v>25</v>
      </c>
      <c r="L636" s="1209"/>
      <c r="M636" s="1210"/>
      <c r="P636" s="1211" t="s">
        <v>297</v>
      </c>
      <c r="Q636" s="1211"/>
      <c r="R636" s="1211"/>
      <c r="S636" s="1211"/>
      <c r="T636" s="1211"/>
      <c r="U636" s="1211"/>
      <c r="AA636" s="45"/>
      <c r="AB636" s="33"/>
      <c r="AC636" s="34"/>
      <c r="AD636" s="35"/>
    </row>
    <row r="637" spans="1:30" ht="13.5" customHeight="1">
      <c r="A637" s="47"/>
      <c r="B637" s="37"/>
      <c r="C637" s="36"/>
      <c r="D637" s="49"/>
      <c r="E637" s="1008" t="s">
        <v>762</v>
      </c>
      <c r="F637" s="32"/>
      <c r="H637" s="1207"/>
      <c r="I637" s="1207"/>
      <c r="J637" s="1207"/>
      <c r="K637" s="1103" t="s">
        <v>298</v>
      </c>
      <c r="L637" s="1139"/>
      <c r="M637" s="1104"/>
      <c r="P637" s="1212" t="s">
        <v>466</v>
      </c>
      <c r="Q637" s="1212"/>
      <c r="R637" s="1212"/>
      <c r="S637" s="1212"/>
      <c r="T637" s="1212"/>
      <c r="U637" s="1212"/>
      <c r="AA637" s="45"/>
      <c r="AB637" s="33"/>
      <c r="AC637" s="34"/>
      <c r="AD637" s="35"/>
    </row>
    <row r="638" spans="1:30" ht="13.5" customHeight="1">
      <c r="A638" s="47"/>
      <c r="B638" s="37"/>
      <c r="C638" s="36"/>
      <c r="D638" s="49"/>
      <c r="E638" s="1008"/>
      <c r="F638" s="32"/>
      <c r="H638" s="1157" t="s">
        <v>299</v>
      </c>
      <c r="I638" s="1157"/>
      <c r="J638" s="1157"/>
      <c r="K638" s="1158" t="str">
        <f>IF(N40+R40=0,"",N40+R40)</f>
        <v/>
      </c>
      <c r="L638" s="1158"/>
      <c r="M638" s="1158"/>
      <c r="P638" s="1213" t="s">
        <v>300</v>
      </c>
      <c r="Q638" s="1213"/>
      <c r="R638" s="1213"/>
      <c r="S638" s="1213"/>
      <c r="T638" s="1155" t="str">
        <f>IFERROR(ROUNDDOWN(K638/3,1),"")</f>
        <v/>
      </c>
      <c r="U638" s="1156"/>
      <c r="AA638" s="45"/>
      <c r="AB638" s="33"/>
      <c r="AC638" s="34"/>
      <c r="AD638" s="35"/>
    </row>
    <row r="639" spans="1:30" ht="13.5" customHeight="1">
      <c r="A639" s="47"/>
      <c r="B639" s="37"/>
      <c r="C639" s="36"/>
      <c r="D639" s="49"/>
      <c r="E639" s="1008"/>
      <c r="F639" s="32"/>
      <c r="H639" s="1157" t="s">
        <v>301</v>
      </c>
      <c r="I639" s="1157"/>
      <c r="J639" s="1157"/>
      <c r="K639" s="1158" t="str">
        <f>IF(N41+R41=0,"",N41+R41)</f>
        <v/>
      </c>
      <c r="L639" s="1158"/>
      <c r="M639" s="1158"/>
      <c r="P639" s="1159" t="s">
        <v>302</v>
      </c>
      <c r="Q639" s="1159"/>
      <c r="R639" s="1159"/>
      <c r="S639" s="1159"/>
      <c r="T639" s="1160" t="str">
        <f>IFERROR(ROUNDDOWN((K639+K640)/6,1),"")</f>
        <v/>
      </c>
      <c r="U639" s="1161"/>
      <c r="AA639" s="45"/>
      <c r="AB639" s="33"/>
      <c r="AC639" s="34"/>
      <c r="AD639" s="35"/>
    </row>
    <row r="640" spans="1:30" ht="13.5" customHeight="1" thickBot="1">
      <c r="A640" s="49"/>
      <c r="B640" s="37"/>
      <c r="C640" s="36"/>
      <c r="D640" s="49"/>
      <c r="E640" s="1008"/>
      <c r="F640" s="32"/>
      <c r="H640" s="1164" t="s">
        <v>303</v>
      </c>
      <c r="I640" s="1164"/>
      <c r="J640" s="1164"/>
      <c r="K640" s="1165" t="str">
        <f>IF(N42+R42=0,"",N42+R42)</f>
        <v/>
      </c>
      <c r="L640" s="1165"/>
      <c r="M640" s="1165"/>
      <c r="P640" s="1159"/>
      <c r="Q640" s="1159"/>
      <c r="R640" s="1159"/>
      <c r="S640" s="1159"/>
      <c r="T640" s="1162"/>
      <c r="U640" s="1163"/>
      <c r="AA640" s="45"/>
      <c r="AB640" s="33"/>
      <c r="AC640" s="34"/>
      <c r="AD640" s="35"/>
    </row>
    <row r="641" spans="1:30" ht="13.5" customHeight="1" thickTop="1">
      <c r="A641" s="49"/>
      <c r="B641" s="59"/>
      <c r="C641" s="48"/>
      <c r="D641" s="47"/>
      <c r="E641" s="1008"/>
      <c r="F641" s="32"/>
      <c r="H641" s="1128" t="s">
        <v>304</v>
      </c>
      <c r="I641" s="1128"/>
      <c r="J641" s="1128"/>
      <c r="K641" s="1129" t="str">
        <f>IF(SUM(K638:M640)=0,"",SUM(K638:M640))</f>
        <v/>
      </c>
      <c r="L641" s="1129"/>
      <c r="M641" s="1129"/>
      <c r="P641" s="1166" t="s">
        <v>625</v>
      </c>
      <c r="Q641" s="1166"/>
      <c r="R641" s="1166"/>
      <c r="S641" s="1166"/>
      <c r="T641" s="1167" t="str">
        <f>IFERROR(ROUND(T638+T639+1,0),"")</f>
        <v/>
      </c>
      <c r="U641" s="1168"/>
      <c r="AA641" s="45"/>
      <c r="AB641" s="33"/>
      <c r="AC641" s="34"/>
      <c r="AD641" s="35"/>
    </row>
    <row r="642" spans="1:30" ht="9" customHeight="1">
      <c r="A642" s="49"/>
      <c r="B642" s="59"/>
      <c r="C642" s="48"/>
      <c r="D642" s="47"/>
      <c r="E642" s="1008"/>
      <c r="F642" s="32"/>
      <c r="AA642" s="45"/>
      <c r="AB642" s="33"/>
      <c r="AC642" s="34"/>
      <c r="AD642" s="35"/>
    </row>
    <row r="643" spans="1:30" ht="13.5" customHeight="1">
      <c r="A643" s="49"/>
      <c r="B643" s="59"/>
      <c r="C643" s="48"/>
      <c r="D643" s="47"/>
      <c r="E643" s="1008"/>
      <c r="F643" s="32"/>
      <c r="X643" s="376"/>
      <c r="Y643" s="376"/>
      <c r="Z643" s="376"/>
      <c r="AA643" s="45"/>
      <c r="AB643" s="33"/>
      <c r="AC643" s="34"/>
      <c r="AD643" s="35"/>
    </row>
    <row r="644" spans="1:30" ht="13.5" customHeight="1" thickBot="1">
      <c r="A644" s="49"/>
      <c r="B644" s="59"/>
      <c r="C644" s="48"/>
      <c r="D644" s="47"/>
      <c r="E644" s="1008"/>
      <c r="F644" s="32"/>
      <c r="H644" s="31" t="s">
        <v>765</v>
      </c>
      <c r="X644" s="376"/>
      <c r="Y644" s="376"/>
      <c r="Z644" s="376"/>
      <c r="AB644" s="33"/>
      <c r="AC644" s="34"/>
      <c r="AD644" s="35"/>
    </row>
    <row r="645" spans="1:30" ht="13.5" customHeight="1" thickBot="1">
      <c r="A645" s="49"/>
      <c r="B645" s="59"/>
      <c r="C645" s="48"/>
      <c r="D645" s="47"/>
      <c r="E645" s="1008"/>
      <c r="F645" s="32"/>
      <c r="H645" s="1169" t="s">
        <v>777</v>
      </c>
      <c r="I645" s="1169"/>
      <c r="J645" s="1169"/>
      <c r="K645" s="1169"/>
      <c r="L645" s="1169"/>
      <c r="M645" s="1169"/>
      <c r="N645" s="1169"/>
      <c r="O645" s="1169"/>
      <c r="P645" s="1200" t="str">
        <f>IFERROR(ROUND(T641/2,0),"")</f>
        <v/>
      </c>
      <c r="Q645" s="1201"/>
      <c r="R645" s="31" t="s">
        <v>24</v>
      </c>
      <c r="AB645" s="33"/>
      <c r="AC645" s="34"/>
      <c r="AD645" s="35"/>
    </row>
    <row r="646" spans="1:30" ht="13.5" customHeight="1">
      <c r="A646" s="49"/>
      <c r="B646" s="59"/>
      <c r="C646" s="48"/>
      <c r="D646" s="47"/>
      <c r="E646" s="1008"/>
      <c r="F646" s="32"/>
      <c r="AB646" s="33"/>
      <c r="AC646" s="34"/>
      <c r="AD646" s="35"/>
    </row>
    <row r="647" spans="1:30" ht="13.5" customHeight="1">
      <c r="A647" s="49"/>
      <c r="B647" s="59"/>
      <c r="C647" s="48"/>
      <c r="D647" s="47"/>
      <c r="E647" s="1008"/>
      <c r="F647" s="32"/>
      <c r="AA647" s="45"/>
      <c r="AB647" s="33"/>
      <c r="AC647" s="34"/>
      <c r="AD647" s="35"/>
    </row>
    <row r="648" spans="1:30" ht="13.5" customHeight="1">
      <c r="A648" s="49"/>
      <c r="B648" s="59"/>
      <c r="C648" s="48"/>
      <c r="D648" s="47"/>
      <c r="E648" s="1008"/>
      <c r="F648" s="32"/>
      <c r="AA648" s="45"/>
      <c r="AB648" s="33"/>
      <c r="AC648" s="34"/>
      <c r="AD648" s="35"/>
    </row>
    <row r="649" spans="1:30" ht="13.5" customHeight="1">
      <c r="A649" s="49"/>
      <c r="B649" s="59"/>
      <c r="C649" s="48"/>
      <c r="D649" s="47"/>
      <c r="E649" s="1008"/>
      <c r="F649" s="32"/>
      <c r="AA649" s="45"/>
      <c r="AB649" s="33"/>
      <c r="AC649" s="34"/>
      <c r="AD649" s="35"/>
    </row>
    <row r="650" spans="1:30" ht="13.5" customHeight="1">
      <c r="A650" s="49"/>
      <c r="B650" s="59"/>
      <c r="C650" s="48"/>
      <c r="D650" s="47"/>
      <c r="E650" s="1008"/>
      <c r="F650" s="32"/>
      <c r="AA650" s="45"/>
      <c r="AB650" s="33"/>
      <c r="AC650" s="34"/>
      <c r="AD650" s="35"/>
    </row>
    <row r="651" spans="1:30" ht="13.5" customHeight="1">
      <c r="A651" s="49"/>
      <c r="B651" s="59"/>
      <c r="C651" s="48"/>
      <c r="D651" s="47"/>
      <c r="E651" s="1008"/>
      <c r="F651" s="32"/>
      <c r="AA651" s="45"/>
      <c r="AB651" s="33"/>
      <c r="AC651" s="34"/>
      <c r="AD651" s="35"/>
    </row>
    <row r="652" spans="1:30" ht="13.5" customHeight="1">
      <c r="A652" s="49"/>
      <c r="B652" s="59"/>
      <c r="C652" s="48"/>
      <c r="D652" s="47"/>
      <c r="E652" s="1008"/>
      <c r="F652" s="32"/>
      <c r="AA652" s="45"/>
      <c r="AB652" s="33"/>
      <c r="AC652" s="34"/>
      <c r="AD652" s="35"/>
    </row>
    <row r="653" spans="1:30" ht="13.5" customHeight="1">
      <c r="A653" s="49"/>
      <c r="B653" s="59"/>
      <c r="C653" s="48"/>
      <c r="D653" s="47"/>
      <c r="E653" s="1008"/>
      <c r="F653" s="32"/>
      <c r="AA653" s="45"/>
      <c r="AB653" s="33"/>
      <c r="AC653" s="34"/>
      <c r="AD653" s="35"/>
    </row>
    <row r="654" spans="1:30" ht="13.5" customHeight="1">
      <c r="A654" s="49"/>
      <c r="B654" s="59"/>
      <c r="C654" s="48"/>
      <c r="D654" s="47"/>
      <c r="E654" s="1008"/>
      <c r="F654" s="32"/>
      <c r="AA654" s="45"/>
      <c r="AB654" s="33"/>
      <c r="AC654" s="34"/>
      <c r="AD654" s="35"/>
    </row>
    <row r="655" spans="1:30" ht="13.5" customHeight="1">
      <c r="A655" s="49"/>
      <c r="B655" s="59"/>
      <c r="C655" s="48"/>
      <c r="D655" s="47"/>
      <c r="E655" s="1008"/>
      <c r="F655" s="32"/>
      <c r="AA655" s="45"/>
      <c r="AB655" s="33"/>
      <c r="AC655" s="34"/>
      <c r="AD655" s="35"/>
    </row>
    <row r="656" spans="1:30" ht="13.5" customHeight="1">
      <c r="A656" s="49"/>
      <c r="B656" s="59"/>
      <c r="C656" s="48"/>
      <c r="D656" s="47"/>
      <c r="E656" s="1008"/>
      <c r="F656" s="32"/>
      <c r="AA656" s="45"/>
      <c r="AB656" s="33"/>
      <c r="AC656" s="34"/>
      <c r="AD656" s="35"/>
    </row>
    <row r="657" spans="1:30" ht="13.5" customHeight="1">
      <c r="A657" s="49"/>
      <c r="B657" s="59"/>
      <c r="C657" s="48"/>
      <c r="D657" s="47"/>
      <c r="E657" s="1008"/>
      <c r="F657" s="32"/>
      <c r="AA657" s="45"/>
      <c r="AB657" s="33"/>
      <c r="AC657" s="34"/>
      <c r="AD657" s="35"/>
    </row>
    <row r="658" spans="1:30" ht="8.4" customHeight="1">
      <c r="A658" s="49"/>
      <c r="B658" s="59"/>
      <c r="C658" s="48"/>
      <c r="D658" s="47"/>
      <c r="E658" s="1008"/>
      <c r="F658" s="32"/>
      <c r="AA658" s="45"/>
      <c r="AB658" s="33"/>
      <c r="AC658" s="34"/>
      <c r="AD658" s="35"/>
    </row>
    <row r="659" spans="1:30" ht="5.25" customHeight="1">
      <c r="A659" s="60"/>
      <c r="B659" s="127"/>
      <c r="C659" s="164"/>
      <c r="D659" s="203"/>
      <c r="E659" s="1177"/>
      <c r="F659" s="64"/>
      <c r="G659" s="439"/>
      <c r="H659" s="118"/>
      <c r="I659" s="118"/>
      <c r="J659" s="118"/>
      <c r="K659" s="118"/>
      <c r="L659" s="118"/>
      <c r="M659" s="118"/>
      <c r="N659" s="118"/>
      <c r="O659" s="118"/>
      <c r="P659" s="118"/>
      <c r="Q659" s="118"/>
      <c r="R659" s="118"/>
      <c r="S659" s="118"/>
      <c r="T659" s="118"/>
      <c r="U659" s="118"/>
      <c r="V659" s="118"/>
      <c r="W659" s="118"/>
      <c r="X659" s="118"/>
      <c r="Y659" s="118"/>
      <c r="Z659" s="118"/>
      <c r="AA659" s="66"/>
      <c r="AB659" s="67"/>
      <c r="AC659" s="68"/>
      <c r="AD659" s="69"/>
    </row>
    <row r="660" spans="1:30" ht="5.25" customHeight="1">
      <c r="A660" s="49"/>
      <c r="B660" s="59"/>
      <c r="C660" s="48"/>
      <c r="D660" s="47"/>
      <c r="E660" s="47"/>
      <c r="F660" s="32"/>
      <c r="G660" s="376"/>
      <c r="AA660" s="45"/>
      <c r="AB660" s="33"/>
      <c r="AC660" s="34"/>
      <c r="AD660" s="35"/>
    </row>
    <row r="661" spans="1:30" ht="13.5" customHeight="1">
      <c r="A661" s="49"/>
      <c r="B661" s="59"/>
      <c r="C661" s="48"/>
      <c r="D661" s="47"/>
      <c r="E661" s="47" t="s">
        <v>763</v>
      </c>
      <c r="F661" s="32"/>
      <c r="AA661" s="45"/>
      <c r="AB661" s="33"/>
      <c r="AC661" s="34"/>
      <c r="AD661" s="35"/>
    </row>
    <row r="662" spans="1:30" ht="13.5" customHeight="1">
      <c r="A662" s="49"/>
      <c r="B662" s="59"/>
      <c r="C662" s="48"/>
      <c r="D662" s="47"/>
      <c r="E662" s="1008" t="s">
        <v>1262</v>
      </c>
      <c r="F662" s="32"/>
      <c r="AA662" s="45"/>
      <c r="AB662" s="33"/>
      <c r="AC662" s="34"/>
      <c r="AD662" s="35"/>
    </row>
    <row r="663" spans="1:30" ht="13.5" customHeight="1">
      <c r="A663" s="49"/>
      <c r="B663" s="59"/>
      <c r="C663" s="48"/>
      <c r="D663" s="47"/>
      <c r="E663" s="1008"/>
      <c r="F663" s="32"/>
      <c r="AA663" s="45"/>
      <c r="AB663" s="33"/>
      <c r="AC663" s="34"/>
      <c r="AD663" s="35"/>
    </row>
    <row r="664" spans="1:30" ht="13.5" customHeight="1">
      <c r="A664" s="49"/>
      <c r="B664" s="59"/>
      <c r="C664" s="48"/>
      <c r="D664" s="47"/>
      <c r="E664" s="1008"/>
      <c r="F664" s="32"/>
      <c r="G664" s="376"/>
      <c r="AA664" s="45"/>
      <c r="AB664" s="33"/>
      <c r="AC664" s="34"/>
      <c r="AD664" s="35"/>
    </row>
    <row r="665" spans="1:30">
      <c r="A665" s="49"/>
      <c r="B665" s="59"/>
      <c r="C665" s="48"/>
      <c r="D665" s="47"/>
      <c r="E665" s="1008"/>
      <c r="F665" s="32"/>
      <c r="G665" s="376"/>
      <c r="AA665" s="45"/>
      <c r="AB665" s="33"/>
      <c r="AC665" s="34"/>
      <c r="AD665" s="35"/>
    </row>
    <row r="666" spans="1:30">
      <c r="A666" s="49"/>
      <c r="B666" s="59"/>
      <c r="C666" s="48"/>
      <c r="D666" s="47"/>
      <c r="E666" s="1008"/>
      <c r="F666" s="32"/>
      <c r="G666" s="376"/>
      <c r="AA666" s="45"/>
      <c r="AB666" s="33"/>
      <c r="AC666" s="34"/>
      <c r="AD666" s="35"/>
    </row>
    <row r="667" spans="1:30" ht="13.5" customHeight="1">
      <c r="A667" s="47"/>
      <c r="B667" s="59"/>
      <c r="C667" s="48"/>
      <c r="D667" s="49"/>
      <c r="E667" s="1008"/>
      <c r="F667" s="32"/>
      <c r="AA667" s="45"/>
      <c r="AB667" s="33"/>
      <c r="AC667" s="34"/>
      <c r="AD667" s="35"/>
    </row>
    <row r="668" spans="1:30" ht="13.5" customHeight="1">
      <c r="A668" s="47"/>
      <c r="B668" s="59"/>
      <c r="C668" s="48"/>
      <c r="D668" s="49"/>
      <c r="E668" s="1008"/>
      <c r="F668" s="32"/>
      <c r="AA668" s="45"/>
      <c r="AB668" s="33"/>
      <c r="AC668" s="34"/>
      <c r="AD668" s="35"/>
    </row>
    <row r="669" spans="1:30" ht="13.5" customHeight="1">
      <c r="A669" s="47"/>
      <c r="B669" s="59"/>
      <c r="C669" s="48"/>
      <c r="D669" s="49"/>
      <c r="E669" s="1008"/>
      <c r="F669" s="32"/>
      <c r="AA669" s="45"/>
      <c r="AB669" s="33"/>
      <c r="AC669" s="34"/>
      <c r="AD669" s="35"/>
    </row>
    <row r="670" spans="1:30" ht="13.5" customHeight="1">
      <c r="A670" s="47"/>
      <c r="B670" s="59"/>
      <c r="C670" s="48"/>
      <c r="D670" s="49"/>
      <c r="E670" s="1008"/>
      <c r="F670" s="32"/>
      <c r="G670" s="153"/>
      <c r="AA670" s="45"/>
      <c r="AB670" s="33"/>
      <c r="AC670" s="34"/>
      <c r="AD670" s="35"/>
    </row>
    <row r="671" spans="1:30" ht="13.5" customHeight="1">
      <c r="A671" s="47"/>
      <c r="B671" s="59"/>
      <c r="C671" s="48"/>
      <c r="D671" s="49"/>
      <c r="E671" s="1008"/>
      <c r="F671" s="32"/>
      <c r="G671" s="153"/>
      <c r="AA671" s="45"/>
      <c r="AB671" s="33"/>
      <c r="AC671" s="34"/>
      <c r="AD671" s="35"/>
    </row>
    <row r="672" spans="1:30" ht="13.5" customHeight="1">
      <c r="A672" s="47"/>
      <c r="B672" s="59"/>
      <c r="C672" s="48"/>
      <c r="D672" s="49"/>
      <c r="E672" s="1008"/>
      <c r="F672" s="32"/>
      <c r="G672" s="153"/>
      <c r="H672" s="153"/>
      <c r="I672" s="153"/>
      <c r="J672" s="153"/>
      <c r="K672" s="153"/>
      <c r="L672" s="153"/>
      <c r="M672" s="153"/>
      <c r="N672" s="153"/>
      <c r="O672" s="153"/>
      <c r="P672" s="153"/>
      <c r="Q672" s="153"/>
      <c r="R672" s="153"/>
      <c r="S672" s="153"/>
      <c r="T672" s="153"/>
      <c r="U672" s="153"/>
      <c r="V672" s="187"/>
      <c r="W672" s="187"/>
      <c r="X672" s="187"/>
      <c r="Y672" s="187"/>
      <c r="Z672" s="187"/>
      <c r="AA672" s="45"/>
      <c r="AB672" s="33"/>
      <c r="AC672" s="34"/>
      <c r="AD672" s="35"/>
    </row>
    <row r="673" spans="1:30" ht="13.5" customHeight="1">
      <c r="A673" s="47"/>
      <c r="B673" s="59"/>
      <c r="C673" s="48"/>
      <c r="D673" s="49"/>
      <c r="E673" s="1008"/>
      <c r="F673" s="32"/>
      <c r="G673" s="153"/>
      <c r="H673" s="153"/>
      <c r="I673" s="153"/>
      <c r="J673" s="153"/>
      <c r="K673" s="153"/>
      <c r="L673" s="153"/>
      <c r="M673" s="153"/>
      <c r="N673" s="153"/>
      <c r="O673" s="153"/>
      <c r="P673" s="153"/>
      <c r="Q673" s="153"/>
      <c r="R673" s="153"/>
      <c r="S673" s="153"/>
      <c r="T673" s="153"/>
      <c r="U673" s="153"/>
      <c r="V673" s="187"/>
      <c r="W673" s="187"/>
      <c r="X673" s="187"/>
      <c r="Y673" s="187"/>
      <c r="Z673" s="187"/>
      <c r="AA673" s="45"/>
      <c r="AB673" s="33"/>
      <c r="AC673" s="34"/>
      <c r="AD673" s="35"/>
    </row>
    <row r="674" spans="1:30" ht="13.5" customHeight="1">
      <c r="A674" s="47"/>
      <c r="B674" s="59"/>
      <c r="C674" s="48"/>
      <c r="D674" s="49"/>
      <c r="E674" s="1008"/>
      <c r="F674" s="32"/>
      <c r="G674" s="153"/>
      <c r="H674" s="153"/>
      <c r="I674" s="153"/>
      <c r="J674" s="153"/>
      <c r="K674" s="153"/>
      <c r="L674" s="153"/>
      <c r="M674" s="153"/>
      <c r="N674" s="153"/>
      <c r="O674" s="153"/>
      <c r="P674" s="153"/>
      <c r="Q674" s="153"/>
      <c r="R674" s="153"/>
      <c r="S674" s="153"/>
      <c r="T674" s="153"/>
      <c r="U674" s="153"/>
      <c r="V674" s="187"/>
      <c r="W674" s="187"/>
      <c r="X674" s="187"/>
      <c r="Y674" s="187"/>
      <c r="Z674" s="187"/>
      <c r="AA674" s="45"/>
      <c r="AB674" s="33"/>
      <c r="AC674" s="34"/>
      <c r="AD674" s="35"/>
    </row>
    <row r="675" spans="1:30" ht="13.5" customHeight="1">
      <c r="A675" s="47"/>
      <c r="B675" s="59"/>
      <c r="C675" s="48"/>
      <c r="D675" s="49"/>
      <c r="E675" s="1008"/>
      <c r="F675" s="32"/>
      <c r="G675" s="153"/>
      <c r="H675" s="153"/>
      <c r="I675" s="153"/>
      <c r="J675" s="153"/>
      <c r="K675" s="153"/>
      <c r="L675" s="153"/>
      <c r="M675" s="153"/>
      <c r="N675" s="153"/>
      <c r="O675" s="153"/>
      <c r="P675" s="153"/>
      <c r="Q675" s="153"/>
      <c r="R675" s="153"/>
      <c r="S675" s="153"/>
      <c r="T675" s="153"/>
      <c r="U675" s="153"/>
      <c r="V675" s="187"/>
      <c r="W675" s="187"/>
      <c r="X675" s="187"/>
      <c r="Y675" s="187"/>
      <c r="Z675" s="187"/>
      <c r="AA675" s="45"/>
      <c r="AB675" s="33"/>
      <c r="AC675" s="34"/>
      <c r="AD675" s="35"/>
    </row>
    <row r="676" spans="1:30" ht="13.5" customHeight="1">
      <c r="A676" s="47"/>
      <c r="B676" s="59"/>
      <c r="C676" s="48"/>
      <c r="D676" s="49"/>
      <c r="E676" s="1008"/>
      <c r="F676" s="32"/>
      <c r="G676" s="153"/>
      <c r="H676" s="153"/>
      <c r="I676" s="153"/>
      <c r="J676" s="153"/>
      <c r="K676" s="153"/>
      <c r="L676" s="153"/>
      <c r="M676" s="153"/>
      <c r="N676" s="153"/>
      <c r="O676" s="153"/>
      <c r="P676" s="153"/>
      <c r="Q676" s="153"/>
      <c r="R676" s="153"/>
      <c r="S676" s="153"/>
      <c r="T676" s="153"/>
      <c r="U676" s="153"/>
      <c r="V676" s="187"/>
      <c r="W676" s="187"/>
      <c r="X676" s="187"/>
      <c r="Y676" s="187"/>
      <c r="Z676" s="187"/>
      <c r="AA676" s="45"/>
      <c r="AB676" s="33"/>
      <c r="AC676" s="34"/>
      <c r="AD676" s="35"/>
    </row>
    <row r="677" spans="1:30" ht="13.5" customHeight="1">
      <c r="A677" s="47"/>
      <c r="B677" s="59"/>
      <c r="C677" s="48"/>
      <c r="D677" s="49"/>
      <c r="E677" s="1008"/>
      <c r="F677" s="32"/>
      <c r="G677" s="153"/>
      <c r="H677" s="153"/>
      <c r="I677" s="153"/>
      <c r="J677" s="153"/>
      <c r="K677" s="153"/>
      <c r="L677" s="153"/>
      <c r="M677" s="153"/>
      <c r="N677" s="153"/>
      <c r="O677" s="153"/>
      <c r="P677" s="153"/>
      <c r="Q677" s="153"/>
      <c r="R677" s="153"/>
      <c r="S677" s="153"/>
      <c r="T677" s="153"/>
      <c r="U677" s="153"/>
      <c r="V677" s="153"/>
      <c r="W677" s="153"/>
      <c r="X677" s="376"/>
      <c r="Y677" s="376"/>
      <c r="Z677" s="376"/>
      <c r="AA677" s="45"/>
      <c r="AB677" s="33"/>
      <c r="AC677" s="34"/>
      <c r="AD677" s="35"/>
    </row>
    <row r="678" spans="1:30">
      <c r="A678" s="47"/>
      <c r="B678" s="59"/>
      <c r="C678" s="48"/>
      <c r="D678" s="47"/>
      <c r="E678" s="47"/>
      <c r="F678" s="32"/>
      <c r="G678" s="376"/>
      <c r="H678" s="376"/>
      <c r="I678" s="376"/>
      <c r="J678" s="376"/>
      <c r="K678" s="376"/>
      <c r="L678" s="376"/>
      <c r="M678" s="376"/>
      <c r="N678" s="376"/>
      <c r="O678" s="376"/>
      <c r="P678" s="376"/>
      <c r="Q678" s="376"/>
      <c r="R678" s="376"/>
      <c r="S678" s="376"/>
      <c r="T678" s="376"/>
      <c r="U678" s="376"/>
      <c r="V678" s="376"/>
      <c r="W678" s="376"/>
      <c r="X678" s="376"/>
      <c r="Y678" s="376"/>
      <c r="Z678" s="376"/>
      <c r="AA678" s="45"/>
      <c r="AB678" s="33"/>
      <c r="AC678" s="34"/>
      <c r="AD678" s="35"/>
    </row>
    <row r="679" spans="1:30">
      <c r="A679" s="47"/>
      <c r="B679" s="59"/>
      <c r="C679" s="48"/>
      <c r="D679" s="47"/>
      <c r="E679" s="1008" t="s">
        <v>876</v>
      </c>
      <c r="F679" s="32"/>
      <c r="G679" s="376"/>
      <c r="H679" s="376"/>
      <c r="I679" s="376"/>
      <c r="J679" s="376"/>
      <c r="K679" s="376"/>
      <c r="L679" s="376"/>
      <c r="M679" s="376"/>
      <c r="N679" s="376"/>
      <c r="O679" s="376"/>
      <c r="P679" s="376"/>
      <c r="Q679" s="376"/>
      <c r="R679" s="376"/>
      <c r="S679" s="376"/>
      <c r="T679" s="376"/>
      <c r="U679" s="376"/>
      <c r="V679" s="376"/>
      <c r="W679" s="376"/>
      <c r="X679" s="376"/>
      <c r="Y679" s="376"/>
      <c r="Z679" s="376"/>
      <c r="AA679" s="45"/>
      <c r="AB679" s="33"/>
      <c r="AC679" s="34"/>
      <c r="AD679" s="35"/>
    </row>
    <row r="680" spans="1:30" ht="13.5" customHeight="1">
      <c r="A680" s="47"/>
      <c r="B680" s="59"/>
      <c r="C680" s="48"/>
      <c r="D680" s="47"/>
      <c r="E680" s="1008"/>
      <c r="F680" s="32"/>
      <c r="G680" s="1140" t="s">
        <v>666</v>
      </c>
      <c r="H680" s="1140"/>
      <c r="I680" s="1140"/>
      <c r="J680" s="1140"/>
      <c r="K680" s="1140"/>
      <c r="L680" s="1140"/>
      <c r="M680" s="1140"/>
      <c r="N680" s="1140"/>
      <c r="O680" s="1140"/>
      <c r="P680" s="1140"/>
      <c r="Q680" s="1140"/>
      <c r="R680" s="1140"/>
      <c r="S680" s="1140"/>
      <c r="T680" s="1140"/>
      <c r="U680" s="994" t="s">
        <v>103</v>
      </c>
      <c r="V680" s="994"/>
      <c r="W680" s="994"/>
      <c r="X680" s="994"/>
      <c r="Y680" s="994"/>
      <c r="Z680" s="376"/>
      <c r="AA680" s="45"/>
      <c r="AB680" s="33"/>
      <c r="AC680" s="34"/>
      <c r="AD680" s="35"/>
    </row>
    <row r="681" spans="1:30" ht="13.5" customHeight="1">
      <c r="A681" s="47"/>
      <c r="B681" s="59"/>
      <c r="C681" s="48"/>
      <c r="D681" s="47"/>
      <c r="E681" s="1008"/>
      <c r="F681" s="32"/>
      <c r="G681" s="40"/>
      <c r="H681" s="40"/>
      <c r="I681" s="40"/>
      <c r="J681" s="40"/>
      <c r="K681" s="40"/>
      <c r="L681" s="40"/>
      <c r="M681" s="40"/>
      <c r="N681" s="40"/>
      <c r="O681" s="40"/>
      <c r="P681" s="40"/>
      <c r="Q681" s="40"/>
      <c r="R681" s="40"/>
      <c r="S681" s="40"/>
      <c r="T681" s="40"/>
      <c r="U681" s="40"/>
      <c r="V681" s="187"/>
      <c r="W681" s="187"/>
      <c r="X681" s="187"/>
      <c r="Y681" s="187"/>
      <c r="Z681" s="376"/>
      <c r="AA681" s="45"/>
      <c r="AB681" s="33"/>
      <c r="AC681" s="34"/>
      <c r="AD681" s="35"/>
    </row>
    <row r="682" spans="1:30" ht="13.5" customHeight="1">
      <c r="A682" s="47"/>
      <c r="B682" s="59"/>
      <c r="C682" s="48"/>
      <c r="D682" s="47"/>
      <c r="E682" s="1008"/>
      <c r="F682" s="32"/>
      <c r="L682" s="1141" t="s">
        <v>862</v>
      </c>
      <c r="M682" s="1141"/>
      <c r="N682" s="1141"/>
      <c r="O682" s="1141"/>
      <c r="P682" s="1141"/>
      <c r="Q682" s="1141"/>
      <c r="R682" s="1141"/>
      <c r="S682" s="1141"/>
      <c r="T682" s="1141"/>
      <c r="U682" s="1141"/>
      <c r="V682" s="1141"/>
      <c r="W682" s="1141"/>
      <c r="X682" s="1141"/>
      <c r="Y682" s="1141"/>
      <c r="Z682" s="376"/>
      <c r="AA682" s="45"/>
      <c r="AB682" s="33"/>
      <c r="AC682" s="34"/>
      <c r="AD682" s="35"/>
    </row>
    <row r="683" spans="1:30" ht="13.5" customHeight="1">
      <c r="A683" s="47"/>
      <c r="B683" s="59"/>
      <c r="C683" s="48"/>
      <c r="D683" s="47"/>
      <c r="E683" s="1008"/>
      <c r="F683" s="32"/>
      <c r="L683" s="376"/>
      <c r="M683" s="1142" t="s">
        <v>877</v>
      </c>
      <c r="N683" s="1142"/>
      <c r="O683" s="1142"/>
      <c r="P683" s="1142"/>
      <c r="Q683" s="1142"/>
      <c r="R683" s="1142"/>
      <c r="S683" s="1142"/>
      <c r="T683" s="1142"/>
      <c r="U683" s="1142"/>
      <c r="V683" s="1142"/>
      <c r="W683" s="1142"/>
      <c r="X683" s="1142"/>
      <c r="Y683" s="1142"/>
      <c r="Z683" s="376"/>
      <c r="AA683" s="45"/>
      <c r="AB683" s="33"/>
      <c r="AC683" s="34"/>
      <c r="AD683" s="35"/>
    </row>
    <row r="684" spans="1:30" ht="13.5" customHeight="1">
      <c r="A684" s="47"/>
      <c r="B684" s="59"/>
      <c r="C684" s="48"/>
      <c r="D684" s="47"/>
      <c r="E684" s="47"/>
      <c r="F684" s="32"/>
      <c r="G684" s="376"/>
      <c r="H684" s="376"/>
      <c r="I684" s="376"/>
      <c r="J684" s="376"/>
      <c r="K684" s="376"/>
      <c r="L684" s="376"/>
      <c r="M684" s="376"/>
      <c r="N684" s="376"/>
      <c r="O684" s="376"/>
      <c r="P684" s="376"/>
      <c r="Q684" s="376"/>
      <c r="R684" s="376"/>
      <c r="S684" s="376"/>
      <c r="T684" s="376"/>
      <c r="U684" s="376"/>
      <c r="V684" s="376"/>
      <c r="W684" s="376"/>
      <c r="X684" s="376"/>
      <c r="Y684" s="376"/>
      <c r="Z684" s="376"/>
      <c r="AA684" s="45"/>
      <c r="AB684" s="33"/>
      <c r="AC684" s="34"/>
      <c r="AD684" s="35"/>
    </row>
    <row r="685" spans="1:30" ht="13.5" customHeight="1">
      <c r="A685" s="47"/>
      <c r="B685" s="59"/>
      <c r="C685" s="48"/>
      <c r="D685" s="47"/>
      <c r="E685" s="47"/>
      <c r="F685" s="32"/>
      <c r="G685" s="376"/>
      <c r="H685" s="376"/>
      <c r="I685" s="376"/>
      <c r="J685" s="376"/>
      <c r="K685" s="376"/>
      <c r="L685" s="376"/>
      <c r="M685" s="376"/>
      <c r="N685" s="376"/>
      <c r="O685" s="376"/>
      <c r="P685" s="376"/>
      <c r="Q685" s="376"/>
      <c r="R685" s="376"/>
      <c r="S685" s="376"/>
      <c r="T685" s="376"/>
      <c r="U685" s="376"/>
      <c r="V685" s="376"/>
      <c r="W685" s="376"/>
      <c r="X685" s="376"/>
      <c r="Y685" s="376"/>
      <c r="Z685" s="376"/>
      <c r="AA685" s="45"/>
      <c r="AB685" s="33"/>
      <c r="AC685" s="34"/>
      <c r="AD685" s="35"/>
    </row>
    <row r="686" spans="1:30" ht="13.5" customHeight="1">
      <c r="A686" s="47"/>
      <c r="B686" s="59"/>
      <c r="C686" s="48"/>
      <c r="D686" s="47"/>
      <c r="E686" s="47"/>
      <c r="F686" s="32"/>
      <c r="G686" s="376" t="s">
        <v>853</v>
      </c>
      <c r="H686" s="376"/>
      <c r="I686" s="376"/>
      <c r="J686" s="376"/>
      <c r="K686" s="376"/>
      <c r="L686" s="376"/>
      <c r="M686" s="376"/>
      <c r="N686" s="376"/>
      <c r="O686" s="376"/>
      <c r="P686" s="376"/>
      <c r="Q686" s="376"/>
      <c r="R686" s="376"/>
      <c r="S686" s="376"/>
      <c r="U686" s="376"/>
      <c r="V686" s="376"/>
      <c r="W686" s="376"/>
      <c r="X686" s="376"/>
      <c r="Y686" s="376"/>
      <c r="Z686" s="376"/>
      <c r="AA686" s="45"/>
      <c r="AB686" s="33"/>
      <c r="AC686" s="34"/>
      <c r="AD686" s="35"/>
    </row>
    <row r="687" spans="1:30" ht="13.5" customHeight="1">
      <c r="A687" s="47"/>
      <c r="B687" s="59"/>
      <c r="C687" s="48"/>
      <c r="D687" s="47"/>
      <c r="E687" s="47"/>
      <c r="F687" s="32"/>
      <c r="G687" s="376"/>
      <c r="H687" s="1143" t="s">
        <v>854</v>
      </c>
      <c r="I687" s="1143"/>
      <c r="J687" s="1143"/>
      <c r="K687" s="1143"/>
      <c r="L687" s="1143"/>
      <c r="M687" s="1143"/>
      <c r="N687" s="1143"/>
      <c r="O687" s="1143"/>
      <c r="P687" s="1143"/>
      <c r="Q687" s="1144" t="str">
        <f>IF(T641=0,"",T641)</f>
        <v/>
      </c>
      <c r="R687" s="1145"/>
      <c r="S687" s="408" t="s">
        <v>24</v>
      </c>
      <c r="U687" s="376"/>
      <c r="V687" s="376"/>
      <c r="W687" s="376"/>
      <c r="X687" s="376"/>
      <c r="Y687" s="376"/>
      <c r="Z687" s="376"/>
      <c r="AA687" s="45"/>
      <c r="AB687" s="33"/>
      <c r="AC687" s="34"/>
      <c r="AD687" s="35"/>
    </row>
    <row r="688" spans="1:30" ht="13.5" customHeight="1">
      <c r="A688" s="47"/>
      <c r="B688" s="59"/>
      <c r="C688" s="48"/>
      <c r="D688" s="47"/>
      <c r="E688" s="47"/>
      <c r="F688" s="32"/>
      <c r="G688" s="376"/>
      <c r="H688" s="1143" t="s">
        <v>855</v>
      </c>
      <c r="I688" s="1143"/>
      <c r="J688" s="1143"/>
      <c r="K688" s="1143"/>
      <c r="L688" s="1143"/>
      <c r="M688" s="1143"/>
      <c r="N688" s="1143"/>
      <c r="O688" s="1143"/>
      <c r="P688" s="1143"/>
      <c r="Q688" s="1144" t="str">
        <f>IF(U680="有",1,IF(U680="無",0,""))</f>
        <v/>
      </c>
      <c r="R688" s="1145"/>
      <c r="S688" s="408" t="s">
        <v>24</v>
      </c>
      <c r="T688" s="376"/>
      <c r="U688" s="376"/>
      <c r="V688" s="376"/>
      <c r="W688" s="376"/>
      <c r="X688" s="376"/>
      <c r="Y688" s="376"/>
      <c r="Z688" s="376"/>
      <c r="AA688" s="45"/>
      <c r="AB688" s="33"/>
      <c r="AC688" s="34"/>
      <c r="AD688" s="35"/>
    </row>
    <row r="689" spans="1:30" ht="13.5" customHeight="1">
      <c r="A689" s="47"/>
      <c r="B689" s="59"/>
      <c r="C689" s="48"/>
      <c r="D689" s="47"/>
      <c r="E689" s="47"/>
      <c r="F689" s="32"/>
      <c r="G689" s="376"/>
      <c r="H689" s="1143" t="s">
        <v>781</v>
      </c>
      <c r="I689" s="1143"/>
      <c r="J689" s="1143"/>
      <c r="K689" s="1143"/>
      <c r="L689" s="1143"/>
      <c r="M689" s="1143"/>
      <c r="N689" s="1143"/>
      <c r="O689" s="1143"/>
      <c r="P689" s="1143"/>
      <c r="Q689" s="1144" t="str">
        <f>IF(SUM(Q687:R688)=0,"",SUM(Q687:R688))</f>
        <v/>
      </c>
      <c r="R689" s="1145"/>
      <c r="S689" s="408" t="s">
        <v>24</v>
      </c>
      <c r="T689" s="376"/>
      <c r="U689" s="376"/>
      <c r="V689" s="376"/>
      <c r="W689" s="376"/>
      <c r="X689" s="376"/>
      <c r="Y689" s="376"/>
      <c r="Z689" s="376"/>
      <c r="AA689" s="45"/>
      <c r="AB689" s="33"/>
      <c r="AC689" s="34"/>
      <c r="AD689" s="35"/>
    </row>
    <row r="690" spans="1:30" ht="13.5" customHeight="1">
      <c r="A690" s="47"/>
      <c r="B690" s="59"/>
      <c r="C690" s="48"/>
      <c r="D690" s="47"/>
      <c r="E690" s="47"/>
      <c r="F690" s="32"/>
      <c r="G690" s="376"/>
      <c r="H690" s="376"/>
      <c r="I690" s="376"/>
      <c r="J690" s="376"/>
      <c r="K690" s="376"/>
      <c r="L690" s="376"/>
      <c r="M690" s="376"/>
      <c r="N690" s="376"/>
      <c r="O690" s="376"/>
      <c r="P690" s="376"/>
      <c r="Q690" s="376"/>
      <c r="R690" s="376"/>
      <c r="S690" s="376"/>
      <c r="T690" s="376"/>
      <c r="U690" s="376"/>
      <c r="V690" s="376"/>
      <c r="W690" s="376"/>
      <c r="X690" s="376"/>
      <c r="Y690" s="376"/>
      <c r="Z690" s="376"/>
      <c r="AA690" s="45"/>
      <c r="AB690" s="33"/>
      <c r="AC690" s="34"/>
      <c r="AD690" s="35"/>
    </row>
    <row r="691" spans="1:30" ht="13.5" customHeight="1">
      <c r="A691" s="47"/>
      <c r="B691" s="59"/>
      <c r="C691" s="48"/>
      <c r="D691" s="47"/>
      <c r="E691" s="47"/>
      <c r="F691" s="32"/>
      <c r="G691" s="40" t="s">
        <v>786</v>
      </c>
      <c r="T691" s="1172" t="s">
        <v>785</v>
      </c>
      <c r="U691" s="1172"/>
      <c r="V691" s="1172"/>
      <c r="W691" s="1172"/>
      <c r="X691" s="1172"/>
      <c r="Y691" s="1172"/>
      <c r="Z691" s="1172"/>
      <c r="AA691" s="1173"/>
      <c r="AB691" s="33"/>
      <c r="AC691" s="34"/>
      <c r="AD691" s="35"/>
    </row>
    <row r="692" spans="1:30" ht="13.5" customHeight="1">
      <c r="A692" s="47"/>
      <c r="B692" s="59"/>
      <c r="C692" s="48"/>
      <c r="D692" s="47"/>
      <c r="E692" s="47"/>
      <c r="F692" s="32"/>
      <c r="H692" s="1143" t="s">
        <v>472</v>
      </c>
      <c r="I692" s="1143"/>
      <c r="J692" s="1143"/>
      <c r="K692" s="1143"/>
      <c r="L692" s="1143"/>
      <c r="M692" s="1143"/>
      <c r="N692" s="1143"/>
      <c r="O692" s="1143"/>
      <c r="P692" s="1143"/>
      <c r="Q692" s="1170" t="str">
        <f>職員点検資料１!V3</f>
        <v/>
      </c>
      <c r="R692" s="1171"/>
      <c r="S692" s="408" t="s">
        <v>24</v>
      </c>
      <c r="T692" s="1172"/>
      <c r="U692" s="1172"/>
      <c r="V692" s="1172"/>
      <c r="W692" s="1172"/>
      <c r="X692" s="1172"/>
      <c r="Y692" s="1172"/>
      <c r="Z692" s="1172"/>
      <c r="AA692" s="1173"/>
      <c r="AB692" s="33"/>
      <c r="AC692" s="34"/>
      <c r="AD692" s="35"/>
    </row>
    <row r="693" spans="1:30" ht="13.5" customHeight="1">
      <c r="A693" s="47"/>
      <c r="B693" s="59"/>
      <c r="C693" s="48"/>
      <c r="D693" s="47"/>
      <c r="E693" s="47"/>
      <c r="F693" s="32"/>
      <c r="H693" s="1143" t="s">
        <v>780</v>
      </c>
      <c r="I693" s="1143"/>
      <c r="J693" s="1143"/>
      <c r="K693" s="1143"/>
      <c r="L693" s="1143"/>
      <c r="M693" s="1143"/>
      <c r="N693" s="1143"/>
      <c r="O693" s="1143"/>
      <c r="P693" s="1143"/>
      <c r="Q693" s="1170" t="str">
        <f>職員点検資料２!AB4</f>
        <v/>
      </c>
      <c r="R693" s="1171"/>
      <c r="S693" s="408" t="s">
        <v>24</v>
      </c>
      <c r="T693" s="1172"/>
      <c r="U693" s="1172"/>
      <c r="V693" s="1172"/>
      <c r="W693" s="1172"/>
      <c r="X693" s="1172"/>
      <c r="Y693" s="1172"/>
      <c r="Z693" s="1172"/>
      <c r="AA693" s="1173"/>
      <c r="AB693" s="33"/>
      <c r="AC693" s="34"/>
      <c r="AD693" s="35"/>
    </row>
    <row r="694" spans="1:30" ht="13.5" customHeight="1">
      <c r="A694" s="47"/>
      <c r="B694" s="59"/>
      <c r="C694" s="48"/>
      <c r="D694" s="47"/>
      <c r="E694" s="47"/>
      <c r="F694" s="32"/>
      <c r="H694" s="1143" t="s">
        <v>781</v>
      </c>
      <c r="I694" s="1143"/>
      <c r="J694" s="1143"/>
      <c r="K694" s="1143"/>
      <c r="L694" s="1143"/>
      <c r="M694" s="1143"/>
      <c r="N694" s="1143"/>
      <c r="O694" s="1143"/>
      <c r="P694" s="1143"/>
      <c r="Q694" s="1170" t="str">
        <f>IF(SUM(Q692:R693)=0,"",SUM(Q692:R693))</f>
        <v/>
      </c>
      <c r="R694" s="1171"/>
      <c r="S694" s="408" t="s">
        <v>24</v>
      </c>
      <c r="T694" s="1172"/>
      <c r="U694" s="1172"/>
      <c r="V694" s="1172"/>
      <c r="W694" s="1172"/>
      <c r="X694" s="1172"/>
      <c r="Y694" s="1172"/>
      <c r="Z694" s="1172"/>
      <c r="AA694" s="1173"/>
      <c r="AB694" s="33"/>
      <c r="AC694" s="34"/>
      <c r="AD694" s="35"/>
    </row>
    <row r="695" spans="1:30" ht="13.5" customHeight="1">
      <c r="A695" s="47"/>
      <c r="B695" s="59"/>
      <c r="C695" s="48"/>
      <c r="D695" s="47"/>
      <c r="E695" s="47"/>
      <c r="F695" s="32"/>
      <c r="Q695" s="376"/>
      <c r="R695" s="376"/>
      <c r="S695" s="376"/>
      <c r="T695" s="1172"/>
      <c r="U695" s="1172"/>
      <c r="V695" s="1172"/>
      <c r="W695" s="1172"/>
      <c r="X695" s="1172"/>
      <c r="Y695" s="1172"/>
      <c r="Z695" s="1172"/>
      <c r="AA695" s="1173"/>
      <c r="AB695" s="33"/>
      <c r="AC695" s="34"/>
      <c r="AD695" s="35"/>
    </row>
    <row r="696" spans="1:30" ht="13.5" customHeight="1">
      <c r="A696" s="47"/>
      <c r="B696" s="59"/>
      <c r="C696" s="48"/>
      <c r="D696" s="47"/>
      <c r="E696" s="47"/>
      <c r="F696" s="32"/>
      <c r="Q696" s="376"/>
      <c r="R696" s="376"/>
      <c r="S696" s="376"/>
      <c r="T696" s="1172"/>
      <c r="U696" s="1172"/>
      <c r="V696" s="1172"/>
      <c r="W696" s="1172"/>
      <c r="X696" s="1172"/>
      <c r="Y696" s="1172"/>
      <c r="Z696" s="1172"/>
      <c r="AA696" s="1173"/>
      <c r="AB696" s="33"/>
      <c r="AC696" s="34"/>
      <c r="AD696" s="35"/>
    </row>
    <row r="697" spans="1:30" ht="13.5" customHeight="1">
      <c r="A697" s="47"/>
      <c r="B697" s="59"/>
      <c r="C697" s="48"/>
      <c r="D697" s="47"/>
      <c r="E697" s="47"/>
      <c r="F697" s="32"/>
      <c r="Q697" s="376"/>
      <c r="R697" s="376"/>
      <c r="S697" s="376"/>
      <c r="T697" s="707"/>
      <c r="U697" s="707"/>
      <c r="V697" s="707"/>
      <c r="W697" s="707"/>
      <c r="X697" s="707"/>
      <c r="Y697" s="707"/>
      <c r="Z697" s="707"/>
      <c r="AA697" s="708"/>
      <c r="AB697" s="33"/>
      <c r="AC697" s="34"/>
      <c r="AD697" s="35"/>
    </row>
    <row r="698" spans="1:30" ht="13.5" customHeight="1">
      <c r="A698" s="47"/>
      <c r="B698" s="59"/>
      <c r="C698" s="48"/>
      <c r="D698" s="47"/>
      <c r="E698" s="47"/>
      <c r="F698" s="32"/>
      <c r="Q698" s="376"/>
      <c r="R698" s="376"/>
      <c r="S698" s="376"/>
      <c r="T698" s="707"/>
      <c r="U698" s="707"/>
      <c r="V698" s="707"/>
      <c r="W698" s="707"/>
      <c r="X698" s="707"/>
      <c r="Y698" s="707"/>
      <c r="Z698" s="707"/>
      <c r="AA698" s="708"/>
      <c r="AB698" s="33"/>
      <c r="AC698" s="34"/>
      <c r="AD698" s="35"/>
    </row>
    <row r="699" spans="1:30" ht="13.5" customHeight="1">
      <c r="A699" s="47"/>
      <c r="B699" s="59"/>
      <c r="C699" s="48"/>
      <c r="D699" s="47"/>
      <c r="E699" s="47"/>
      <c r="F699" s="32"/>
      <c r="Q699" s="376"/>
      <c r="R699" s="376"/>
      <c r="S699" s="376"/>
      <c r="T699" s="707"/>
      <c r="U699" s="707"/>
      <c r="V699" s="707"/>
      <c r="W699" s="707"/>
      <c r="X699" s="707"/>
      <c r="Y699" s="707"/>
      <c r="Z699" s="707"/>
      <c r="AA699" s="708"/>
      <c r="AB699" s="33"/>
      <c r="AC699" s="34"/>
      <c r="AD699" s="35"/>
    </row>
    <row r="700" spans="1:30" ht="21.6" customHeight="1">
      <c r="A700" s="203"/>
      <c r="B700" s="127"/>
      <c r="C700" s="164"/>
      <c r="D700" s="203"/>
      <c r="E700" s="203"/>
      <c r="F700" s="64"/>
      <c r="G700" s="439"/>
      <c r="H700" s="439"/>
      <c r="I700" s="439"/>
      <c r="J700" s="439"/>
      <c r="K700" s="439"/>
      <c r="L700" s="439"/>
      <c r="M700" s="439"/>
      <c r="N700" s="439"/>
      <c r="O700" s="439"/>
      <c r="P700" s="439"/>
      <c r="Q700" s="439"/>
      <c r="R700" s="439"/>
      <c r="S700" s="439"/>
      <c r="T700" s="439"/>
      <c r="U700" s="439"/>
      <c r="V700" s="439"/>
      <c r="W700" s="439"/>
      <c r="X700" s="439"/>
      <c r="Y700" s="439"/>
      <c r="Z700" s="439"/>
      <c r="AA700" s="66"/>
      <c r="AB700" s="67"/>
      <c r="AC700" s="68"/>
      <c r="AD700" s="69"/>
    </row>
    <row r="701" spans="1:30" ht="5.25" customHeight="1">
      <c r="A701" s="47"/>
      <c r="B701" s="59"/>
      <c r="C701" s="48"/>
      <c r="D701" s="47"/>
      <c r="E701" s="47"/>
      <c r="F701" s="32"/>
      <c r="G701" s="376"/>
      <c r="H701" s="376"/>
      <c r="I701" s="376"/>
      <c r="J701" s="376"/>
      <c r="K701" s="376"/>
      <c r="L701" s="376"/>
      <c r="M701" s="376"/>
      <c r="N701" s="376"/>
      <c r="O701" s="376"/>
      <c r="P701" s="376"/>
      <c r="Q701" s="376"/>
      <c r="R701" s="376"/>
      <c r="S701" s="376"/>
      <c r="T701" s="376"/>
      <c r="U701" s="376"/>
      <c r="V701" s="376"/>
      <c r="W701" s="376"/>
      <c r="X701" s="376"/>
      <c r="Y701" s="376"/>
      <c r="Z701" s="376"/>
      <c r="AA701" s="45"/>
      <c r="AB701" s="33"/>
      <c r="AC701" s="34"/>
      <c r="AD701" s="35"/>
    </row>
    <row r="702" spans="1:30" ht="13.5" customHeight="1">
      <c r="A702" s="47"/>
      <c r="B702" s="59"/>
      <c r="C702" s="48"/>
      <c r="D702" s="47"/>
      <c r="E702" s="1008" t="s">
        <v>766</v>
      </c>
      <c r="F702" s="32"/>
      <c r="AA702" s="45"/>
      <c r="AB702" s="33"/>
      <c r="AC702" s="34"/>
      <c r="AD702" s="35"/>
    </row>
    <row r="703" spans="1:30" ht="13.5" customHeight="1">
      <c r="A703" s="47"/>
      <c r="B703" s="59"/>
      <c r="C703" s="48"/>
      <c r="D703" s="47"/>
      <c r="E703" s="1008"/>
      <c r="F703" s="32"/>
      <c r="G703" s="834" t="s">
        <v>601</v>
      </c>
      <c r="H703" s="834"/>
      <c r="I703" s="834"/>
      <c r="J703" s="834"/>
      <c r="K703" s="834"/>
      <c r="L703" s="834"/>
      <c r="M703" s="834"/>
      <c r="N703" s="834"/>
      <c r="O703" s="834"/>
      <c r="P703" s="834"/>
      <c r="Q703" s="994" t="s">
        <v>103</v>
      </c>
      <c r="R703" s="994"/>
      <c r="S703" s="994"/>
      <c r="T703" s="994"/>
      <c r="U703" s="994"/>
      <c r="Z703" s="307"/>
      <c r="AA703" s="45"/>
      <c r="AB703" s="33"/>
      <c r="AC703" s="34"/>
      <c r="AD703" s="35"/>
    </row>
    <row r="704" spans="1:30" ht="13.5" customHeight="1" thickBot="1">
      <c r="A704" s="47"/>
      <c r="B704" s="37"/>
      <c r="C704" s="39"/>
      <c r="D704" s="47"/>
      <c r="E704" s="1008"/>
      <c r="F704" s="32"/>
      <c r="G704" s="153"/>
      <c r="H704" s="153"/>
      <c r="I704" s="153"/>
      <c r="J704" s="153"/>
      <c r="K704" s="153"/>
      <c r="L704" s="153"/>
      <c r="M704" s="153"/>
      <c r="W704" s="376"/>
      <c r="X704" s="376"/>
      <c r="Y704" s="376"/>
      <c r="Z704" s="376"/>
      <c r="AA704" s="45"/>
      <c r="AB704" s="33"/>
      <c r="AC704" s="34"/>
      <c r="AD704" s="35"/>
    </row>
    <row r="705" spans="1:30" ht="13.5" customHeight="1" thickBot="1">
      <c r="A705" s="47"/>
      <c r="B705" s="37"/>
      <c r="C705" s="39"/>
      <c r="D705" s="47"/>
      <c r="E705" s="1008"/>
      <c r="F705" s="32"/>
      <c r="G705" s="153"/>
      <c r="H705" s="153"/>
      <c r="I705" s="153"/>
      <c r="J705" s="153"/>
      <c r="K705" s="153"/>
      <c r="L705" s="153"/>
      <c r="M705" s="153"/>
      <c r="N705" s="921" t="s">
        <v>12</v>
      </c>
      <c r="O705" s="995"/>
      <c r="P705" s="996"/>
      <c r="Q705" s="997"/>
      <c r="R705" s="997"/>
      <c r="S705" s="997"/>
      <c r="T705" s="997"/>
      <c r="U705" s="997"/>
      <c r="V705" s="998"/>
      <c r="W705" s="376"/>
      <c r="X705" s="376"/>
      <c r="Y705" s="376"/>
      <c r="Z705" s="376"/>
      <c r="AA705" s="45"/>
      <c r="AB705" s="33"/>
      <c r="AC705" s="34"/>
      <c r="AD705" s="35"/>
    </row>
    <row r="706" spans="1:30" ht="13.5" customHeight="1">
      <c r="A706" s="47"/>
      <c r="B706" s="37"/>
      <c r="C706" s="39"/>
      <c r="D706" s="47"/>
      <c r="E706" s="1008"/>
      <c r="F706" s="32"/>
      <c r="G706" s="153"/>
      <c r="H706" s="153"/>
      <c r="I706" s="153"/>
      <c r="J706" s="153"/>
      <c r="K706" s="153"/>
      <c r="L706" s="153"/>
      <c r="M706" s="153"/>
      <c r="W706" s="376"/>
      <c r="X706" s="376"/>
      <c r="Y706" s="376"/>
      <c r="Z706" s="376"/>
      <c r="AA706" s="45"/>
      <c r="AB706" s="33"/>
      <c r="AC706" s="34"/>
      <c r="AD706" s="35"/>
    </row>
    <row r="707" spans="1:30" ht="13.5" customHeight="1">
      <c r="A707" s="47"/>
      <c r="B707" s="37"/>
      <c r="C707" s="39"/>
      <c r="D707" s="47"/>
      <c r="E707" s="1008"/>
      <c r="F707" s="32"/>
      <c r="G707" s="31" t="s">
        <v>698</v>
      </c>
      <c r="H707" s="153"/>
      <c r="I707" s="153"/>
      <c r="J707" s="153"/>
      <c r="K707" s="153"/>
      <c r="L707" s="153"/>
      <c r="M707" s="153"/>
      <c r="W707" s="376"/>
      <c r="X707" s="376"/>
      <c r="Y707" s="376"/>
      <c r="Z707" s="376"/>
      <c r="AA707" s="45"/>
      <c r="AB707" s="33"/>
      <c r="AC707" s="34"/>
      <c r="AD707" s="35"/>
    </row>
    <row r="708" spans="1:30" ht="13.5" customHeight="1">
      <c r="A708" s="47"/>
      <c r="B708" s="37"/>
      <c r="C708" s="39"/>
      <c r="D708" s="47"/>
      <c r="E708" s="1008"/>
      <c r="F708" s="32"/>
      <c r="G708" s="153"/>
      <c r="H708" s="153"/>
      <c r="I708" s="153"/>
      <c r="J708" s="153"/>
      <c r="K708" s="153"/>
      <c r="L708" s="153"/>
      <c r="M708" s="153"/>
      <c r="Q708" s="999" t="s">
        <v>697</v>
      </c>
      <c r="R708" s="1000"/>
      <c r="S708" s="1000"/>
      <c r="T708" s="1000"/>
      <c r="U708" s="1000"/>
      <c r="V708" s="1000"/>
      <c r="W708" s="1000"/>
      <c r="X708" s="1000"/>
      <c r="Y708" s="1000"/>
      <c r="Z708" s="1001"/>
      <c r="AA708" s="45"/>
      <c r="AB708" s="33"/>
      <c r="AC708" s="34"/>
      <c r="AD708" s="35"/>
    </row>
    <row r="709" spans="1:30" ht="13.5" customHeight="1">
      <c r="A709" s="47"/>
      <c r="B709" s="37"/>
      <c r="C709" s="39"/>
      <c r="D709" s="47"/>
      <c r="E709" s="1008"/>
      <c r="F709" s="32"/>
      <c r="G709" s="153"/>
      <c r="H709" s="153"/>
      <c r="I709" s="153"/>
      <c r="J709" s="153"/>
      <c r="K709" s="153"/>
      <c r="L709" s="153"/>
      <c r="M709" s="153"/>
      <c r="W709" s="376"/>
      <c r="X709" s="376"/>
      <c r="Y709" s="376"/>
      <c r="Z709" s="376"/>
      <c r="AA709" s="45"/>
      <c r="AB709" s="33"/>
      <c r="AC709" s="34"/>
      <c r="AD709" s="35"/>
    </row>
    <row r="710" spans="1:30" ht="13.5" customHeight="1">
      <c r="A710" s="47"/>
      <c r="B710" s="37"/>
      <c r="C710" s="39"/>
      <c r="D710" s="47"/>
      <c r="E710" s="1008"/>
      <c r="F710" s="32"/>
      <c r="G710" s="1002" t="s">
        <v>682</v>
      </c>
      <c r="H710" s="1002"/>
      <c r="I710" s="1002"/>
      <c r="J710" s="1002"/>
      <c r="K710" s="1002"/>
      <c r="L710" s="1002"/>
      <c r="M710" s="1002"/>
      <c r="N710" s="1002"/>
      <c r="O710" s="1002"/>
      <c r="P710" s="1002"/>
      <c r="Q710" s="1002"/>
      <c r="R710" s="1002"/>
      <c r="S710" s="1002"/>
      <c r="T710" s="1002"/>
      <c r="U710" s="1002"/>
      <c r="V710" s="1002"/>
      <c r="W710" s="1002"/>
      <c r="X710" s="1002"/>
      <c r="Y710" s="1002"/>
      <c r="Z710" s="1002"/>
      <c r="AA710" s="45"/>
      <c r="AB710" s="33"/>
      <c r="AC710" s="34"/>
      <c r="AD710" s="35"/>
    </row>
    <row r="711" spans="1:30" ht="13.5" customHeight="1">
      <c r="A711" s="47"/>
      <c r="B711" s="37"/>
      <c r="C711" s="39"/>
      <c r="D711" s="47"/>
      <c r="E711" s="1008"/>
      <c r="F711" s="32"/>
      <c r="G711" s="183"/>
      <c r="H711" s="183"/>
      <c r="I711" s="183"/>
      <c r="J711" s="183"/>
      <c r="K711" s="183"/>
      <c r="L711" s="183"/>
      <c r="M711" s="183"/>
      <c r="N711" s="183"/>
      <c r="O711" s="183"/>
      <c r="P711" s="183"/>
      <c r="Q711" s="1003" t="s">
        <v>114</v>
      </c>
      <c r="R711" s="1003"/>
      <c r="S711" s="1003"/>
      <c r="T711" s="1003"/>
      <c r="U711" s="1003"/>
      <c r="V711" s="183"/>
      <c r="W711" s="183"/>
      <c r="X711" s="183"/>
      <c r="Y711" s="183"/>
      <c r="Z711" s="183"/>
      <c r="AA711" s="45"/>
      <c r="AB711" s="33"/>
      <c r="AC711" s="34"/>
      <c r="AD711" s="35"/>
    </row>
    <row r="712" spans="1:30" ht="13.5" customHeight="1">
      <c r="A712" s="47"/>
      <c r="B712" s="37"/>
      <c r="C712" s="39"/>
      <c r="D712" s="47"/>
      <c r="E712" s="1008"/>
      <c r="F712" s="32"/>
      <c r="G712" s="153"/>
      <c r="H712" s="153"/>
      <c r="I712" s="153"/>
      <c r="J712" s="153"/>
      <c r="K712" s="153"/>
      <c r="L712" s="153"/>
      <c r="M712" s="153"/>
      <c r="W712" s="376"/>
      <c r="X712" s="376"/>
      <c r="Y712" s="376"/>
      <c r="Z712" s="376"/>
      <c r="AA712" s="45"/>
      <c r="AB712" s="33"/>
      <c r="AC712" s="34"/>
      <c r="AD712" s="35"/>
    </row>
    <row r="713" spans="1:30" ht="13.5" customHeight="1">
      <c r="A713" s="47"/>
      <c r="B713" s="37"/>
      <c r="C713" s="39"/>
      <c r="D713" s="47"/>
      <c r="E713" s="1008"/>
      <c r="F713" s="32"/>
      <c r="G713" s="1002" t="s">
        <v>683</v>
      </c>
      <c r="H713" s="1002"/>
      <c r="I713" s="1002"/>
      <c r="J713" s="1002"/>
      <c r="K713" s="1002"/>
      <c r="L713" s="1002"/>
      <c r="M713" s="1002"/>
      <c r="N713" s="1002"/>
      <c r="O713" s="1002"/>
      <c r="P713" s="1002"/>
      <c r="Q713" s="1002"/>
      <c r="R713" s="1002"/>
      <c r="S713" s="1002"/>
      <c r="T713" s="1002"/>
      <c r="U713" s="1002"/>
      <c r="V713" s="1002"/>
      <c r="W713" s="1002"/>
      <c r="X713" s="1002"/>
      <c r="Y713" s="1002"/>
      <c r="Z713" s="1002"/>
      <c r="AA713" s="45"/>
      <c r="AB713" s="33"/>
      <c r="AC713" s="34"/>
      <c r="AD713" s="35"/>
    </row>
    <row r="714" spans="1:30" ht="13.5" customHeight="1">
      <c r="A714" s="47"/>
      <c r="B714" s="37"/>
      <c r="C714" s="39"/>
      <c r="D714" s="47"/>
      <c r="E714" s="1008"/>
      <c r="F714" s="32"/>
      <c r="Q714" s="994" t="s">
        <v>103</v>
      </c>
      <c r="R714" s="994"/>
      <c r="S714" s="994"/>
      <c r="T714" s="994"/>
      <c r="U714" s="994"/>
      <c r="AA714" s="45"/>
      <c r="AB714" s="33"/>
      <c r="AC714" s="34"/>
      <c r="AD714" s="35"/>
    </row>
    <row r="715" spans="1:30" ht="13.5" customHeight="1">
      <c r="A715" s="47"/>
      <c r="B715" s="37"/>
      <c r="C715" s="39"/>
      <c r="D715" s="47"/>
      <c r="E715" s="1008"/>
      <c r="F715" s="32"/>
      <c r="Q715" s="40"/>
      <c r="R715" s="40"/>
      <c r="S715" s="40"/>
      <c r="T715" s="40"/>
      <c r="U715" s="40"/>
      <c r="AA715" s="45"/>
      <c r="AB715" s="33"/>
      <c r="AC715" s="34"/>
      <c r="AD715" s="35"/>
    </row>
    <row r="716" spans="1:30" ht="13.5" customHeight="1">
      <c r="A716" s="47"/>
      <c r="B716" s="37"/>
      <c r="C716" s="39"/>
      <c r="D716" s="47"/>
      <c r="E716" s="1008"/>
      <c r="F716" s="32"/>
      <c r="Q716" s="183"/>
      <c r="R716" s="183"/>
      <c r="S716" s="183"/>
      <c r="T716" s="183"/>
      <c r="U716" s="183"/>
      <c r="AA716" s="45"/>
      <c r="AB716" s="33"/>
      <c r="AC716" s="34"/>
      <c r="AD716" s="35"/>
    </row>
    <row r="717" spans="1:30" ht="13.5" customHeight="1">
      <c r="A717" s="47"/>
      <c r="B717" s="37"/>
      <c r="C717" s="39"/>
      <c r="D717" s="47"/>
      <c r="E717" s="1008"/>
      <c r="F717" s="32"/>
      <c r="Q717" s="40"/>
      <c r="R717" s="40"/>
      <c r="S717" s="40"/>
      <c r="T717" s="40"/>
      <c r="U717" s="40"/>
      <c r="V717" s="40"/>
      <c r="AA717" s="45"/>
      <c r="AB717" s="33"/>
      <c r="AC717" s="34"/>
      <c r="AD717" s="35"/>
    </row>
    <row r="718" spans="1:30" ht="13.5" customHeight="1">
      <c r="A718" s="47"/>
      <c r="B718" s="37"/>
      <c r="C718" s="39"/>
      <c r="D718" s="47"/>
      <c r="E718" s="1008"/>
      <c r="F718" s="32"/>
      <c r="G718" s="183"/>
      <c r="H718" s="183"/>
      <c r="I718" s="183"/>
      <c r="J718" s="183"/>
      <c r="K718" s="183"/>
      <c r="L718" s="183"/>
      <c r="M718" s="183"/>
      <c r="N718" s="183"/>
      <c r="O718" s="183"/>
      <c r="P718" s="183"/>
      <c r="Q718" s="183"/>
      <c r="R718" s="183"/>
      <c r="S718" s="183"/>
      <c r="T718" s="183"/>
      <c r="U718" s="183"/>
      <c r="V718" s="183"/>
      <c r="W718" s="183"/>
      <c r="X718" s="183"/>
      <c r="Y718" s="183"/>
      <c r="Z718" s="183"/>
      <c r="AA718" s="45"/>
      <c r="AB718" s="33"/>
      <c r="AC718" s="34"/>
      <c r="AD718" s="35"/>
    </row>
    <row r="719" spans="1:30" ht="13.5" customHeight="1">
      <c r="A719" s="47"/>
      <c r="B719" s="37"/>
      <c r="C719" s="39"/>
      <c r="D719" s="47"/>
      <c r="E719" s="47"/>
      <c r="F719" s="32"/>
      <c r="G719" s="183"/>
      <c r="H719" s="183"/>
      <c r="I719" s="183"/>
      <c r="J719" s="183"/>
      <c r="K719" s="183"/>
      <c r="L719" s="183"/>
      <c r="M719" s="183"/>
      <c r="N719" s="183"/>
      <c r="O719" s="183"/>
      <c r="P719" s="183"/>
      <c r="Q719" s="183"/>
      <c r="R719" s="183"/>
      <c r="S719" s="183"/>
      <c r="T719" s="183"/>
      <c r="U719" s="183"/>
      <c r="V719" s="183"/>
      <c r="W719" s="183"/>
      <c r="X719" s="183"/>
      <c r="Y719" s="183"/>
      <c r="Z719" s="183"/>
      <c r="AA719" s="45"/>
      <c r="AB719" s="33"/>
      <c r="AC719" s="34"/>
      <c r="AD719" s="35"/>
    </row>
    <row r="720" spans="1:30" ht="13.5" customHeight="1">
      <c r="A720" s="47"/>
      <c r="B720" s="59"/>
      <c r="C720" s="1042"/>
      <c r="D720" s="47"/>
      <c r="E720" s="1008" t="s">
        <v>767</v>
      </c>
      <c r="F720" s="32"/>
      <c r="G720" s="54" t="s">
        <v>104</v>
      </c>
      <c r="H720" s="832" t="s">
        <v>162</v>
      </c>
      <c r="I720" s="832"/>
      <c r="J720" s="832"/>
      <c r="K720" s="832"/>
      <c r="L720" s="832"/>
      <c r="M720" s="832"/>
      <c r="N720" s="832"/>
      <c r="O720" s="832"/>
      <c r="P720" s="832"/>
      <c r="Q720" s="40"/>
      <c r="R720" s="40"/>
      <c r="S720" s="40"/>
      <c r="T720" s="40"/>
      <c r="U720" s="40"/>
      <c r="V720" s="40"/>
      <c r="W720" s="40"/>
      <c r="X720" s="40"/>
      <c r="Y720" s="40"/>
      <c r="Z720" s="376"/>
      <c r="AA720" s="45"/>
      <c r="AB720" s="33"/>
      <c r="AC720" s="34"/>
      <c r="AD720" s="35"/>
    </row>
    <row r="721" spans="1:30" ht="13.5" customHeight="1">
      <c r="A721" s="47"/>
      <c r="B721" s="59"/>
      <c r="C721" s="1042"/>
      <c r="D721" s="47"/>
      <c r="E721" s="1008"/>
      <c r="F721" s="32"/>
      <c r="G721" s="40"/>
      <c r="H721" s="40"/>
      <c r="I721" s="40"/>
      <c r="J721" s="40"/>
      <c r="K721" s="40"/>
      <c r="L721" s="40"/>
      <c r="M721" s="40"/>
      <c r="N721" s="40"/>
      <c r="O721" s="40"/>
      <c r="P721" s="40"/>
      <c r="Q721" s="40"/>
      <c r="R721" s="40"/>
      <c r="S721" s="40"/>
      <c r="T721" s="40"/>
      <c r="U721" s="40"/>
      <c r="V721" s="40"/>
      <c r="W721" s="40"/>
      <c r="X721" s="40"/>
      <c r="Y721" s="40"/>
      <c r="Z721" s="376"/>
      <c r="AA721" s="45"/>
      <c r="AB721" s="33"/>
      <c r="AC721" s="34"/>
      <c r="AD721" s="35"/>
    </row>
    <row r="722" spans="1:30" ht="13.5" customHeight="1">
      <c r="A722" s="47"/>
      <c r="B722" s="59"/>
      <c r="C722" s="1042"/>
      <c r="D722" s="47"/>
      <c r="E722" s="1008"/>
      <c r="F722" s="32"/>
      <c r="G722" s="31" t="s">
        <v>667</v>
      </c>
      <c r="M722" s="40"/>
      <c r="N722" s="40"/>
      <c r="U722" s="40"/>
      <c r="V722" s="40"/>
      <c r="W722" s="40"/>
      <c r="X722" s="40"/>
      <c r="Y722" s="40"/>
      <c r="Z722" s="376"/>
      <c r="AA722" s="45"/>
      <c r="AB722" s="33"/>
      <c r="AC722" s="34"/>
      <c r="AD722" s="35"/>
    </row>
    <row r="723" spans="1:30" ht="13.5" customHeight="1" thickBot="1">
      <c r="A723" s="47"/>
      <c r="B723" s="59"/>
      <c r="C723" s="1042"/>
      <c r="D723" s="47"/>
      <c r="E723" s="1008"/>
      <c r="F723" s="32"/>
      <c r="G723" s="981" t="s">
        <v>467</v>
      </c>
      <c r="H723" s="981"/>
      <c r="I723" s="981"/>
      <c r="J723" s="1078"/>
      <c r="K723" s="1078"/>
      <c r="L723" s="981"/>
      <c r="M723" s="40"/>
      <c r="N723" s="40"/>
      <c r="U723" s="40"/>
      <c r="V723" s="40"/>
      <c r="W723" s="40"/>
      <c r="X723" s="40"/>
      <c r="Y723" s="40"/>
      <c r="Z723" s="376"/>
      <c r="AA723" s="45"/>
      <c r="AB723" s="33"/>
      <c r="AC723" s="34"/>
      <c r="AD723" s="35"/>
    </row>
    <row r="724" spans="1:30" ht="13.5" customHeight="1" thickBot="1">
      <c r="A724" s="47"/>
      <c r="B724" s="59"/>
      <c r="C724" s="39"/>
      <c r="D724" s="47"/>
      <c r="E724" s="1008"/>
      <c r="F724" s="32"/>
      <c r="G724" s="981" t="s">
        <v>63</v>
      </c>
      <c r="H724" s="981"/>
      <c r="I724" s="982"/>
      <c r="J724" s="983"/>
      <c r="K724" s="984"/>
      <c r="L724" s="377" t="s">
        <v>293</v>
      </c>
      <c r="M724" s="376"/>
      <c r="N724" s="376"/>
      <c r="Y724" s="376"/>
      <c r="Z724" s="376"/>
      <c r="AA724" s="45"/>
      <c r="AB724" s="33"/>
      <c r="AC724" s="34"/>
      <c r="AD724" s="35"/>
    </row>
    <row r="725" spans="1:30" ht="13.5" customHeight="1" thickBot="1">
      <c r="A725" s="47"/>
      <c r="B725" s="59"/>
      <c r="C725" s="39"/>
      <c r="D725" s="47"/>
      <c r="E725" s="1008"/>
      <c r="F725" s="32"/>
      <c r="G725" s="981" t="s">
        <v>69</v>
      </c>
      <c r="H725" s="981"/>
      <c r="I725" s="982"/>
      <c r="J725" s="983"/>
      <c r="K725" s="984"/>
      <c r="L725" s="377" t="s">
        <v>293</v>
      </c>
      <c r="M725" s="376"/>
      <c r="N725" s="376"/>
      <c r="O725" s="307"/>
      <c r="P725" s="307"/>
      <c r="Q725" s="307"/>
      <c r="R725" s="307"/>
      <c r="S725" s="307"/>
      <c r="Y725" s="376"/>
      <c r="Z725" s="376"/>
      <c r="AA725" s="45"/>
      <c r="AB725" s="33"/>
      <c r="AC725" s="34"/>
      <c r="AD725" s="35"/>
    </row>
    <row r="726" spans="1:30" ht="13.5" customHeight="1">
      <c r="A726" s="47"/>
      <c r="B726" s="59"/>
      <c r="C726" s="39"/>
      <c r="D726" s="47"/>
      <c r="E726" s="47"/>
      <c r="F726" s="32"/>
      <c r="G726" s="376"/>
      <c r="H726" s="376"/>
      <c r="I726" s="376"/>
      <c r="J726" s="376"/>
      <c r="K726" s="376"/>
      <c r="L726" s="376"/>
      <c r="M726" s="376"/>
      <c r="N726" s="376"/>
      <c r="O726" s="307"/>
      <c r="P726" s="307"/>
      <c r="Q726" s="307"/>
      <c r="R726" s="307"/>
      <c r="S726" s="307"/>
      <c r="T726" s="307"/>
      <c r="U726" s="307"/>
      <c r="V726" s="307"/>
      <c r="W726" s="376"/>
      <c r="X726" s="376"/>
      <c r="Y726" s="376"/>
      <c r="Z726" s="376"/>
      <c r="AA726" s="45"/>
      <c r="AB726" s="33"/>
      <c r="AC726" s="34"/>
      <c r="AD726" s="35"/>
    </row>
    <row r="727" spans="1:30" ht="14.25" customHeight="1" thickBot="1">
      <c r="A727" s="47"/>
      <c r="B727" s="59"/>
      <c r="C727" s="1042"/>
      <c r="D727" s="47"/>
      <c r="E727" s="1008" t="s">
        <v>768</v>
      </c>
      <c r="F727" s="32"/>
      <c r="G727" s="1043" t="s">
        <v>468</v>
      </c>
      <c r="H727" s="1044"/>
      <c r="I727" s="1044"/>
      <c r="J727" s="1044"/>
      <c r="K727" s="1044"/>
      <c r="L727" s="1044"/>
      <c r="M727" s="1044"/>
      <c r="N727" s="1044"/>
      <c r="O727" s="1044"/>
      <c r="P727" s="1044"/>
      <c r="Q727" s="1044"/>
      <c r="R727" s="1044"/>
      <c r="S727" s="1044"/>
      <c r="T727" s="1044"/>
      <c r="U727" s="1044"/>
      <c r="V727" s="1044"/>
      <c r="W727" s="1044"/>
      <c r="X727" s="1045"/>
      <c r="Y727" s="376"/>
      <c r="Z727" s="376"/>
      <c r="AA727" s="45"/>
      <c r="AB727" s="33"/>
      <c r="AC727" s="34"/>
      <c r="AD727" s="35"/>
    </row>
    <row r="728" spans="1:30" ht="13.5" customHeight="1" thickBot="1">
      <c r="A728" s="47"/>
      <c r="B728" s="59"/>
      <c r="C728" s="1042"/>
      <c r="D728" s="47"/>
      <c r="E728" s="1008"/>
      <c r="F728" s="32"/>
      <c r="G728" s="1046"/>
      <c r="H728" s="1047"/>
      <c r="I728" s="1048" t="s">
        <v>615</v>
      </c>
      <c r="J728" s="1049"/>
      <c r="K728" s="1049"/>
      <c r="L728" s="1049"/>
      <c r="M728" s="1049"/>
      <c r="N728" s="1050"/>
      <c r="O728" s="1033" t="s">
        <v>469</v>
      </c>
      <c r="P728" s="1051"/>
      <c r="Q728" s="1052"/>
      <c r="R728" s="378" t="s">
        <v>470</v>
      </c>
      <c r="S728" s="996"/>
      <c r="T728" s="997"/>
      <c r="U728" s="997"/>
      <c r="V728" s="997"/>
      <c r="W728" s="997"/>
      <c r="X728" s="998"/>
      <c r="Y728" s="376"/>
      <c r="Z728" s="376"/>
      <c r="AA728" s="45"/>
      <c r="AB728" s="33"/>
      <c r="AC728" s="34"/>
      <c r="AD728" s="35"/>
    </row>
    <row r="729" spans="1:30" ht="13.5" customHeight="1" thickBot="1">
      <c r="A729" s="47"/>
      <c r="B729" s="59"/>
      <c r="C729" s="1042"/>
      <c r="D729" s="47"/>
      <c r="E729" s="1008"/>
      <c r="F729" s="32"/>
      <c r="G729" s="1046"/>
      <c r="H729" s="1047"/>
      <c r="I729" s="1048" t="s">
        <v>71</v>
      </c>
      <c r="J729" s="1049"/>
      <c r="K729" s="1049"/>
      <c r="L729" s="1049"/>
      <c r="M729" s="1049"/>
      <c r="N729" s="1050"/>
      <c r="O729" s="1053" t="s">
        <v>471</v>
      </c>
      <c r="P729" s="1054"/>
      <c r="Q729" s="1055"/>
      <c r="R729" s="376" t="s">
        <v>470</v>
      </c>
      <c r="S729" s="1060"/>
      <c r="T729" s="1061"/>
      <c r="U729" s="379" t="s">
        <v>293</v>
      </c>
      <c r="V729" s="376"/>
      <c r="W729" s="376"/>
      <c r="X729" s="376"/>
      <c r="Y729" s="376"/>
      <c r="Z729" s="376"/>
      <c r="AA729" s="45"/>
      <c r="AB729" s="33"/>
      <c r="AC729" s="34"/>
      <c r="AD729" s="35"/>
    </row>
    <row r="730" spans="1:30" ht="13.5" customHeight="1" thickBot="1">
      <c r="A730" s="47"/>
      <c r="B730" s="59"/>
      <c r="C730" s="1042"/>
      <c r="D730" s="47"/>
      <c r="E730" s="1008"/>
      <c r="F730" s="32"/>
      <c r="G730" s="1046"/>
      <c r="H730" s="1047"/>
      <c r="I730" s="1048" t="s">
        <v>472</v>
      </c>
      <c r="J730" s="1049"/>
      <c r="K730" s="1049"/>
      <c r="L730" s="1049"/>
      <c r="M730" s="1049"/>
      <c r="N730" s="1050"/>
      <c r="O730" s="1053" t="s">
        <v>12</v>
      </c>
      <c r="P730" s="1054"/>
      <c r="Q730" s="1055"/>
      <c r="R730" s="376" t="s">
        <v>470</v>
      </c>
      <c r="S730" s="996"/>
      <c r="T730" s="997"/>
      <c r="U730" s="997"/>
      <c r="V730" s="997"/>
      <c r="W730" s="997"/>
      <c r="X730" s="998"/>
      <c r="Y730" s="376"/>
      <c r="Z730" s="376"/>
      <c r="AA730" s="45"/>
      <c r="AB730" s="33"/>
      <c r="AC730" s="34"/>
      <c r="AD730" s="35"/>
    </row>
    <row r="731" spans="1:30" ht="13.8" thickBot="1">
      <c r="A731" s="47"/>
      <c r="B731" s="59"/>
      <c r="C731" s="1042"/>
      <c r="D731" s="47"/>
      <c r="E731" s="1008"/>
      <c r="F731" s="32"/>
      <c r="G731" s="1046"/>
      <c r="H731" s="1047"/>
      <c r="I731" s="1048" t="s">
        <v>473</v>
      </c>
      <c r="J731" s="1049"/>
      <c r="K731" s="1049"/>
      <c r="L731" s="1049"/>
      <c r="M731" s="1049"/>
      <c r="N731" s="1050"/>
      <c r="O731" s="1053" t="s">
        <v>12</v>
      </c>
      <c r="P731" s="1054"/>
      <c r="Q731" s="1055"/>
      <c r="R731" s="376" t="s">
        <v>470</v>
      </c>
      <c r="S731" s="996"/>
      <c r="T731" s="997"/>
      <c r="U731" s="997"/>
      <c r="V731" s="997"/>
      <c r="W731" s="997"/>
      <c r="X731" s="998"/>
      <c r="Y731" s="376"/>
      <c r="Z731" s="376"/>
      <c r="AA731" s="45"/>
      <c r="AB731" s="33"/>
      <c r="AC731" s="34"/>
      <c r="AD731" s="35"/>
    </row>
    <row r="732" spans="1:30" ht="13.5" customHeight="1">
      <c r="A732" s="47"/>
      <c r="B732" s="59"/>
      <c r="C732" s="1042"/>
      <c r="D732" s="47"/>
      <c r="E732" s="47"/>
      <c r="F732" s="32"/>
      <c r="G732" s="376"/>
      <c r="H732" s="376"/>
      <c r="I732" s="376"/>
      <c r="J732" s="376"/>
      <c r="K732" s="376"/>
      <c r="L732" s="376"/>
      <c r="M732" s="376"/>
      <c r="N732" s="376"/>
      <c r="O732" s="376"/>
      <c r="P732" s="376"/>
      <c r="Q732" s="376"/>
      <c r="R732" s="376"/>
      <c r="S732" s="376"/>
      <c r="T732" s="376"/>
      <c r="U732" s="376"/>
      <c r="V732" s="376"/>
      <c r="W732" s="376"/>
      <c r="X732" s="376"/>
      <c r="Y732" s="376"/>
      <c r="Z732" s="376"/>
      <c r="AA732" s="45"/>
      <c r="AB732" s="33"/>
      <c r="AC732" s="34"/>
      <c r="AD732" s="35"/>
    </row>
    <row r="733" spans="1:30" ht="13.5" customHeight="1">
      <c r="A733" s="47"/>
      <c r="B733" s="59"/>
      <c r="C733" s="39"/>
      <c r="D733" s="47"/>
      <c r="E733" s="47" t="s">
        <v>769</v>
      </c>
      <c r="F733" s="32"/>
      <c r="G733" s="1062"/>
      <c r="H733" s="1063"/>
      <c r="I733" s="1063"/>
      <c r="J733" s="1063"/>
      <c r="K733" s="1063"/>
      <c r="L733" s="1063"/>
      <c r="M733" s="1063"/>
      <c r="N733" s="1064"/>
      <c r="O733" s="1065" t="s">
        <v>344</v>
      </c>
      <c r="P733" s="1065"/>
      <c r="Q733" s="1065"/>
      <c r="R733" s="1065"/>
      <c r="S733" s="1065"/>
      <c r="T733" s="1065"/>
      <c r="AA733" s="45"/>
      <c r="AB733" s="33"/>
      <c r="AC733" s="34"/>
      <c r="AD733" s="35"/>
    </row>
    <row r="734" spans="1:30" ht="13.5" customHeight="1">
      <c r="A734" s="47"/>
      <c r="B734" s="59"/>
      <c r="C734" s="1042"/>
      <c r="D734" s="47"/>
      <c r="E734" s="47"/>
      <c r="F734" s="32"/>
      <c r="G734" s="1066" t="s">
        <v>474</v>
      </c>
      <c r="H734" s="1067"/>
      <c r="I734" s="1067"/>
      <c r="J734" s="1067"/>
      <c r="K734" s="1068"/>
      <c r="L734" s="949" t="s">
        <v>475</v>
      </c>
      <c r="M734" s="985"/>
      <c r="N734" s="986"/>
      <c r="O734" s="988">
        <f>J258</f>
        <v>0</v>
      </c>
      <c r="P734" s="989"/>
      <c r="Q734" s="989"/>
      <c r="R734" s="989"/>
      <c r="S734" s="989"/>
      <c r="T734" s="990"/>
      <c r="AA734" s="45"/>
      <c r="AB734" s="33"/>
      <c r="AC734" s="34"/>
      <c r="AD734" s="35"/>
    </row>
    <row r="735" spans="1:30" ht="13.5" customHeight="1">
      <c r="A735" s="47"/>
      <c r="B735" s="59"/>
      <c r="C735" s="1042"/>
      <c r="D735" s="47"/>
      <c r="E735" s="47"/>
      <c r="F735" s="32"/>
      <c r="G735" s="1069"/>
      <c r="H735" s="1070"/>
      <c r="I735" s="1070"/>
      <c r="J735" s="1070"/>
      <c r="K735" s="1071"/>
      <c r="L735" s="953"/>
      <c r="M735" s="954"/>
      <c r="N735" s="987"/>
      <c r="O735" s="1075"/>
      <c r="P735" s="1076"/>
      <c r="Q735" s="1076"/>
      <c r="R735" s="1076"/>
      <c r="S735" s="1076"/>
      <c r="T735" s="1077"/>
      <c r="AA735" s="45"/>
      <c r="AB735" s="33"/>
      <c r="AC735" s="34"/>
      <c r="AD735" s="35"/>
    </row>
    <row r="736" spans="1:30" ht="13.5" customHeight="1">
      <c r="A736" s="47"/>
      <c r="B736" s="59"/>
      <c r="C736" s="1042"/>
      <c r="D736" s="47"/>
      <c r="E736" s="47"/>
      <c r="F736" s="32"/>
      <c r="G736" s="1069"/>
      <c r="H736" s="1070"/>
      <c r="I736" s="1070"/>
      <c r="J736" s="1070"/>
      <c r="K736" s="1071"/>
      <c r="L736" s="949" t="s">
        <v>476</v>
      </c>
      <c r="M736" s="985"/>
      <c r="N736" s="986"/>
      <c r="O736" s="988">
        <f>P258</f>
        <v>0</v>
      </c>
      <c r="P736" s="989"/>
      <c r="Q736" s="989"/>
      <c r="R736" s="989"/>
      <c r="S736" s="989"/>
      <c r="T736" s="990"/>
      <c r="AA736" s="45"/>
      <c r="AB736" s="33"/>
      <c r="AC736" s="34"/>
      <c r="AD736" s="35"/>
    </row>
    <row r="737" spans="1:30" ht="13.5" customHeight="1">
      <c r="A737" s="47"/>
      <c r="B737" s="59"/>
      <c r="C737" s="1042"/>
      <c r="D737" s="47"/>
      <c r="E737" s="47"/>
      <c r="F737" s="32"/>
      <c r="G737" s="1072"/>
      <c r="H737" s="1073"/>
      <c r="I737" s="1073"/>
      <c r="J737" s="1073"/>
      <c r="K737" s="1074"/>
      <c r="L737" s="953"/>
      <c r="M737" s="954"/>
      <c r="N737" s="987"/>
      <c r="O737" s="991"/>
      <c r="P737" s="992"/>
      <c r="Q737" s="992"/>
      <c r="R737" s="992"/>
      <c r="S737" s="992"/>
      <c r="T737" s="993"/>
      <c r="AA737" s="45"/>
      <c r="AB737" s="33"/>
      <c r="AC737" s="34"/>
      <c r="AD737" s="35"/>
    </row>
    <row r="738" spans="1:30" ht="13.5" customHeight="1">
      <c r="A738" s="47"/>
      <c r="B738" s="59"/>
      <c r="C738" s="39"/>
      <c r="D738" s="47"/>
      <c r="E738" s="47"/>
      <c r="F738" s="32"/>
      <c r="G738" s="441"/>
      <c r="H738" s="441"/>
      <c r="I738" s="441"/>
      <c r="J738" s="441"/>
      <c r="K738" s="441"/>
      <c r="L738" s="46"/>
      <c r="M738" s="46"/>
      <c r="N738" s="46"/>
      <c r="O738" s="728"/>
      <c r="P738" s="728"/>
      <c r="Q738" s="728"/>
      <c r="R738" s="728"/>
      <c r="S738" s="728"/>
      <c r="T738" s="728"/>
      <c r="AA738" s="45"/>
      <c r="AB738" s="33"/>
      <c r="AC738" s="34"/>
      <c r="AD738" s="35"/>
    </row>
    <row r="739" spans="1:30" ht="13.5" customHeight="1">
      <c r="A739" s="47"/>
      <c r="B739" s="59"/>
      <c r="C739" s="39"/>
      <c r="D739" s="47"/>
      <c r="E739" s="47"/>
      <c r="F739" s="32"/>
      <c r="G739" s="441"/>
      <c r="H739" s="441"/>
      <c r="I739" s="441"/>
      <c r="J739" s="441"/>
      <c r="K739" s="441"/>
      <c r="L739" s="46"/>
      <c r="M739" s="46"/>
      <c r="N739" s="46"/>
      <c r="O739" s="728"/>
      <c r="P739" s="728"/>
      <c r="Q739" s="728"/>
      <c r="R739" s="728"/>
      <c r="S739" s="728"/>
      <c r="T739" s="728"/>
      <c r="AA739" s="45"/>
      <c r="AB739" s="33"/>
      <c r="AC739" s="34"/>
      <c r="AD739" s="35"/>
    </row>
    <row r="740" spans="1:30" ht="13.5" customHeight="1">
      <c r="A740" s="47"/>
      <c r="B740" s="59"/>
      <c r="C740" s="39"/>
      <c r="D740" s="47"/>
      <c r="E740" s="47"/>
      <c r="F740" s="32"/>
      <c r="G740" s="441"/>
      <c r="H740" s="441"/>
      <c r="I740" s="441"/>
      <c r="J740" s="441"/>
      <c r="K740" s="441"/>
      <c r="L740" s="46"/>
      <c r="M740" s="46"/>
      <c r="N740" s="46"/>
      <c r="O740" s="728"/>
      <c r="P740" s="728"/>
      <c r="Q740" s="728"/>
      <c r="R740" s="728"/>
      <c r="S740" s="728"/>
      <c r="T740" s="728"/>
      <c r="AA740" s="45"/>
      <c r="AB740" s="33"/>
      <c r="AC740" s="34"/>
      <c r="AD740" s="35"/>
    </row>
    <row r="741" spans="1:30" ht="13.5" customHeight="1">
      <c r="A741" s="47"/>
      <c r="B741" s="59"/>
      <c r="C741" s="39"/>
      <c r="D741" s="47"/>
      <c r="E741" s="47"/>
      <c r="F741" s="32"/>
      <c r="G741" s="441"/>
      <c r="H741" s="441"/>
      <c r="I741" s="441"/>
      <c r="J741" s="441"/>
      <c r="K741" s="441"/>
      <c r="L741" s="46"/>
      <c r="M741" s="46"/>
      <c r="N741" s="46"/>
      <c r="O741" s="728"/>
      <c r="P741" s="728"/>
      <c r="Q741" s="728"/>
      <c r="R741" s="728"/>
      <c r="S741" s="728"/>
      <c r="T741" s="728"/>
      <c r="AA741" s="45"/>
      <c r="AB741" s="33"/>
      <c r="AC741" s="34"/>
      <c r="AD741" s="35"/>
    </row>
    <row r="742" spans="1:30" ht="6" customHeight="1">
      <c r="A742" s="60"/>
      <c r="B742" s="61"/>
      <c r="C742" s="62"/>
      <c r="D742" s="60"/>
      <c r="E742" s="203"/>
      <c r="F742" s="64"/>
      <c r="G742" s="65"/>
      <c r="H742" s="65"/>
      <c r="I742" s="65"/>
      <c r="J742" s="65"/>
      <c r="K742" s="65"/>
      <c r="L742" s="262"/>
      <c r="M742" s="262"/>
      <c r="N742" s="262"/>
      <c r="O742" s="469"/>
      <c r="P742" s="469"/>
      <c r="Q742" s="469"/>
      <c r="R742" s="469"/>
      <c r="S742" s="469"/>
      <c r="T742" s="469"/>
      <c r="U742" s="469"/>
      <c r="V742" s="469"/>
      <c r="W742" s="469"/>
      <c r="X742" s="469"/>
      <c r="Y742" s="469"/>
      <c r="Z742" s="469"/>
      <c r="AA742" s="66"/>
      <c r="AB742" s="67"/>
      <c r="AC742" s="68"/>
      <c r="AD742" s="69"/>
    </row>
    <row r="743" spans="1:30" ht="5.25" customHeight="1">
      <c r="A743" s="49"/>
      <c r="B743" s="37"/>
      <c r="C743" s="36"/>
      <c r="D743" s="49"/>
      <c r="E743" s="471"/>
      <c r="F743" s="32"/>
      <c r="G743" s="441"/>
      <c r="H743" s="441"/>
      <c r="I743" s="441"/>
      <c r="J743" s="441"/>
      <c r="K743" s="441"/>
      <c r="L743" s="46"/>
      <c r="M743" s="46"/>
      <c r="N743" s="46"/>
      <c r="O743" s="38"/>
      <c r="P743" s="38"/>
      <c r="Q743" s="38"/>
      <c r="R743" s="38"/>
      <c r="S743" s="38"/>
      <c r="T743" s="38"/>
      <c r="U743" s="38"/>
      <c r="V743" s="38"/>
      <c r="W743" s="38"/>
      <c r="X743" s="38"/>
      <c r="Y743" s="38"/>
      <c r="Z743" s="38"/>
      <c r="AA743" s="45"/>
      <c r="AB743" s="33"/>
      <c r="AC743" s="34"/>
      <c r="AD743" s="35"/>
    </row>
    <row r="744" spans="1:30" ht="13.5" customHeight="1">
      <c r="A744" s="1008" t="s">
        <v>602</v>
      </c>
      <c r="B744" s="1110">
        <v>40</v>
      </c>
      <c r="C744" s="1180" t="s">
        <v>1319</v>
      </c>
      <c r="D744" s="1010" t="s">
        <v>774</v>
      </c>
      <c r="E744" s="1056" t="s">
        <v>1320</v>
      </c>
      <c r="F744" s="32"/>
      <c r="G744" s="1011" t="s">
        <v>72</v>
      </c>
      <c r="H744" s="1011"/>
      <c r="I744" s="1011"/>
      <c r="J744" s="1011"/>
      <c r="K744" s="1011"/>
      <c r="L744" s="1011"/>
      <c r="M744" s="1011"/>
      <c r="N744" s="1092" t="s">
        <v>477</v>
      </c>
      <c r="O744" s="1093"/>
      <c r="P744" s="1093"/>
      <c r="Q744" s="1093"/>
      <c r="R744" s="1093"/>
      <c r="S744" s="1093"/>
      <c r="T744" s="1093"/>
      <c r="U744" s="1093"/>
      <c r="V744" s="1094"/>
      <c r="W744" s="38"/>
      <c r="X744" s="38"/>
      <c r="Y744" s="38"/>
      <c r="Z744" s="38"/>
      <c r="AA744" s="45"/>
      <c r="AB744" s="1082" t="s">
        <v>643</v>
      </c>
      <c r="AC744" s="1113"/>
      <c r="AD744" s="1114"/>
    </row>
    <row r="745" spans="1:30" ht="13.5" customHeight="1">
      <c r="A745" s="1008"/>
      <c r="B745" s="1110"/>
      <c r="C745" s="1180"/>
      <c r="D745" s="1010"/>
      <c r="E745" s="1056"/>
      <c r="F745" s="32"/>
      <c r="G745" s="1011"/>
      <c r="H745" s="1011"/>
      <c r="I745" s="1011"/>
      <c r="J745" s="1011"/>
      <c r="K745" s="1011"/>
      <c r="L745" s="1011"/>
      <c r="M745" s="1011"/>
      <c r="N745" s="1016"/>
      <c r="O745" s="1017"/>
      <c r="P745" s="1017"/>
      <c r="Q745" s="1017"/>
      <c r="R745" s="1017"/>
      <c r="S745" s="1017"/>
      <c r="T745" s="1017"/>
      <c r="U745" s="1017"/>
      <c r="V745" s="1018"/>
      <c r="W745" s="38"/>
      <c r="X745" s="38"/>
      <c r="Y745" s="38"/>
      <c r="Z745" s="38"/>
      <c r="AA745" s="45"/>
      <c r="AB745" s="1082"/>
      <c r="AC745" s="1113"/>
      <c r="AD745" s="1114"/>
    </row>
    <row r="746" spans="1:30" ht="13.5" customHeight="1">
      <c r="A746" s="1008"/>
      <c r="B746" s="37"/>
      <c r="C746" s="36"/>
      <c r="D746" s="49"/>
      <c r="E746" s="1056"/>
      <c r="F746" s="32"/>
      <c r="G746" s="376"/>
      <c r="H746" s="376"/>
      <c r="I746" s="376"/>
      <c r="J746" s="376"/>
      <c r="K746" s="376"/>
      <c r="L746" s="376"/>
      <c r="M746" s="376"/>
      <c r="N746" s="767"/>
      <c r="O746" s="376"/>
      <c r="P746" s="376"/>
      <c r="Q746" s="376"/>
      <c r="R746" s="376"/>
      <c r="S746" s="376"/>
      <c r="T746" s="376"/>
      <c r="U746" s="376"/>
      <c r="V746" s="376"/>
      <c r="W746" s="376"/>
      <c r="X746" s="376"/>
      <c r="Y746" s="376"/>
      <c r="Z746" s="376"/>
      <c r="AA746" s="45"/>
      <c r="AB746" s="1082"/>
      <c r="AC746" s="1113"/>
      <c r="AD746" s="1114"/>
    </row>
    <row r="747" spans="1:30" ht="13.5" customHeight="1">
      <c r="A747" s="49"/>
      <c r="B747" s="37"/>
      <c r="C747" s="36"/>
      <c r="D747" s="49"/>
      <c r="E747" s="1056"/>
      <c r="F747" s="32"/>
      <c r="G747" s="441"/>
      <c r="H747" s="441"/>
      <c r="I747" s="441"/>
      <c r="J747" s="441"/>
      <c r="K747" s="441"/>
      <c r="L747" s="46"/>
      <c r="M747" s="46"/>
      <c r="N747" s="46"/>
      <c r="O747" s="38"/>
      <c r="P747" s="38"/>
      <c r="AA747" s="45"/>
      <c r="AB747" s="1082"/>
      <c r="AC747" s="1113"/>
      <c r="AD747" s="1114"/>
    </row>
    <row r="748" spans="1:30" ht="13.5" customHeight="1">
      <c r="A748" s="49"/>
      <c r="B748" s="37"/>
      <c r="D748" s="49"/>
      <c r="E748" s="1056"/>
      <c r="F748" s="32"/>
      <c r="H748" s="1207" t="s">
        <v>9</v>
      </c>
      <c r="I748" s="1207"/>
      <c r="J748" s="1207"/>
      <c r="K748" s="1208" t="s">
        <v>25</v>
      </c>
      <c r="L748" s="1209"/>
      <c r="M748" s="1210"/>
      <c r="P748" s="1211" t="s">
        <v>297</v>
      </c>
      <c r="Q748" s="1211"/>
      <c r="R748" s="1211"/>
      <c r="S748" s="1211"/>
      <c r="T748" s="1211"/>
      <c r="U748" s="1211"/>
      <c r="AA748" s="45"/>
      <c r="AB748" s="33"/>
      <c r="AC748" s="34"/>
      <c r="AD748" s="35"/>
    </row>
    <row r="749" spans="1:30" ht="13.5" customHeight="1">
      <c r="A749" s="49"/>
      <c r="B749" s="37"/>
      <c r="C749" s="36"/>
      <c r="D749" s="49"/>
      <c r="E749" s="1056"/>
      <c r="F749" s="32"/>
      <c r="H749" s="1207"/>
      <c r="I749" s="1207"/>
      <c r="J749" s="1207"/>
      <c r="K749" s="1103" t="s">
        <v>298</v>
      </c>
      <c r="L749" s="1139"/>
      <c r="M749" s="1104"/>
      <c r="P749" s="1212" t="s">
        <v>466</v>
      </c>
      <c r="Q749" s="1212"/>
      <c r="R749" s="1212"/>
      <c r="S749" s="1212"/>
      <c r="T749" s="1212"/>
      <c r="U749" s="1212"/>
      <c r="AA749" s="45"/>
      <c r="AB749" s="33"/>
      <c r="AC749" s="34"/>
      <c r="AD749" s="35"/>
    </row>
    <row r="750" spans="1:30" ht="13.5" customHeight="1">
      <c r="A750" s="49"/>
      <c r="B750" s="37"/>
      <c r="C750" s="36"/>
      <c r="D750" s="49"/>
      <c r="E750" s="1056"/>
      <c r="F750" s="32"/>
      <c r="H750" s="1157" t="s">
        <v>299</v>
      </c>
      <c r="I750" s="1157"/>
      <c r="J750" s="1157"/>
      <c r="K750" s="1158" t="str">
        <f>IF(N40+R40=0,"",N40+R40)</f>
        <v/>
      </c>
      <c r="L750" s="1158"/>
      <c r="M750" s="1158"/>
      <c r="P750" s="1213" t="s">
        <v>300</v>
      </c>
      <c r="Q750" s="1213"/>
      <c r="R750" s="1213"/>
      <c r="S750" s="1213"/>
      <c r="T750" s="1155" t="str">
        <f>IFERROR(ROUNDDOWN(K750/3,1),"")</f>
        <v/>
      </c>
      <c r="U750" s="1156"/>
      <c r="AA750" s="45"/>
      <c r="AB750" s="33"/>
      <c r="AC750" s="34"/>
      <c r="AD750" s="35"/>
    </row>
    <row r="751" spans="1:30" ht="13.5" customHeight="1">
      <c r="A751" s="49"/>
      <c r="B751" s="37"/>
      <c r="C751" s="36"/>
      <c r="D751" s="49"/>
      <c r="E751" s="1056" t="s">
        <v>1321</v>
      </c>
      <c r="F751" s="32"/>
      <c r="H751" s="1157" t="s">
        <v>301</v>
      </c>
      <c r="I751" s="1157"/>
      <c r="J751" s="1157"/>
      <c r="K751" s="1158" t="str">
        <f>IF(N41+R41=0,"",N41+R41)</f>
        <v/>
      </c>
      <c r="L751" s="1158"/>
      <c r="M751" s="1158"/>
      <c r="P751" s="908" t="s">
        <v>1328</v>
      </c>
      <c r="Q751" s="909"/>
      <c r="R751" s="909"/>
      <c r="S751" s="910"/>
      <c r="T751" s="1692" t="str">
        <f>IFERROR(ROUNDDOWN(K751/5,1),"")</f>
        <v/>
      </c>
      <c r="U751" s="1693"/>
      <c r="AA751" s="45"/>
      <c r="AB751" s="33"/>
      <c r="AC751" s="34"/>
      <c r="AD751" s="35"/>
    </row>
    <row r="752" spans="1:30" ht="13.5" customHeight="1" thickBot="1">
      <c r="A752" s="49"/>
      <c r="B752" s="37"/>
      <c r="C752" s="36"/>
      <c r="D752" s="49"/>
      <c r="E752" s="1056"/>
      <c r="F752" s="32"/>
      <c r="H752" s="1164" t="s">
        <v>303</v>
      </c>
      <c r="I752" s="1164"/>
      <c r="J752" s="1164"/>
      <c r="K752" s="1165" t="str">
        <f>IF(N42+R42=0,"",N42+R42)</f>
        <v/>
      </c>
      <c r="L752" s="1165"/>
      <c r="M752" s="1165"/>
      <c r="P752" s="908" t="s">
        <v>1329</v>
      </c>
      <c r="Q752" s="909"/>
      <c r="R752" s="909"/>
      <c r="S752" s="910"/>
      <c r="T752" s="1692" t="str">
        <f>IFERROR(ROUNDDOWN(K752/6,1),"")</f>
        <v/>
      </c>
      <c r="U752" s="1693"/>
      <c r="AA752" s="45"/>
      <c r="AB752" s="33"/>
      <c r="AC752" s="34"/>
      <c r="AD752" s="35"/>
    </row>
    <row r="753" spans="1:30" ht="13.5" customHeight="1" thickTop="1">
      <c r="A753" s="49"/>
      <c r="B753" s="37"/>
      <c r="C753" s="36"/>
      <c r="D753" s="49"/>
      <c r="E753" s="1056"/>
      <c r="F753" s="32"/>
      <c r="H753" s="1128" t="s">
        <v>304</v>
      </c>
      <c r="I753" s="1128"/>
      <c r="J753" s="1128"/>
      <c r="K753" s="1129" t="str">
        <f>IF(SUM(K750:M752)=0,"",SUM(K750:M752))</f>
        <v/>
      </c>
      <c r="L753" s="1129"/>
      <c r="M753" s="1129"/>
      <c r="P753" s="1166" t="s">
        <v>625</v>
      </c>
      <c r="Q753" s="1166"/>
      <c r="R753" s="1166"/>
      <c r="S753" s="1166"/>
      <c r="T753" s="1167" t="str">
        <f>IFERROR(ROUND(T750+T751+T752+1,0),"")</f>
        <v/>
      </c>
      <c r="U753" s="1168"/>
      <c r="V753" s="1704" t="s">
        <v>1330</v>
      </c>
      <c r="W753" s="1705"/>
      <c r="X753" s="1705"/>
      <c r="AA753" s="45"/>
      <c r="AB753" s="33"/>
      <c r="AC753" s="34"/>
      <c r="AD753" s="35"/>
    </row>
    <row r="754" spans="1:30" ht="13.5" customHeight="1">
      <c r="A754" s="49"/>
      <c r="B754" s="37"/>
      <c r="C754" s="36"/>
      <c r="D754" s="49"/>
      <c r="E754" s="1056"/>
      <c r="F754" s="32"/>
      <c r="AA754" s="45"/>
      <c r="AB754" s="33"/>
      <c r="AC754" s="34"/>
      <c r="AD754" s="35"/>
    </row>
    <row r="755" spans="1:30" ht="13.5" customHeight="1">
      <c r="A755" s="49"/>
      <c r="B755" s="37"/>
      <c r="C755" s="36"/>
      <c r="D755" s="49"/>
      <c r="E755" s="1056"/>
      <c r="F755" s="32"/>
      <c r="X755" s="376"/>
      <c r="Y755" s="376"/>
      <c r="Z755" s="376"/>
      <c r="AA755" s="45"/>
      <c r="AB755" s="33"/>
      <c r="AC755" s="34"/>
      <c r="AD755" s="35"/>
    </row>
    <row r="756" spans="1:30" ht="13.5" customHeight="1">
      <c r="A756" s="49"/>
      <c r="B756" s="37"/>
      <c r="C756" s="36"/>
      <c r="D756" s="49"/>
      <c r="E756" s="1056"/>
      <c r="F756" s="32"/>
      <c r="G756" s="966" t="s">
        <v>1374</v>
      </c>
      <c r="H756" s="967"/>
      <c r="I756" s="967"/>
      <c r="J756" s="967"/>
      <c r="K756" s="967"/>
      <c r="L756" s="967"/>
      <c r="M756" s="967"/>
      <c r="N756" s="967"/>
      <c r="O756" s="967"/>
      <c r="P756" s="967"/>
      <c r="Q756" s="967"/>
      <c r="R756" s="967"/>
      <c r="S756" s="967"/>
      <c r="T756" s="967"/>
      <c r="U756" s="967"/>
      <c r="V756" s="967"/>
      <c r="W756" s="967"/>
      <c r="X756" s="967"/>
      <c r="Y756" s="967"/>
      <c r="Z756" s="968"/>
      <c r="AB756" s="33"/>
      <c r="AC756" s="34"/>
      <c r="AD756" s="35"/>
    </row>
    <row r="757" spans="1:30" ht="13.5" customHeight="1">
      <c r="A757" s="49"/>
      <c r="B757" s="37"/>
      <c r="C757" s="36"/>
      <c r="D757" s="49"/>
      <c r="E757" s="1056"/>
      <c r="F757" s="32"/>
      <c r="G757" s="969"/>
      <c r="H757" s="969"/>
      <c r="I757" s="970" t="s">
        <v>1375</v>
      </c>
      <c r="J757" s="971"/>
      <c r="K757" s="971"/>
      <c r="L757" s="971"/>
      <c r="M757" s="971"/>
      <c r="N757" s="971"/>
      <c r="O757" s="971"/>
      <c r="P757" s="971"/>
      <c r="Q757" s="971"/>
      <c r="R757" s="971"/>
      <c r="S757" s="971"/>
      <c r="T757" s="971"/>
      <c r="U757" s="971"/>
      <c r="V757" s="971"/>
      <c r="W757" s="971"/>
      <c r="X757" s="971"/>
      <c r="Y757" s="971"/>
      <c r="Z757" s="972"/>
      <c r="AB757" s="33"/>
      <c r="AC757" s="34"/>
      <c r="AD757" s="35"/>
    </row>
    <row r="758" spans="1:30" ht="13.5" customHeight="1">
      <c r="A758" s="49"/>
      <c r="B758" s="37"/>
      <c r="C758" s="36"/>
      <c r="D758" s="49"/>
      <c r="E758" s="1056"/>
      <c r="F758" s="32"/>
      <c r="G758" s="969"/>
      <c r="H758" s="969"/>
      <c r="I758" s="973"/>
      <c r="J758" s="974"/>
      <c r="K758" s="974"/>
      <c r="L758" s="974"/>
      <c r="M758" s="974"/>
      <c r="N758" s="974"/>
      <c r="O758" s="974"/>
      <c r="P758" s="974"/>
      <c r="Q758" s="974"/>
      <c r="R758" s="974"/>
      <c r="S758" s="974"/>
      <c r="T758" s="974"/>
      <c r="U758" s="974"/>
      <c r="V758" s="974"/>
      <c r="W758" s="974"/>
      <c r="X758" s="974"/>
      <c r="Y758" s="974"/>
      <c r="Z758" s="975"/>
      <c r="AB758" s="33"/>
      <c r="AC758" s="34"/>
      <c r="AD758" s="35"/>
    </row>
    <row r="759" spans="1:30" ht="13.5" customHeight="1">
      <c r="A759" s="49"/>
      <c r="B759" s="37"/>
      <c r="C759" s="36"/>
      <c r="D759" s="49"/>
      <c r="E759" s="1056"/>
      <c r="F759" s="32"/>
      <c r="G759" s="969"/>
      <c r="H759" s="969"/>
      <c r="I759" s="970" t="s">
        <v>1376</v>
      </c>
      <c r="J759" s="971"/>
      <c r="K759" s="971"/>
      <c r="L759" s="971"/>
      <c r="M759" s="971"/>
      <c r="N759" s="971"/>
      <c r="O759" s="971"/>
      <c r="P759" s="971"/>
      <c r="Q759" s="971"/>
      <c r="R759" s="971"/>
      <c r="S759" s="971"/>
      <c r="T759" s="971"/>
      <c r="U759" s="971"/>
      <c r="V759" s="971"/>
      <c r="W759" s="971"/>
      <c r="X759" s="971"/>
      <c r="Y759" s="971"/>
      <c r="Z759" s="972"/>
      <c r="AB759" s="33"/>
      <c r="AC759" s="34"/>
      <c r="AD759" s="35"/>
    </row>
    <row r="760" spans="1:30" ht="13.5" customHeight="1">
      <c r="A760" s="49"/>
      <c r="B760" s="37"/>
      <c r="C760" s="36"/>
      <c r="D760" s="49"/>
      <c r="E760" s="1056"/>
      <c r="F760" s="32"/>
      <c r="G760" s="969"/>
      <c r="H760" s="969"/>
      <c r="I760" s="976"/>
      <c r="J760" s="977"/>
      <c r="K760" s="977"/>
      <c r="L760" s="977"/>
      <c r="M760" s="977"/>
      <c r="N760" s="977"/>
      <c r="O760" s="977"/>
      <c r="P760" s="977"/>
      <c r="Q760" s="977"/>
      <c r="R760" s="977"/>
      <c r="S760" s="977"/>
      <c r="T760" s="977"/>
      <c r="U760" s="977"/>
      <c r="V760" s="977"/>
      <c r="W760" s="977"/>
      <c r="X760" s="977"/>
      <c r="Y760" s="977"/>
      <c r="Z760" s="978"/>
      <c r="AB760" s="33"/>
      <c r="AC760" s="34"/>
      <c r="AD760" s="35"/>
    </row>
    <row r="761" spans="1:30" ht="13.5" customHeight="1">
      <c r="A761" s="49"/>
      <c r="B761" s="37"/>
      <c r="C761" s="36"/>
      <c r="D761" s="49"/>
      <c r="E761" s="1056"/>
      <c r="F761" s="32"/>
      <c r="G761" s="969"/>
      <c r="H761" s="969"/>
      <c r="I761" s="973"/>
      <c r="J761" s="974"/>
      <c r="K761" s="974"/>
      <c r="L761" s="974"/>
      <c r="M761" s="974"/>
      <c r="N761" s="974"/>
      <c r="O761" s="974"/>
      <c r="P761" s="974"/>
      <c r="Q761" s="974"/>
      <c r="R761" s="974"/>
      <c r="S761" s="974"/>
      <c r="T761" s="974"/>
      <c r="U761" s="974"/>
      <c r="V761" s="974"/>
      <c r="W761" s="974"/>
      <c r="X761" s="974"/>
      <c r="Y761" s="974"/>
      <c r="Z761" s="975"/>
      <c r="AA761" s="45"/>
      <c r="AB761" s="33"/>
      <c r="AC761" s="34"/>
      <c r="AD761" s="35"/>
    </row>
    <row r="762" spans="1:30" ht="13.5" customHeight="1">
      <c r="A762" s="49"/>
      <c r="B762" s="37"/>
      <c r="C762" s="36"/>
      <c r="D762" s="49"/>
      <c r="E762" s="1056"/>
      <c r="F762" s="32"/>
      <c r="G762" s="979"/>
      <c r="H762" s="979"/>
      <c r="I762" s="955"/>
      <c r="J762" s="956"/>
      <c r="K762" s="957" t="s">
        <v>1377</v>
      </c>
      <c r="L762" s="958"/>
      <c r="M762" s="958"/>
      <c r="N762" s="958"/>
      <c r="O762" s="958"/>
      <c r="P762" s="958"/>
      <c r="Q762" s="958"/>
      <c r="R762" s="958"/>
      <c r="S762" s="958"/>
      <c r="T762" s="958"/>
      <c r="U762" s="958"/>
      <c r="V762" s="958"/>
      <c r="W762" s="958"/>
      <c r="X762" s="958"/>
      <c r="Y762" s="958"/>
      <c r="Z762" s="959"/>
      <c r="AA762" s="45"/>
      <c r="AB762" s="33"/>
      <c r="AC762" s="34"/>
      <c r="AD762" s="35"/>
    </row>
    <row r="763" spans="1:30" ht="13.5" customHeight="1">
      <c r="A763" s="49"/>
      <c r="B763" s="37"/>
      <c r="C763" s="36"/>
      <c r="D763" s="49"/>
      <c r="E763" s="1056"/>
      <c r="F763" s="32"/>
      <c r="G763" s="979"/>
      <c r="H763" s="979"/>
      <c r="I763" s="960"/>
      <c r="J763" s="960"/>
      <c r="K763" s="961" t="s">
        <v>1378</v>
      </c>
      <c r="L763" s="962"/>
      <c r="M763" s="962"/>
      <c r="N763" s="962"/>
      <c r="O763" s="962"/>
      <c r="P763" s="962"/>
      <c r="Q763" s="962"/>
      <c r="R763" s="962"/>
      <c r="S763" s="962"/>
      <c r="T763" s="962"/>
      <c r="U763" s="962"/>
      <c r="V763" s="962"/>
      <c r="W763" s="962"/>
      <c r="X763" s="962"/>
      <c r="Y763" s="962"/>
      <c r="Z763" s="963"/>
      <c r="AA763" s="45"/>
      <c r="AB763" s="33"/>
      <c r="AC763" s="34"/>
      <c r="AD763" s="35"/>
    </row>
    <row r="764" spans="1:30" ht="13.5" customHeight="1">
      <c r="A764" s="49"/>
      <c r="B764" s="37"/>
      <c r="C764" s="36"/>
      <c r="D764" s="49"/>
      <c r="E764" s="1056"/>
      <c r="F764" s="32"/>
      <c r="G764" s="979"/>
      <c r="H764" s="979"/>
      <c r="I764" s="960"/>
      <c r="J764" s="960"/>
      <c r="K764" s="961" t="s">
        <v>1379</v>
      </c>
      <c r="L764" s="964"/>
      <c r="M764" s="964"/>
      <c r="N764" s="964"/>
      <c r="O764" s="964"/>
      <c r="P764" s="964"/>
      <c r="Q764" s="964"/>
      <c r="R764" s="964"/>
      <c r="S764" s="964"/>
      <c r="T764" s="964"/>
      <c r="U764" s="964"/>
      <c r="V764" s="964"/>
      <c r="W764" s="964"/>
      <c r="X764" s="964"/>
      <c r="Y764" s="964"/>
      <c r="Z764" s="965"/>
      <c r="AA764" s="45"/>
      <c r="AB764" s="33"/>
      <c r="AC764" s="34"/>
      <c r="AD764" s="35"/>
    </row>
    <row r="765" spans="1:30" ht="13.5" customHeight="1">
      <c r="A765" s="49"/>
      <c r="B765" s="37"/>
      <c r="C765" s="36"/>
      <c r="D765" s="49"/>
      <c r="E765" s="1056"/>
      <c r="F765" s="32"/>
      <c r="G765" s="979"/>
      <c r="H765" s="979"/>
      <c r="I765" s="960"/>
      <c r="J765" s="960"/>
      <c r="K765" s="980" t="s">
        <v>1281</v>
      </c>
      <c r="L765" s="964"/>
      <c r="M765" s="964"/>
      <c r="N765" s="964"/>
      <c r="O765" s="964"/>
      <c r="P765" s="964"/>
      <c r="Q765" s="964"/>
      <c r="R765" s="964"/>
      <c r="S765" s="964"/>
      <c r="T765" s="964"/>
      <c r="U765" s="964"/>
      <c r="V765" s="964"/>
      <c r="W765" s="964"/>
      <c r="X765" s="964"/>
      <c r="Y765" s="964"/>
      <c r="Z765" s="965"/>
      <c r="AA765" s="45"/>
      <c r="AB765" s="33"/>
      <c r="AC765" s="34"/>
      <c r="AD765" s="35"/>
    </row>
    <row r="766" spans="1:30" ht="13.5" customHeight="1">
      <c r="A766" s="49"/>
      <c r="B766" s="37"/>
      <c r="C766" s="36"/>
      <c r="D766" s="49"/>
      <c r="E766" s="1056"/>
      <c r="F766" s="32"/>
      <c r="G766" s="1722"/>
      <c r="H766" s="1723"/>
      <c r="I766" s="1726" t="s">
        <v>1380</v>
      </c>
      <c r="J766" s="971"/>
      <c r="K766" s="971"/>
      <c r="L766" s="971"/>
      <c r="M766" s="971"/>
      <c r="N766" s="971"/>
      <c r="O766" s="971"/>
      <c r="P766" s="971"/>
      <c r="Q766" s="971"/>
      <c r="R766" s="971"/>
      <c r="S766" s="971"/>
      <c r="T766" s="971"/>
      <c r="U766" s="971"/>
      <c r="V766" s="971"/>
      <c r="W766" s="971"/>
      <c r="X766" s="971"/>
      <c r="Y766" s="971"/>
      <c r="Z766" s="972"/>
      <c r="AB766" s="33"/>
      <c r="AC766" s="34"/>
      <c r="AD766" s="35"/>
    </row>
    <row r="767" spans="1:30" ht="13.5" customHeight="1">
      <c r="A767" s="49"/>
      <c r="B767" s="37"/>
      <c r="C767" s="36"/>
      <c r="D767" s="49"/>
      <c r="E767" s="1056"/>
      <c r="F767" s="32"/>
      <c r="G767" s="1724"/>
      <c r="H767" s="1725"/>
      <c r="I767" s="976"/>
      <c r="J767" s="977"/>
      <c r="K767" s="977"/>
      <c r="L767" s="977"/>
      <c r="M767" s="977"/>
      <c r="N767" s="977"/>
      <c r="O767" s="977"/>
      <c r="P767" s="977"/>
      <c r="Q767" s="977"/>
      <c r="R767" s="977"/>
      <c r="S767" s="977"/>
      <c r="T767" s="977"/>
      <c r="U767" s="977"/>
      <c r="V767" s="977"/>
      <c r="W767" s="977"/>
      <c r="X767" s="977"/>
      <c r="Y767" s="977"/>
      <c r="Z767" s="978"/>
      <c r="AB767" s="33"/>
      <c r="AC767" s="34"/>
      <c r="AD767" s="35"/>
    </row>
    <row r="768" spans="1:30" ht="13.5" customHeight="1">
      <c r="A768" s="49"/>
      <c r="B768" s="37"/>
      <c r="C768" s="36"/>
      <c r="D768" s="49"/>
      <c r="E768" s="1056"/>
      <c r="F768" s="32"/>
      <c r="G768" s="1724"/>
      <c r="H768" s="1725"/>
      <c r="I768" s="976"/>
      <c r="J768" s="977"/>
      <c r="K768" s="977"/>
      <c r="L768" s="977"/>
      <c r="M768" s="977"/>
      <c r="N768" s="977"/>
      <c r="O768" s="977"/>
      <c r="P768" s="977"/>
      <c r="Q768" s="977"/>
      <c r="R768" s="977"/>
      <c r="S768" s="977"/>
      <c r="T768" s="977"/>
      <c r="U768" s="977"/>
      <c r="V768" s="977"/>
      <c r="W768" s="977"/>
      <c r="X768" s="977"/>
      <c r="Y768" s="977"/>
      <c r="Z768" s="978"/>
      <c r="AB768" s="33"/>
      <c r="AC768" s="34"/>
      <c r="AD768" s="35"/>
    </row>
    <row r="769" spans="1:30" ht="13.5" customHeight="1">
      <c r="A769" s="49"/>
      <c r="B769" s="37"/>
      <c r="C769" s="36"/>
      <c r="D769" s="49"/>
      <c r="E769" s="1056"/>
      <c r="F769" s="32"/>
      <c r="G769" s="1724"/>
      <c r="H769" s="1725"/>
      <c r="I769" s="976"/>
      <c r="J769" s="977"/>
      <c r="K769" s="977"/>
      <c r="L769" s="977"/>
      <c r="M769" s="977"/>
      <c r="N769" s="977"/>
      <c r="O769" s="977"/>
      <c r="P769" s="977"/>
      <c r="Q769" s="977"/>
      <c r="R769" s="977"/>
      <c r="S769" s="977"/>
      <c r="T769" s="977"/>
      <c r="U769" s="977"/>
      <c r="V769" s="977"/>
      <c r="W769" s="977"/>
      <c r="X769" s="977"/>
      <c r="Y769" s="977"/>
      <c r="Z769" s="978"/>
      <c r="AB769" s="33"/>
      <c r="AC769" s="34"/>
      <c r="AD769" s="35"/>
    </row>
    <row r="770" spans="1:30" ht="13.5" customHeight="1">
      <c r="A770" s="49"/>
      <c r="B770" s="37"/>
      <c r="C770" s="36"/>
      <c r="D770" s="49"/>
      <c r="E770" s="1056"/>
      <c r="F770" s="32"/>
      <c r="G770" s="1724"/>
      <c r="H770" s="1725"/>
      <c r="I770" s="976"/>
      <c r="J770" s="977"/>
      <c r="K770" s="977"/>
      <c r="L770" s="977"/>
      <c r="M770" s="977"/>
      <c r="N770" s="977"/>
      <c r="O770" s="977"/>
      <c r="P770" s="977"/>
      <c r="Q770" s="977"/>
      <c r="R770" s="977"/>
      <c r="S770" s="977"/>
      <c r="T770" s="977"/>
      <c r="U770" s="977"/>
      <c r="V770" s="977"/>
      <c r="W770" s="977"/>
      <c r="X770" s="977"/>
      <c r="Y770" s="977"/>
      <c r="Z770" s="978"/>
      <c r="AB770" s="33"/>
      <c r="AC770" s="34"/>
      <c r="AD770" s="35"/>
    </row>
    <row r="771" spans="1:30" ht="13.5" customHeight="1">
      <c r="A771" s="49"/>
      <c r="B771" s="37"/>
      <c r="C771" s="36"/>
      <c r="D771" s="49"/>
      <c r="E771" s="1056"/>
      <c r="F771" s="32"/>
      <c r="G771" s="1467"/>
      <c r="H771" s="1469"/>
      <c r="I771" s="973"/>
      <c r="J771" s="974"/>
      <c r="K771" s="974"/>
      <c r="L771" s="974"/>
      <c r="M771" s="974"/>
      <c r="N771" s="974"/>
      <c r="O771" s="974"/>
      <c r="P771" s="974"/>
      <c r="Q771" s="974"/>
      <c r="R771" s="974"/>
      <c r="S771" s="974"/>
      <c r="T771" s="974"/>
      <c r="U771" s="974"/>
      <c r="V771" s="974"/>
      <c r="W771" s="974"/>
      <c r="X771" s="974"/>
      <c r="Y771" s="974"/>
      <c r="Z771" s="975"/>
      <c r="AA771" s="45"/>
      <c r="AB771" s="33"/>
      <c r="AC771" s="34"/>
      <c r="AD771" s="35"/>
    </row>
    <row r="772" spans="1:30" ht="13.5" customHeight="1">
      <c r="A772" s="49"/>
      <c r="B772" s="37"/>
      <c r="C772" s="36"/>
      <c r="D772" s="49"/>
      <c r="E772" s="1056"/>
      <c r="F772" s="32"/>
      <c r="G772" s="441"/>
      <c r="H772" s="441"/>
      <c r="I772" s="441"/>
      <c r="J772" s="441"/>
      <c r="K772" s="441"/>
      <c r="L772" s="46"/>
      <c r="M772" s="46"/>
      <c r="N772" s="46"/>
      <c r="O772" s="38"/>
      <c r="P772" s="38"/>
      <c r="AA772" s="45"/>
      <c r="AB772" s="33"/>
      <c r="AC772" s="34"/>
      <c r="AD772" s="35"/>
    </row>
    <row r="773" spans="1:30" ht="13.5" customHeight="1">
      <c r="A773" s="49"/>
      <c r="B773" s="37"/>
      <c r="C773" s="36"/>
      <c r="D773" s="49"/>
      <c r="E773" s="1056"/>
      <c r="F773" s="32"/>
      <c r="G773" s="441"/>
      <c r="H773" s="441"/>
      <c r="I773" s="441"/>
      <c r="J773" s="441"/>
      <c r="K773" s="441"/>
      <c r="L773" s="46"/>
      <c r="M773" s="46"/>
      <c r="N773" s="46"/>
      <c r="O773" s="38"/>
      <c r="P773" s="38"/>
      <c r="AA773" s="45"/>
      <c r="AB773" s="33"/>
      <c r="AC773" s="34"/>
      <c r="AD773" s="35"/>
    </row>
    <row r="774" spans="1:30" ht="13.5" customHeight="1">
      <c r="A774" s="49"/>
      <c r="B774" s="37"/>
      <c r="C774" s="36"/>
      <c r="D774" s="49"/>
      <c r="E774" s="1056"/>
      <c r="F774" s="32"/>
      <c r="G774" s="441"/>
      <c r="H774" s="441"/>
      <c r="I774" s="441"/>
      <c r="J774" s="441"/>
      <c r="K774" s="441"/>
      <c r="L774" s="46"/>
      <c r="M774" s="46"/>
      <c r="N774" s="46"/>
      <c r="O774" s="38"/>
      <c r="P774" s="38"/>
      <c r="AA774" s="45"/>
      <c r="AB774" s="33"/>
      <c r="AC774" s="34"/>
      <c r="AD774" s="35"/>
    </row>
    <row r="775" spans="1:30" ht="13.5" customHeight="1">
      <c r="A775" s="49"/>
      <c r="B775" s="37"/>
      <c r="C775" s="36"/>
      <c r="D775" s="49"/>
      <c r="E775" s="1056"/>
      <c r="F775" s="32"/>
      <c r="G775" s="441"/>
      <c r="H775" s="441"/>
      <c r="I775" s="441"/>
      <c r="J775" s="441"/>
      <c r="K775" s="441"/>
      <c r="L775" s="46"/>
      <c r="M775" s="46"/>
      <c r="N775" s="46"/>
      <c r="O775" s="38"/>
      <c r="P775" s="38"/>
      <c r="AA775" s="45"/>
      <c r="AB775" s="33"/>
      <c r="AC775" s="34"/>
      <c r="AD775" s="35"/>
    </row>
    <row r="776" spans="1:30" ht="13.5" customHeight="1">
      <c r="A776" s="49"/>
      <c r="B776" s="37"/>
      <c r="C776" s="36"/>
      <c r="D776" s="49"/>
      <c r="E776" s="1056"/>
      <c r="F776" s="32"/>
      <c r="G776" s="441"/>
      <c r="H776" s="441"/>
      <c r="I776" s="441"/>
      <c r="J776" s="441"/>
      <c r="K776" s="441"/>
      <c r="L776" s="46"/>
      <c r="M776" s="46"/>
      <c r="N776" s="46"/>
      <c r="O776" s="38"/>
      <c r="P776" s="38"/>
      <c r="AA776" s="45"/>
      <c r="AB776" s="33"/>
      <c r="AC776" s="34"/>
      <c r="AD776" s="35"/>
    </row>
    <row r="777" spans="1:30" ht="13.5" customHeight="1">
      <c r="A777" s="49"/>
      <c r="B777" s="37"/>
      <c r="C777" s="36"/>
      <c r="D777" s="49"/>
      <c r="E777" s="1056" t="s">
        <v>1322</v>
      </c>
      <c r="F777" s="32"/>
      <c r="G777" s="441"/>
      <c r="H777" s="441"/>
      <c r="I777" s="441"/>
      <c r="J777" s="441"/>
      <c r="K777" s="441"/>
      <c r="L777" s="46"/>
      <c r="M777" s="46"/>
      <c r="N777" s="46"/>
      <c r="O777" s="38"/>
      <c r="P777" s="38"/>
      <c r="AA777" s="45"/>
      <c r="AB777" s="33"/>
      <c r="AC777" s="34"/>
      <c r="AD777" s="35"/>
    </row>
    <row r="778" spans="1:30" ht="13.5" customHeight="1">
      <c r="A778" s="49"/>
      <c r="B778" s="37"/>
      <c r="C778" s="36"/>
      <c r="D778" s="49"/>
      <c r="E778" s="1056"/>
      <c r="F778" s="32"/>
      <c r="G778" s="441"/>
      <c r="H778" s="441"/>
      <c r="I778" s="441"/>
      <c r="J778" s="441"/>
      <c r="K778" s="441"/>
      <c r="L778" s="46"/>
      <c r="M778" s="46"/>
      <c r="N778" s="46"/>
      <c r="O778" s="38"/>
      <c r="P778" s="38"/>
      <c r="AA778" s="45"/>
      <c r="AB778" s="33"/>
      <c r="AC778" s="34"/>
      <c r="AD778" s="35"/>
    </row>
    <row r="779" spans="1:30" ht="12.6" customHeight="1">
      <c r="A779" s="49"/>
      <c r="B779" s="37"/>
      <c r="C779" s="36"/>
      <c r="D779" s="49"/>
      <c r="E779" s="1056"/>
      <c r="F779" s="32"/>
      <c r="G779" s="441"/>
      <c r="H779" s="441"/>
      <c r="I779" s="441"/>
      <c r="J779" s="441"/>
      <c r="K779" s="441"/>
      <c r="L779" s="46"/>
      <c r="M779" s="46"/>
      <c r="N779" s="46"/>
      <c r="O779" s="38"/>
      <c r="P779" s="38"/>
      <c r="AA779" s="45"/>
      <c r="AB779" s="33"/>
      <c r="AC779" s="34"/>
      <c r="AD779" s="35"/>
    </row>
    <row r="780" spans="1:30" ht="13.5" customHeight="1">
      <c r="A780" s="49"/>
      <c r="B780" s="37"/>
      <c r="C780" s="36"/>
      <c r="D780" s="49"/>
      <c r="E780" s="1056"/>
      <c r="F780" s="32"/>
      <c r="G780" s="441"/>
      <c r="H780" s="441"/>
      <c r="I780" s="441"/>
      <c r="J780" s="441"/>
      <c r="K780" s="441"/>
      <c r="L780" s="46"/>
      <c r="M780" s="46"/>
      <c r="N780" s="46"/>
      <c r="O780" s="38"/>
      <c r="P780" s="38"/>
      <c r="AA780" s="45"/>
      <c r="AB780" s="33"/>
      <c r="AC780" s="34"/>
      <c r="AD780" s="35"/>
    </row>
    <row r="781" spans="1:30" ht="13.5" customHeight="1">
      <c r="A781" s="49"/>
      <c r="B781" s="37"/>
      <c r="C781" s="36"/>
      <c r="D781" s="49"/>
      <c r="E781" s="1056"/>
      <c r="F781" s="32"/>
      <c r="G781" s="441"/>
      <c r="H781" s="441"/>
      <c r="I781" s="441"/>
      <c r="J781" s="441"/>
      <c r="K781" s="441"/>
      <c r="L781" s="46"/>
      <c r="M781" s="46"/>
      <c r="N781" s="46"/>
      <c r="O781" s="38"/>
      <c r="P781" s="38"/>
      <c r="AA781" s="45"/>
      <c r="AB781" s="33"/>
      <c r="AC781" s="34"/>
      <c r="AD781" s="35"/>
    </row>
    <row r="782" spans="1:30" ht="13.5" customHeight="1">
      <c r="A782" s="49"/>
      <c r="B782" s="37"/>
      <c r="C782" s="36"/>
      <c r="D782" s="49"/>
      <c r="E782" s="1056"/>
      <c r="F782" s="32"/>
      <c r="G782" s="441"/>
      <c r="H782" s="441"/>
      <c r="I782" s="441"/>
      <c r="J782" s="441"/>
      <c r="K782" s="441"/>
      <c r="L782" s="46"/>
      <c r="M782" s="46"/>
      <c r="N782" s="46"/>
      <c r="O782" s="38"/>
      <c r="P782" s="38"/>
      <c r="AA782" s="45"/>
      <c r="AB782" s="33"/>
      <c r="AC782" s="34"/>
      <c r="AD782" s="35"/>
    </row>
    <row r="783" spans="1:30" ht="13.5" customHeight="1">
      <c r="A783" s="60"/>
      <c r="B783" s="61"/>
      <c r="C783" s="62"/>
      <c r="D783" s="60"/>
      <c r="E783" s="127"/>
      <c r="F783" s="64"/>
      <c r="G783" s="65"/>
      <c r="H783" s="65"/>
      <c r="I783" s="65"/>
      <c r="J783" s="65"/>
      <c r="K783" s="65"/>
      <c r="L783" s="262"/>
      <c r="M783" s="262"/>
      <c r="N783" s="262"/>
      <c r="O783" s="469"/>
      <c r="P783" s="469"/>
      <c r="Q783" s="118"/>
      <c r="R783" s="118"/>
      <c r="S783" s="118"/>
      <c r="T783" s="118"/>
      <c r="U783" s="118"/>
      <c r="V783" s="118"/>
      <c r="W783" s="118"/>
      <c r="X783" s="118"/>
      <c r="Y783" s="118"/>
      <c r="Z783" s="118"/>
      <c r="AA783" s="66"/>
      <c r="AB783" s="67"/>
      <c r="AC783" s="68"/>
      <c r="AD783" s="69"/>
    </row>
    <row r="784" spans="1:30" ht="5.25" customHeight="1">
      <c r="A784" s="49"/>
      <c r="B784" s="37"/>
      <c r="C784" s="36"/>
      <c r="D784" s="49"/>
      <c r="E784" s="59"/>
      <c r="F784" s="32"/>
      <c r="AA784" s="45"/>
      <c r="AB784" s="33"/>
      <c r="AC784" s="34"/>
      <c r="AD784" s="35"/>
    </row>
    <row r="785" spans="1:30" ht="13.5" customHeight="1">
      <c r="A785" s="49"/>
      <c r="B785" s="1110">
        <v>41</v>
      </c>
      <c r="C785" s="36" t="s">
        <v>856</v>
      </c>
      <c r="D785" s="1010" t="s">
        <v>774</v>
      </c>
      <c r="E785" s="1056" t="s">
        <v>1323</v>
      </c>
      <c r="F785" s="32"/>
      <c r="G785" s="1011" t="s">
        <v>72</v>
      </c>
      <c r="H785" s="1011"/>
      <c r="I785" s="1011"/>
      <c r="J785" s="1011"/>
      <c r="K785" s="1011"/>
      <c r="L785" s="1011"/>
      <c r="M785" s="1012"/>
      <c r="N785" s="1107" t="s">
        <v>477</v>
      </c>
      <c r="O785" s="1108"/>
      <c r="P785" s="1108"/>
      <c r="Q785" s="1108"/>
      <c r="R785" s="1108"/>
      <c r="S785" s="1108"/>
      <c r="T785" s="1108"/>
      <c r="U785" s="1108"/>
      <c r="V785" s="1109"/>
      <c r="W785" s="38"/>
      <c r="X785" s="38"/>
      <c r="Y785" s="38"/>
      <c r="Z785" s="38"/>
      <c r="AA785" s="45"/>
      <c r="AB785" s="1082" t="s">
        <v>643</v>
      </c>
      <c r="AC785" s="1113"/>
      <c r="AD785" s="1114"/>
    </row>
    <row r="786" spans="1:30" ht="13.5" customHeight="1">
      <c r="A786" s="49"/>
      <c r="B786" s="1110"/>
      <c r="C786" s="36"/>
      <c r="D786" s="1010"/>
      <c r="E786" s="1056"/>
      <c r="F786" s="32"/>
      <c r="G786" s="1011"/>
      <c r="H786" s="1011"/>
      <c r="I786" s="1011"/>
      <c r="J786" s="1011"/>
      <c r="K786" s="1011"/>
      <c r="L786" s="1011"/>
      <c r="M786" s="1012"/>
      <c r="N786" s="1016"/>
      <c r="O786" s="1017"/>
      <c r="P786" s="1017"/>
      <c r="Q786" s="1017"/>
      <c r="R786" s="1017"/>
      <c r="S786" s="1017"/>
      <c r="T786" s="1017"/>
      <c r="U786" s="1017"/>
      <c r="V786" s="1018"/>
      <c r="W786" s="38"/>
      <c r="X786" s="38"/>
      <c r="Y786" s="38"/>
      <c r="Z786" s="38"/>
      <c r="AA786" s="45"/>
      <c r="AB786" s="1082"/>
      <c r="AC786" s="1113"/>
      <c r="AD786" s="1114"/>
    </row>
    <row r="787" spans="1:30" ht="13.5" customHeight="1">
      <c r="A787" s="49"/>
      <c r="B787" s="37"/>
      <c r="C787" s="36"/>
      <c r="D787" s="49"/>
      <c r="E787" s="1056"/>
      <c r="F787" s="32"/>
      <c r="G787" s="441"/>
      <c r="H787" s="441"/>
      <c r="I787" s="441"/>
      <c r="J787" s="441"/>
      <c r="K787" s="441"/>
      <c r="L787" s="46"/>
      <c r="M787" s="46"/>
      <c r="N787" s="767" t="s">
        <v>1327</v>
      </c>
      <c r="O787" s="38"/>
      <c r="P787" s="38"/>
      <c r="Q787" s="38"/>
      <c r="R787" s="38"/>
      <c r="S787" s="38"/>
      <c r="T787" s="38"/>
      <c r="U787" s="38"/>
      <c r="V787" s="38"/>
      <c r="W787" s="38"/>
      <c r="X787" s="38"/>
      <c r="Y787" s="38"/>
      <c r="Z787" s="38"/>
      <c r="AA787" s="45"/>
      <c r="AB787" s="1082"/>
      <c r="AC787" s="1113"/>
      <c r="AD787" s="1114"/>
    </row>
    <row r="788" spans="1:30" ht="13.5" customHeight="1">
      <c r="A788" s="49"/>
      <c r="B788" s="37"/>
      <c r="C788" s="36"/>
      <c r="D788" s="49"/>
      <c r="E788" s="1056"/>
      <c r="F788" s="32"/>
      <c r="AA788" s="45"/>
      <c r="AB788" s="1082"/>
      <c r="AC788" s="1113"/>
      <c r="AD788" s="1114"/>
    </row>
    <row r="789" spans="1:30" ht="13.5" customHeight="1">
      <c r="A789" s="49"/>
      <c r="B789" s="37"/>
      <c r="C789" s="36"/>
      <c r="D789" s="49"/>
      <c r="E789" s="1056"/>
      <c r="F789" s="32"/>
      <c r="G789" s="1709" t="s">
        <v>9</v>
      </c>
      <c r="H789" s="1709"/>
      <c r="I789" s="1709"/>
      <c r="J789" s="1710" t="s">
        <v>25</v>
      </c>
      <c r="K789" s="1711"/>
      <c r="L789" s="1712"/>
      <c r="M789" s="1713" t="s">
        <v>624</v>
      </c>
      <c r="N789" s="1714"/>
      <c r="O789" s="1715"/>
      <c r="P789" s="245"/>
      <c r="Q789" s="245"/>
      <c r="R789" s="245"/>
      <c r="S789" s="245"/>
      <c r="T789" s="245"/>
      <c r="U789" s="245"/>
      <c r="V789" s="245"/>
      <c r="W789" s="245"/>
      <c r="X789" s="245"/>
      <c r="Y789" s="245"/>
      <c r="Z789" s="245"/>
      <c r="AA789" s="45"/>
      <c r="AB789" s="33"/>
      <c r="AC789" s="34"/>
      <c r="AD789" s="35"/>
    </row>
    <row r="790" spans="1:30" ht="13.5" customHeight="1">
      <c r="A790" s="49"/>
      <c r="B790" s="37"/>
      <c r="C790" s="36"/>
      <c r="D790" s="49"/>
      <c r="E790" s="1056"/>
      <c r="F790" s="32"/>
      <c r="G790" s="1709"/>
      <c r="H790" s="1709"/>
      <c r="I790" s="1709"/>
      <c r="J790" s="1103" t="s">
        <v>298</v>
      </c>
      <c r="K790" s="1139"/>
      <c r="L790" s="1104"/>
      <c r="M790" s="1151"/>
      <c r="N790" s="1152"/>
      <c r="O790" s="1153"/>
      <c r="P790" s="245"/>
      <c r="Q790" s="245"/>
      <c r="R790" s="245"/>
      <c r="S790" s="245"/>
      <c r="T790" s="245"/>
      <c r="U790" s="245"/>
      <c r="V790" s="245"/>
      <c r="W790" s="245"/>
      <c r="X790" s="245"/>
      <c r="Y790" s="245"/>
      <c r="Z790" s="245"/>
      <c r="AA790" s="45"/>
      <c r="AB790" s="33"/>
      <c r="AC790" s="34"/>
      <c r="AD790" s="35"/>
    </row>
    <row r="791" spans="1:30" ht="13.5" customHeight="1">
      <c r="A791" s="49"/>
      <c r="B791" s="37"/>
      <c r="C791" s="36"/>
      <c r="D791" s="49"/>
      <c r="E791" s="1056"/>
      <c r="F791" s="32"/>
      <c r="G791" s="1716" t="s">
        <v>299</v>
      </c>
      <c r="H791" s="1716"/>
      <c r="I791" s="1716"/>
      <c r="J791" s="1718" t="str">
        <f>K638</f>
        <v/>
      </c>
      <c r="K791" s="1718"/>
      <c r="L791" s="1718"/>
      <c r="M791" s="1717"/>
      <c r="N791" s="1717"/>
      <c r="O791" s="1717"/>
      <c r="P791" s="770"/>
      <c r="Q791" s="770"/>
      <c r="R791" s="770"/>
      <c r="S791" s="770"/>
      <c r="T791" s="770"/>
      <c r="U791" s="770"/>
      <c r="V791" s="770"/>
      <c r="W791" s="770"/>
      <c r="X791" s="771"/>
      <c r="Y791" s="771"/>
      <c r="Z791" s="772"/>
      <c r="AA791" s="45"/>
      <c r="AB791" s="33"/>
      <c r="AC791" s="34"/>
      <c r="AD791" s="35"/>
    </row>
    <row r="792" spans="1:30" ht="13.5" customHeight="1">
      <c r="A792" s="49"/>
      <c r="B792" s="37"/>
      <c r="C792" s="36"/>
      <c r="D792" s="49"/>
      <c r="E792" s="1056"/>
      <c r="F792" s="32"/>
      <c r="G792" s="1716" t="s">
        <v>301</v>
      </c>
      <c r="H792" s="1716"/>
      <c r="I792" s="1716"/>
      <c r="J792" s="1718" t="str">
        <f>K639</f>
        <v/>
      </c>
      <c r="K792" s="1718"/>
      <c r="L792" s="1718"/>
      <c r="M792" s="1717"/>
      <c r="N792" s="1717"/>
      <c r="O792" s="1717"/>
      <c r="P792" s="770"/>
      <c r="Q792" s="770"/>
      <c r="R792" s="770"/>
      <c r="S792" s="770"/>
      <c r="T792" s="770"/>
      <c r="U792" s="770"/>
      <c r="V792" s="770"/>
      <c r="W792" s="770"/>
      <c r="X792" s="771"/>
      <c r="Y792" s="771"/>
      <c r="Z792" s="772"/>
      <c r="AA792" s="45"/>
      <c r="AB792" s="33"/>
      <c r="AC792" s="34"/>
      <c r="AD792" s="35"/>
    </row>
    <row r="793" spans="1:30" ht="13.5" customHeight="1" thickBot="1">
      <c r="A793" s="49"/>
      <c r="B793" s="37"/>
      <c r="C793" s="36"/>
      <c r="D793" s="49"/>
      <c r="E793" s="1056"/>
      <c r="F793" s="32"/>
      <c r="G793" s="1719" t="s">
        <v>303</v>
      </c>
      <c r="H793" s="1719"/>
      <c r="I793" s="1719"/>
      <c r="J793" s="1720" t="str">
        <f>K640</f>
        <v/>
      </c>
      <c r="K793" s="1720"/>
      <c r="L793" s="1720"/>
      <c r="M793" s="1721"/>
      <c r="N793" s="1721"/>
      <c r="O793" s="1721"/>
      <c r="P793" s="770"/>
      <c r="Q793" s="770"/>
      <c r="R793" s="770"/>
      <c r="S793" s="770"/>
      <c r="T793" s="770"/>
      <c r="U793" s="770"/>
      <c r="V793" s="770"/>
      <c r="W793" s="770"/>
      <c r="X793" s="771"/>
      <c r="Y793" s="771"/>
      <c r="Z793" s="772"/>
      <c r="AA793" s="45"/>
      <c r="AB793" s="33"/>
      <c r="AC793" s="34"/>
      <c r="AD793" s="35"/>
    </row>
    <row r="794" spans="1:30" ht="13.5" customHeight="1" thickTop="1">
      <c r="A794" s="49"/>
      <c r="B794" s="37"/>
      <c r="C794" s="36"/>
      <c r="D794" s="49"/>
      <c r="E794" s="1056"/>
      <c r="F794" s="32"/>
      <c r="G794" s="1166" t="s">
        <v>304</v>
      </c>
      <c r="H794" s="1166"/>
      <c r="I794" s="1166"/>
      <c r="J794" s="1698" t="str">
        <f>IF(SUM(J791:L793)=0,"",SUM(J791:L793))</f>
        <v/>
      </c>
      <c r="K794" s="1698"/>
      <c r="L794" s="1698"/>
      <c r="M794" s="1698" t="str">
        <f>IF(SUM(M791:O793)=0,"",SUM(M791:O793))</f>
        <v/>
      </c>
      <c r="N794" s="1698"/>
      <c r="O794" s="1698"/>
      <c r="P794" s="245"/>
      <c r="Q794" s="245"/>
      <c r="R794" s="245"/>
      <c r="S794" s="245"/>
      <c r="T794" s="245"/>
      <c r="U794" s="245"/>
      <c r="V794" s="245"/>
      <c r="W794" s="245"/>
      <c r="X794" s="773"/>
      <c r="Y794" s="773"/>
      <c r="Z794" s="772"/>
      <c r="AA794" s="45"/>
      <c r="AB794" s="33"/>
      <c r="AC794" s="34"/>
      <c r="AD794" s="35"/>
    </row>
    <row r="795" spans="1:30" ht="13.5" customHeight="1">
      <c r="A795" s="49"/>
      <c r="B795" s="37"/>
      <c r="C795" s="36"/>
      <c r="D795" s="49"/>
      <c r="E795" s="1056"/>
      <c r="F795" s="32"/>
      <c r="G795" s="770"/>
      <c r="H795" s="770"/>
      <c r="I795" s="770"/>
      <c r="J795" s="770"/>
      <c r="K795" s="770"/>
      <c r="L795" s="770"/>
      <c r="M795" s="770"/>
      <c r="N795" s="770"/>
      <c r="O795" s="770"/>
      <c r="P795" s="770"/>
      <c r="Q795" s="245"/>
      <c r="R795" s="245"/>
      <c r="S795" s="245"/>
      <c r="T795" s="245"/>
      <c r="U795" s="245"/>
      <c r="V795" s="245"/>
      <c r="W795" s="245"/>
      <c r="X795" s="773"/>
      <c r="Y795" s="773"/>
      <c r="Z795" s="772"/>
      <c r="AA795" s="45"/>
      <c r="AB795" s="33"/>
      <c r="AC795" s="34"/>
      <c r="AD795" s="35"/>
    </row>
    <row r="796" spans="1:30" ht="13.5" customHeight="1">
      <c r="A796" s="49"/>
      <c r="B796" s="37"/>
      <c r="C796" s="36"/>
      <c r="D796" s="49"/>
      <c r="E796" s="1056"/>
      <c r="F796" s="32"/>
      <c r="AA796" s="45"/>
      <c r="AB796" s="33"/>
      <c r="AC796" s="34"/>
      <c r="AD796" s="35"/>
    </row>
    <row r="797" spans="1:30" ht="13.5" customHeight="1">
      <c r="A797" s="49"/>
      <c r="B797" s="37"/>
      <c r="C797" s="36"/>
      <c r="D797" s="49"/>
      <c r="E797" s="1056"/>
      <c r="F797" s="32"/>
      <c r="G797" s="1436" t="s">
        <v>1331</v>
      </c>
      <c r="H797" s="1436"/>
      <c r="I797" s="1436"/>
      <c r="J797" s="1436"/>
      <c r="K797" s="1436"/>
      <c r="L797" s="1436"/>
      <c r="M797" s="1706" t="s">
        <v>1332</v>
      </c>
      <c r="N797" s="1707"/>
      <c r="O797" s="1707"/>
      <c r="P797" s="1707"/>
      <c r="Q797" s="1707"/>
      <c r="R797" s="1707"/>
      <c r="S797" s="1708"/>
      <c r="AA797" s="45"/>
      <c r="AB797" s="33"/>
      <c r="AC797" s="34"/>
      <c r="AD797" s="35"/>
    </row>
    <row r="798" spans="1:30" ht="13.5" customHeight="1">
      <c r="A798" s="49"/>
      <c r="B798" s="37"/>
      <c r="C798" s="36"/>
      <c r="D798" s="49"/>
      <c r="E798" s="1056" t="s">
        <v>1324</v>
      </c>
      <c r="F798" s="32"/>
      <c r="G798" s="221"/>
      <c r="H798" s="221"/>
      <c r="I798" s="221"/>
      <c r="J798" s="221"/>
      <c r="K798" s="221"/>
      <c r="L798" s="221"/>
      <c r="M798" s="221"/>
      <c r="N798" s="221"/>
      <c r="O798" s="221"/>
      <c r="P798" s="221"/>
      <c r="Q798" s="221"/>
      <c r="R798" s="221"/>
      <c r="S798" s="221"/>
      <c r="T798" s="221"/>
      <c r="AA798" s="45"/>
      <c r="AB798" s="33"/>
      <c r="AC798" s="34"/>
      <c r="AD798" s="35"/>
    </row>
    <row r="799" spans="1:30" ht="13.5" customHeight="1">
      <c r="A799" s="49"/>
      <c r="B799" s="37"/>
      <c r="C799" s="36"/>
      <c r="D799" s="49"/>
      <c r="E799" s="1056"/>
      <c r="F799" s="32"/>
      <c r="G799" s="769" t="s">
        <v>1333</v>
      </c>
      <c r="M799" s="189" t="s">
        <v>1343</v>
      </c>
      <c r="AA799" s="45"/>
      <c r="AB799" s="33"/>
      <c r="AC799" s="34"/>
      <c r="AD799" s="35"/>
    </row>
    <row r="800" spans="1:30" ht="13.5" customHeight="1">
      <c r="A800" s="49"/>
      <c r="B800" s="37"/>
      <c r="C800" s="36"/>
      <c r="D800" s="49"/>
      <c r="E800" s="1056"/>
      <c r="F800" s="32"/>
      <c r="G800" s="441"/>
      <c r="H800" s="441"/>
      <c r="I800" s="441"/>
      <c r="J800" s="441"/>
      <c r="K800" s="441"/>
      <c r="L800" s="46"/>
      <c r="M800" s="46"/>
      <c r="N800" s="46"/>
      <c r="O800" s="38"/>
      <c r="P800" s="38"/>
      <c r="AA800" s="45"/>
      <c r="AB800" s="33"/>
      <c r="AC800" s="34"/>
      <c r="AD800" s="35"/>
    </row>
    <row r="801" spans="1:30" ht="13.5" customHeight="1">
      <c r="A801" s="49"/>
      <c r="B801" s="37"/>
      <c r="C801" s="36"/>
      <c r="D801" s="49"/>
      <c r="E801" s="1056"/>
      <c r="F801" s="32"/>
      <c r="G801" s="1147" t="s">
        <v>9</v>
      </c>
      <c r="H801" s="1147"/>
      <c r="I801" s="1147"/>
      <c r="J801" s="1101" t="s">
        <v>25</v>
      </c>
      <c r="K801" s="1138"/>
      <c r="L801" s="1102"/>
      <c r="M801" s="1148" t="s">
        <v>624</v>
      </c>
      <c r="N801" s="1149"/>
      <c r="O801" s="1150"/>
      <c r="P801" s="1154" t="s">
        <v>1351</v>
      </c>
      <c r="Q801" s="1154"/>
      <c r="R801" s="1154"/>
      <c r="S801" s="1154"/>
      <c r="T801" s="1154"/>
      <c r="U801" s="1154"/>
      <c r="V801" s="1154"/>
      <c r="W801" s="1154"/>
      <c r="X801" s="1154"/>
      <c r="Y801" s="1154"/>
      <c r="Z801" s="1154"/>
      <c r="AA801" s="45"/>
      <c r="AB801" s="33"/>
      <c r="AC801" s="34"/>
      <c r="AD801" s="35"/>
    </row>
    <row r="802" spans="1:30" ht="13.5" customHeight="1">
      <c r="A802" s="49"/>
      <c r="B802" s="37"/>
      <c r="C802" s="36"/>
      <c r="D802" s="49"/>
      <c r="E802" s="1056"/>
      <c r="F802" s="32"/>
      <c r="G802" s="1147"/>
      <c r="H802" s="1147"/>
      <c r="I802" s="1147"/>
      <c r="J802" s="1103" t="s">
        <v>298</v>
      </c>
      <c r="K802" s="1139"/>
      <c r="L802" s="1104"/>
      <c r="M802" s="1151"/>
      <c r="N802" s="1152"/>
      <c r="O802" s="1153"/>
      <c r="P802" s="1154"/>
      <c r="Q802" s="1154"/>
      <c r="R802" s="1154"/>
      <c r="S802" s="1154"/>
      <c r="T802" s="1154"/>
      <c r="U802" s="1154"/>
      <c r="V802" s="1154"/>
      <c r="W802" s="1154"/>
      <c r="X802" s="1154"/>
      <c r="Y802" s="1154"/>
      <c r="Z802" s="1154"/>
      <c r="AA802" s="45"/>
      <c r="AB802" s="33"/>
      <c r="AC802" s="34"/>
      <c r="AD802" s="35"/>
    </row>
    <row r="803" spans="1:30" ht="13.5" customHeight="1">
      <c r="A803" s="49"/>
      <c r="B803" s="37"/>
      <c r="C803" s="36"/>
      <c r="D803" s="49"/>
      <c r="E803" s="1056"/>
      <c r="F803" s="32"/>
      <c r="G803" s="1025" t="s">
        <v>299</v>
      </c>
      <c r="H803" s="1025"/>
      <c r="I803" s="1025"/>
      <c r="J803" s="1026" t="str">
        <f>K638</f>
        <v/>
      </c>
      <c r="K803" s="1026"/>
      <c r="L803" s="1026"/>
      <c r="M803" s="1019">
        <f>M791</f>
        <v>0</v>
      </c>
      <c r="N803" s="1019"/>
      <c r="O803" s="1019"/>
      <c r="P803" s="1133" t="s">
        <v>669</v>
      </c>
      <c r="Q803" s="1133"/>
      <c r="R803" s="1133"/>
      <c r="S803" s="1133"/>
      <c r="T803" s="1133"/>
      <c r="U803" s="1133"/>
      <c r="V803" s="1133"/>
      <c r="W803" s="1133"/>
      <c r="X803" s="1134" t="str">
        <f>IFERROR(ROUNDDOWN((J803-M803)/3,1),"")</f>
        <v/>
      </c>
      <c r="Y803" s="1135"/>
      <c r="Z803" s="719" t="s">
        <v>24</v>
      </c>
      <c r="AA803" s="45"/>
      <c r="AB803" s="33"/>
      <c r="AC803" s="34"/>
      <c r="AD803" s="35"/>
    </row>
    <row r="804" spans="1:30" ht="13.5" customHeight="1">
      <c r="A804" s="49"/>
      <c r="B804" s="37"/>
      <c r="C804" s="36"/>
      <c r="D804" s="49"/>
      <c r="E804" s="1056" t="s">
        <v>1350</v>
      </c>
      <c r="F804" s="32"/>
      <c r="G804" s="1025" t="s">
        <v>301</v>
      </c>
      <c r="H804" s="1025"/>
      <c r="I804" s="1025"/>
      <c r="J804" s="1026" t="str">
        <f>K639</f>
        <v/>
      </c>
      <c r="K804" s="1026"/>
      <c r="L804" s="1026"/>
      <c r="M804" s="1019">
        <f>M792</f>
        <v>0</v>
      </c>
      <c r="N804" s="1019"/>
      <c r="O804" s="1019"/>
      <c r="P804" s="1020" t="s">
        <v>670</v>
      </c>
      <c r="Q804" s="1020"/>
      <c r="R804" s="1020"/>
      <c r="S804" s="1020"/>
      <c r="T804" s="1020"/>
      <c r="U804" s="1020"/>
      <c r="V804" s="1020"/>
      <c r="W804" s="1020"/>
      <c r="X804" s="1021" t="str">
        <f>IFERROR(ROUNDDOWN((J804+J805-M804-M805)/6,1),"")</f>
        <v/>
      </c>
      <c r="Y804" s="1022"/>
      <c r="Z804" s="720"/>
      <c r="AA804" s="45"/>
      <c r="AB804" s="33"/>
      <c r="AC804" s="34"/>
      <c r="AD804" s="35"/>
    </row>
    <row r="805" spans="1:30" ht="13.5" customHeight="1">
      <c r="A805" s="49"/>
      <c r="B805" s="37"/>
      <c r="C805" s="36"/>
      <c r="D805" s="49"/>
      <c r="E805" s="1056"/>
      <c r="F805" s="32"/>
      <c r="G805" s="1025" t="s">
        <v>303</v>
      </c>
      <c r="H805" s="1025"/>
      <c r="I805" s="1025"/>
      <c r="J805" s="1026" t="str">
        <f>K640</f>
        <v/>
      </c>
      <c r="K805" s="1026"/>
      <c r="L805" s="1026"/>
      <c r="M805" s="1019">
        <f>M793</f>
        <v>0</v>
      </c>
      <c r="N805" s="1019"/>
      <c r="O805" s="1019"/>
      <c r="P805" s="1020"/>
      <c r="Q805" s="1020"/>
      <c r="R805" s="1020"/>
      <c r="S805" s="1020"/>
      <c r="T805" s="1020"/>
      <c r="U805" s="1020"/>
      <c r="V805" s="1020"/>
      <c r="W805" s="1020"/>
      <c r="X805" s="1023"/>
      <c r="Y805" s="1024"/>
      <c r="Z805" s="225" t="s">
        <v>24</v>
      </c>
      <c r="AA805" s="45"/>
      <c r="AB805" s="33"/>
      <c r="AC805" s="34"/>
      <c r="AD805" s="35"/>
    </row>
    <row r="806" spans="1:30" ht="13.5" customHeight="1" thickBot="1">
      <c r="A806" s="49"/>
      <c r="B806" s="37"/>
      <c r="C806" s="36"/>
      <c r="D806" s="49"/>
      <c r="E806" s="1056"/>
      <c r="F806" s="32"/>
      <c r="G806" s="1124"/>
      <c r="H806" s="1124"/>
      <c r="I806" s="1124"/>
      <c r="J806" s="1124"/>
      <c r="K806" s="1124"/>
      <c r="L806" s="1124"/>
      <c r="M806" s="1124"/>
      <c r="N806" s="1124"/>
      <c r="O806" s="1124"/>
      <c r="P806" s="1125" t="s">
        <v>1336</v>
      </c>
      <c r="Q806" s="1125"/>
      <c r="R806" s="1125"/>
      <c r="S806" s="1125"/>
      <c r="T806" s="1125"/>
      <c r="U806" s="1125"/>
      <c r="V806" s="1125"/>
      <c r="W806" s="1125"/>
      <c r="X806" s="1126" t="str">
        <f>IF(SUM(M803:O805)=0,"",ROUNDDOWN((M803+M804+M805)/2,1))</f>
        <v/>
      </c>
      <c r="Y806" s="1127"/>
      <c r="Z806" s="729" t="s">
        <v>24</v>
      </c>
      <c r="AA806" s="45"/>
      <c r="AB806" s="33"/>
      <c r="AC806" s="34"/>
      <c r="AD806" s="35"/>
    </row>
    <row r="807" spans="1:30" ht="13.5" customHeight="1" thickTop="1">
      <c r="A807" s="49"/>
      <c r="B807" s="37"/>
      <c r="C807" s="36"/>
      <c r="D807" s="49"/>
      <c r="E807" s="1056"/>
      <c r="F807" s="32"/>
      <c r="G807" s="1128" t="s">
        <v>304</v>
      </c>
      <c r="H807" s="1128"/>
      <c r="I807" s="1128"/>
      <c r="J807" s="1129" t="str">
        <f>K641</f>
        <v/>
      </c>
      <c r="K807" s="1129"/>
      <c r="L807" s="1129"/>
      <c r="M807" s="1129" t="str">
        <f>IF(SUM(M803:O805)=0,"",SUM(M803:O805))</f>
        <v/>
      </c>
      <c r="N807" s="1129"/>
      <c r="O807" s="1129"/>
      <c r="P807" s="1130" t="s">
        <v>673</v>
      </c>
      <c r="Q807" s="1130"/>
      <c r="R807" s="1130"/>
      <c r="S807" s="1130"/>
      <c r="T807" s="1130"/>
      <c r="U807" s="1130"/>
      <c r="V807" s="1130"/>
      <c r="W807" s="1130"/>
      <c r="X807" s="1131" t="str">
        <f>IF(SUM(M803:O805)=0,"",ROUND(X803+X804+X806+1,0))</f>
        <v/>
      </c>
      <c r="Y807" s="1132"/>
      <c r="Z807" s="225" t="s">
        <v>24</v>
      </c>
      <c r="AA807" s="45"/>
      <c r="AB807" s="33"/>
      <c r="AC807" s="34"/>
      <c r="AD807" s="35"/>
    </row>
    <row r="808" spans="1:30" ht="13.5" customHeight="1">
      <c r="A808" s="49"/>
      <c r="B808" s="37"/>
      <c r="C808" s="36"/>
      <c r="D808" s="49"/>
      <c r="E808" s="1056"/>
      <c r="F808" s="32"/>
      <c r="Q808" s="174"/>
      <c r="R808" s="174"/>
      <c r="S808" s="768"/>
      <c r="T808" s="768"/>
      <c r="U808" s="768"/>
      <c r="V808" s="768"/>
      <c r="W808" s="768"/>
      <c r="X808" s="768"/>
      <c r="Y808" s="768"/>
      <c r="Z808" s="768"/>
      <c r="AA808" s="45"/>
      <c r="AB808" s="33"/>
      <c r="AC808" s="34"/>
      <c r="AD808" s="35"/>
    </row>
    <row r="809" spans="1:30" ht="13.5" customHeight="1">
      <c r="A809" s="49"/>
      <c r="B809" s="37"/>
      <c r="C809" s="36"/>
      <c r="D809" s="49"/>
      <c r="E809" s="1056"/>
      <c r="F809" s="32"/>
      <c r="AA809" s="45"/>
      <c r="AB809" s="33"/>
      <c r="AC809" s="34"/>
      <c r="AD809" s="35"/>
    </row>
    <row r="810" spans="1:30" ht="13.5" customHeight="1">
      <c r="A810" s="49"/>
      <c r="B810" s="37"/>
      <c r="C810" s="36"/>
      <c r="D810" s="49"/>
      <c r="E810" s="1056"/>
      <c r="F810" s="32"/>
      <c r="G810" s="769" t="s">
        <v>1334</v>
      </c>
      <c r="M810" s="189" t="s">
        <v>1344</v>
      </c>
      <c r="X810" s="768"/>
      <c r="Y810" s="768"/>
      <c r="Z810" s="768"/>
      <c r="AA810" s="45"/>
      <c r="AB810" s="33"/>
      <c r="AC810" s="34"/>
      <c r="AD810" s="35"/>
    </row>
    <row r="811" spans="1:30" ht="13.5" customHeight="1">
      <c r="A811" s="49"/>
      <c r="B811" s="37"/>
      <c r="C811" s="36"/>
      <c r="D811" s="49"/>
      <c r="E811" s="1056"/>
      <c r="F811" s="32"/>
      <c r="AA811" s="45"/>
      <c r="AB811" s="33"/>
      <c r="AC811" s="34"/>
      <c r="AD811" s="35"/>
    </row>
    <row r="812" spans="1:30" ht="13.5" customHeight="1">
      <c r="A812" s="49"/>
      <c r="B812" s="37"/>
      <c r="C812" s="36"/>
      <c r="D812" s="49"/>
      <c r="E812" s="1056"/>
      <c r="F812" s="32"/>
      <c r="G812" s="1147" t="s">
        <v>9</v>
      </c>
      <c r="H812" s="1147"/>
      <c r="I812" s="1147"/>
      <c r="J812" s="1101" t="s">
        <v>25</v>
      </c>
      <c r="K812" s="1138"/>
      <c r="L812" s="1102"/>
      <c r="M812" s="1148" t="s">
        <v>624</v>
      </c>
      <c r="N812" s="1149"/>
      <c r="O812" s="1150"/>
      <c r="P812" s="1154" t="s">
        <v>1351</v>
      </c>
      <c r="Q812" s="1154"/>
      <c r="R812" s="1154"/>
      <c r="S812" s="1154"/>
      <c r="T812" s="1154"/>
      <c r="U812" s="1154"/>
      <c r="V812" s="1154"/>
      <c r="W812" s="1154"/>
      <c r="X812" s="1154"/>
      <c r="Y812" s="1154"/>
      <c r="Z812" s="1154"/>
      <c r="AA812" s="45"/>
      <c r="AB812" s="33"/>
      <c r="AC812" s="34"/>
      <c r="AD812" s="35"/>
    </row>
    <row r="813" spans="1:30" ht="13.5" customHeight="1">
      <c r="A813" s="49"/>
      <c r="B813" s="37"/>
      <c r="C813" s="36"/>
      <c r="D813" s="49"/>
      <c r="E813" s="1056"/>
      <c r="F813" s="32"/>
      <c r="G813" s="1147"/>
      <c r="H813" s="1147"/>
      <c r="I813" s="1147"/>
      <c r="J813" s="1103" t="s">
        <v>298</v>
      </c>
      <c r="K813" s="1139"/>
      <c r="L813" s="1104"/>
      <c r="M813" s="1151"/>
      <c r="N813" s="1152"/>
      <c r="O813" s="1153"/>
      <c r="P813" s="1154"/>
      <c r="Q813" s="1154"/>
      <c r="R813" s="1154"/>
      <c r="S813" s="1154"/>
      <c r="T813" s="1154"/>
      <c r="U813" s="1154"/>
      <c r="V813" s="1154"/>
      <c r="W813" s="1154"/>
      <c r="X813" s="1154"/>
      <c r="Y813" s="1154"/>
      <c r="Z813" s="1154"/>
      <c r="AA813" s="45"/>
      <c r="AB813" s="33"/>
      <c r="AC813" s="34"/>
      <c r="AD813" s="35"/>
    </row>
    <row r="814" spans="1:30" ht="13.5" customHeight="1">
      <c r="A814" s="49"/>
      <c r="B814" s="37"/>
      <c r="C814" s="36"/>
      <c r="D814" s="49"/>
      <c r="E814" s="1056"/>
      <c r="F814" s="32"/>
      <c r="G814" s="1025" t="s">
        <v>299</v>
      </c>
      <c r="H814" s="1025"/>
      <c r="I814" s="1025"/>
      <c r="J814" s="1026" t="str">
        <f>K638</f>
        <v/>
      </c>
      <c r="K814" s="1026"/>
      <c r="L814" s="1026"/>
      <c r="M814" s="1019">
        <f>M791</f>
        <v>0</v>
      </c>
      <c r="N814" s="1019"/>
      <c r="O814" s="1019"/>
      <c r="P814" s="1133" t="s">
        <v>669</v>
      </c>
      <c r="Q814" s="1133"/>
      <c r="R814" s="1133"/>
      <c r="S814" s="1133"/>
      <c r="T814" s="1133"/>
      <c r="U814" s="1133"/>
      <c r="V814" s="1133"/>
      <c r="W814" s="1133"/>
      <c r="X814" s="1134" t="str">
        <f>IFERROR(ROUNDDOWN((J814-M814)/3,1),"")</f>
        <v/>
      </c>
      <c r="Y814" s="1135"/>
      <c r="Z814" s="719" t="s">
        <v>24</v>
      </c>
      <c r="AA814" s="45"/>
      <c r="AB814" s="33"/>
      <c r="AC814" s="34"/>
      <c r="AD814" s="35"/>
    </row>
    <row r="815" spans="1:30" ht="13.5" customHeight="1">
      <c r="A815" s="49"/>
      <c r="B815" s="37"/>
      <c r="C815" s="36"/>
      <c r="D815" s="49"/>
      <c r="E815" s="1056"/>
      <c r="F815" s="32"/>
      <c r="G815" s="1025" t="s">
        <v>301</v>
      </c>
      <c r="H815" s="1025"/>
      <c r="I815" s="1025"/>
      <c r="J815" s="1026" t="str">
        <f>K639</f>
        <v/>
      </c>
      <c r="K815" s="1026"/>
      <c r="L815" s="1026"/>
      <c r="M815" s="1019">
        <f>M792</f>
        <v>0</v>
      </c>
      <c r="N815" s="1019"/>
      <c r="O815" s="1019"/>
      <c r="P815" s="1133" t="s">
        <v>1335</v>
      </c>
      <c r="Q815" s="1133"/>
      <c r="R815" s="1133"/>
      <c r="S815" s="1133"/>
      <c r="T815" s="1133"/>
      <c r="U815" s="1133"/>
      <c r="V815" s="1133"/>
      <c r="W815" s="1133"/>
      <c r="X815" s="1136" t="str">
        <f>IFERROR(ROUNDDOWN((J815-M815)/5,1),"")</f>
        <v/>
      </c>
      <c r="Y815" s="1137"/>
      <c r="Z815" s="225" t="s">
        <v>24</v>
      </c>
      <c r="AA815" s="45"/>
      <c r="AB815" s="33"/>
      <c r="AC815" s="34"/>
      <c r="AD815" s="35"/>
    </row>
    <row r="816" spans="1:30" ht="13.5" customHeight="1">
      <c r="A816" s="49"/>
      <c r="B816" s="37"/>
      <c r="C816" s="36"/>
      <c r="D816" s="49"/>
      <c r="E816" s="1056"/>
      <c r="F816" s="32"/>
      <c r="G816" s="1025" t="s">
        <v>303</v>
      </c>
      <c r="H816" s="1025"/>
      <c r="I816" s="1025"/>
      <c r="J816" s="1026" t="str">
        <f>K640</f>
        <v/>
      </c>
      <c r="K816" s="1026"/>
      <c r="L816" s="1026"/>
      <c r="M816" s="1019">
        <f>M793</f>
        <v>0</v>
      </c>
      <c r="N816" s="1019"/>
      <c r="O816" s="1019"/>
      <c r="P816" s="1133" t="s">
        <v>1290</v>
      </c>
      <c r="Q816" s="1133"/>
      <c r="R816" s="1133"/>
      <c r="S816" s="1133"/>
      <c r="T816" s="1133"/>
      <c r="U816" s="1133"/>
      <c r="V816" s="1133"/>
      <c r="W816" s="1133"/>
      <c r="X816" s="1136" t="str">
        <f>IFERROR(ROUNDDOWN((J816-M816)/6,1),"")</f>
        <v/>
      </c>
      <c r="Y816" s="1137"/>
      <c r="Z816" s="225" t="s">
        <v>24</v>
      </c>
      <c r="AA816" s="45"/>
      <c r="AB816" s="33"/>
      <c r="AC816" s="34"/>
      <c r="AD816" s="35"/>
    </row>
    <row r="817" spans="1:34" ht="13.5" customHeight="1" thickBot="1">
      <c r="A817" s="49"/>
      <c r="B817" s="37"/>
      <c r="C817" s="36"/>
      <c r="D817" s="49"/>
      <c r="E817" s="1056"/>
      <c r="F817" s="32"/>
      <c r="G817" s="1124"/>
      <c r="H817" s="1124"/>
      <c r="I817" s="1124"/>
      <c r="J817" s="1124"/>
      <c r="K817" s="1124"/>
      <c r="L817" s="1124"/>
      <c r="M817" s="1124"/>
      <c r="N817" s="1124"/>
      <c r="O817" s="1124"/>
      <c r="P817" s="1125" t="s">
        <v>1336</v>
      </c>
      <c r="Q817" s="1125"/>
      <c r="R817" s="1125"/>
      <c r="S817" s="1125"/>
      <c r="T817" s="1125"/>
      <c r="U817" s="1125"/>
      <c r="V817" s="1125"/>
      <c r="W817" s="1125"/>
      <c r="X817" s="1126" t="str">
        <f>IF(SUM(M814:O816)=0,"",ROUNDDOWN((M814+M815+M816)/2,1))</f>
        <v/>
      </c>
      <c r="Y817" s="1127"/>
      <c r="Z817" s="729" t="s">
        <v>24</v>
      </c>
      <c r="AA817" s="45"/>
      <c r="AB817" s="33"/>
      <c r="AC817" s="34"/>
      <c r="AD817" s="35"/>
    </row>
    <row r="818" spans="1:34" ht="13.5" customHeight="1" thickTop="1">
      <c r="A818" s="49"/>
      <c r="B818" s="37"/>
      <c r="C818" s="36"/>
      <c r="D818" s="49"/>
      <c r="E818" s="1056" t="s">
        <v>1325</v>
      </c>
      <c r="F818" s="32"/>
      <c r="G818" s="1128" t="s">
        <v>304</v>
      </c>
      <c r="H818" s="1128"/>
      <c r="I818" s="1128"/>
      <c r="J818" s="1129" t="str">
        <f>K641</f>
        <v/>
      </c>
      <c r="K818" s="1129"/>
      <c r="L818" s="1129"/>
      <c r="M818" s="1129" t="str">
        <f>IF(SUM(M814:O816)=0,"",SUM(M814:O816))</f>
        <v/>
      </c>
      <c r="N818" s="1129"/>
      <c r="O818" s="1129"/>
      <c r="P818" s="1130" t="s">
        <v>673</v>
      </c>
      <c r="Q818" s="1130"/>
      <c r="R818" s="1130"/>
      <c r="S818" s="1130"/>
      <c r="T818" s="1130"/>
      <c r="U818" s="1130"/>
      <c r="V818" s="1130"/>
      <c r="W818" s="1130"/>
      <c r="X818" s="1131" t="str">
        <f>IF(SUM(M814:O816)=0,"",ROUND(X814+X815+X816+X817+1,0))</f>
        <v/>
      </c>
      <c r="Y818" s="1132"/>
      <c r="Z818" s="225" t="s">
        <v>24</v>
      </c>
      <c r="AA818" s="45"/>
      <c r="AB818" s="33"/>
      <c r="AC818" s="34"/>
      <c r="AD818" s="35"/>
    </row>
    <row r="819" spans="1:34" ht="13.5" customHeight="1">
      <c r="A819" s="49"/>
      <c r="B819" s="37"/>
      <c r="C819" s="36"/>
      <c r="D819" s="49"/>
      <c r="E819" s="1056"/>
      <c r="F819" s="32"/>
      <c r="AA819" s="45"/>
      <c r="AB819" s="33"/>
      <c r="AC819" s="34"/>
      <c r="AD819" s="35"/>
    </row>
    <row r="820" spans="1:34" ht="13.5" customHeight="1">
      <c r="A820" s="49"/>
      <c r="B820" s="37"/>
      <c r="C820" s="36"/>
      <c r="D820" s="49"/>
      <c r="E820" s="1056"/>
      <c r="F820" s="32"/>
      <c r="AA820" s="45"/>
      <c r="AB820" s="33"/>
      <c r="AC820" s="34"/>
      <c r="AD820" s="35"/>
    </row>
    <row r="821" spans="1:34" ht="13.5" customHeight="1">
      <c r="A821" s="49"/>
      <c r="B821" s="37"/>
      <c r="C821" s="36"/>
      <c r="D821" s="49"/>
      <c r="E821" s="1056"/>
      <c r="F821" s="32"/>
      <c r="AA821" s="45"/>
      <c r="AB821" s="33"/>
      <c r="AC821" s="34"/>
      <c r="AD821" s="35"/>
    </row>
    <row r="822" spans="1:34" ht="13.5" customHeight="1">
      <c r="A822" s="49"/>
      <c r="B822" s="37"/>
      <c r="C822" s="36"/>
      <c r="D822" s="49"/>
      <c r="E822" s="1056"/>
      <c r="F822" s="32"/>
      <c r="AA822" s="45"/>
      <c r="AB822" s="33"/>
      <c r="AC822" s="34"/>
      <c r="AD822" s="35"/>
    </row>
    <row r="823" spans="1:34">
      <c r="A823" s="49"/>
      <c r="B823" s="37"/>
      <c r="C823" s="36"/>
      <c r="D823" s="49"/>
      <c r="E823" s="1056"/>
      <c r="F823" s="32"/>
      <c r="AA823" s="45"/>
      <c r="AB823" s="33"/>
      <c r="AC823" s="34"/>
      <c r="AD823" s="35"/>
    </row>
    <row r="824" spans="1:34">
      <c r="A824" s="49"/>
      <c r="B824" s="37"/>
      <c r="C824" s="36"/>
      <c r="D824" s="49"/>
      <c r="E824" s="1056"/>
      <c r="F824" s="32"/>
      <c r="AA824" s="45"/>
      <c r="AB824" s="33"/>
      <c r="AC824" s="34"/>
      <c r="AD824" s="35"/>
    </row>
    <row r="825" spans="1:34" ht="5.25" customHeight="1">
      <c r="A825" s="60"/>
      <c r="B825" s="61"/>
      <c r="C825" s="62"/>
      <c r="D825" s="60"/>
      <c r="E825" s="203"/>
      <c r="F825" s="64"/>
      <c r="G825" s="65"/>
      <c r="H825" s="118"/>
      <c r="I825" s="118"/>
      <c r="J825" s="118"/>
      <c r="K825" s="118"/>
      <c r="L825" s="118"/>
      <c r="M825" s="118"/>
      <c r="N825" s="118"/>
      <c r="O825" s="118"/>
      <c r="P825" s="118"/>
      <c r="Q825" s="118"/>
      <c r="R825" s="118"/>
      <c r="S825" s="118"/>
      <c r="T825" s="118"/>
      <c r="U825" s="118"/>
      <c r="V825" s="118"/>
      <c r="W825" s="118"/>
      <c r="X825" s="118"/>
      <c r="Y825" s="118"/>
      <c r="Z825" s="118"/>
      <c r="AA825" s="66"/>
      <c r="AB825" s="67"/>
      <c r="AC825" s="68"/>
      <c r="AD825" s="69"/>
    </row>
    <row r="826" spans="1:34">
      <c r="A826" s="49"/>
      <c r="B826" s="37"/>
      <c r="C826" s="36"/>
      <c r="D826" s="49"/>
      <c r="E826" s="59"/>
      <c r="F826" s="32"/>
      <c r="AA826" s="45"/>
      <c r="AB826" s="33"/>
      <c r="AC826" s="34"/>
      <c r="AD826" s="35"/>
    </row>
    <row r="827" spans="1:34" ht="13.5" customHeight="1">
      <c r="A827" s="1008"/>
      <c r="B827" s="1110">
        <v>42</v>
      </c>
      <c r="C827" s="1009" t="s">
        <v>870</v>
      </c>
      <c r="D827" s="1010" t="s">
        <v>775</v>
      </c>
      <c r="E827" s="1056" t="s">
        <v>1326</v>
      </c>
      <c r="F827" s="32"/>
      <c r="G827" s="1011" t="s">
        <v>72</v>
      </c>
      <c r="H827" s="1011"/>
      <c r="I827" s="1011"/>
      <c r="J827" s="1011"/>
      <c r="K827" s="1011"/>
      <c r="L827" s="1011"/>
      <c r="M827" s="1011"/>
      <c r="N827" s="1013" t="s">
        <v>477</v>
      </c>
      <c r="O827" s="1014"/>
      <c r="P827" s="1014"/>
      <c r="Q827" s="1014"/>
      <c r="R827" s="1014"/>
      <c r="S827" s="1014"/>
      <c r="T827" s="1014"/>
      <c r="U827" s="1014"/>
      <c r="V827" s="1015"/>
      <c r="AA827" s="45"/>
      <c r="AB827" s="1082" t="s">
        <v>643</v>
      </c>
      <c r="AC827" s="1113"/>
      <c r="AD827" s="1114"/>
    </row>
    <row r="828" spans="1:34" ht="13.5" customHeight="1">
      <c r="A828" s="1008"/>
      <c r="B828" s="1110"/>
      <c r="C828" s="1009"/>
      <c r="D828" s="1010"/>
      <c r="E828" s="1056"/>
      <c r="F828" s="32"/>
      <c r="G828" s="1011"/>
      <c r="H828" s="1011"/>
      <c r="I828" s="1011"/>
      <c r="J828" s="1011"/>
      <c r="K828" s="1011"/>
      <c r="L828" s="1011"/>
      <c r="M828" s="1011"/>
      <c r="N828" s="1016"/>
      <c r="O828" s="1017"/>
      <c r="P828" s="1017"/>
      <c r="Q828" s="1017"/>
      <c r="R828" s="1017"/>
      <c r="S828" s="1017"/>
      <c r="T828" s="1017"/>
      <c r="U828" s="1017"/>
      <c r="V828" s="1018"/>
      <c r="AA828" s="45"/>
      <c r="AB828" s="1082"/>
      <c r="AC828" s="1113"/>
      <c r="AD828" s="1114"/>
    </row>
    <row r="829" spans="1:34" ht="13.5" customHeight="1">
      <c r="A829" s="1008"/>
      <c r="B829" s="37"/>
      <c r="C829" s="36"/>
      <c r="D829" s="1010"/>
      <c r="E829" s="1056"/>
      <c r="F829" s="32"/>
      <c r="AA829" s="45"/>
      <c r="AB829" s="1082"/>
      <c r="AC829" s="1113"/>
      <c r="AD829" s="1114"/>
    </row>
    <row r="830" spans="1:34" ht="13.5" customHeight="1">
      <c r="A830" s="49"/>
      <c r="B830" s="37"/>
      <c r="C830" s="36"/>
      <c r="D830" s="49"/>
      <c r="E830" s="1056"/>
      <c r="F830" s="32"/>
      <c r="AA830" s="45"/>
      <c r="AB830" s="1082"/>
      <c r="AC830" s="1113"/>
      <c r="AD830" s="1114"/>
    </row>
    <row r="831" spans="1:34" ht="13.5" customHeight="1">
      <c r="A831" s="49"/>
      <c r="B831" s="37"/>
      <c r="C831" s="36"/>
      <c r="D831" s="49"/>
      <c r="E831" s="1056"/>
      <c r="F831" s="32"/>
      <c r="AA831" s="45"/>
      <c r="AB831" s="33"/>
      <c r="AC831" s="34"/>
      <c r="AD831" s="35"/>
    </row>
    <row r="832" spans="1:34" ht="13.5" customHeight="1">
      <c r="A832" s="49"/>
      <c r="B832" s="37"/>
      <c r="C832" s="36"/>
      <c r="D832" s="49"/>
      <c r="E832" s="1056"/>
      <c r="F832" s="32"/>
      <c r="AA832" s="45"/>
      <c r="AB832" s="33"/>
      <c r="AC832" s="34"/>
      <c r="AD832" s="35"/>
      <c r="AG832" s="1146"/>
      <c r="AH832" s="1146"/>
    </row>
    <row r="833" spans="1:30" ht="13.5" customHeight="1">
      <c r="A833" s="49"/>
      <c r="B833" s="37"/>
      <c r="C833" s="36"/>
      <c r="D833" s="49"/>
      <c r="E833" s="1056"/>
      <c r="F833" s="32"/>
      <c r="AA833" s="45"/>
      <c r="AB833" s="33"/>
      <c r="AC833" s="34"/>
      <c r="AD833" s="35"/>
    </row>
    <row r="834" spans="1:30" ht="13.5" customHeight="1">
      <c r="A834" s="49"/>
      <c r="B834" s="37"/>
      <c r="C834" s="36"/>
      <c r="D834" s="49"/>
      <c r="E834" s="1056"/>
      <c r="F834" s="32"/>
      <c r="AA834" s="45"/>
      <c r="AB834" s="33"/>
      <c r="AC834" s="34"/>
      <c r="AD834" s="35"/>
    </row>
    <row r="835" spans="1:30" ht="13.5" customHeight="1">
      <c r="A835" s="49"/>
      <c r="B835" s="37"/>
      <c r="C835" s="36"/>
      <c r="D835" s="49"/>
      <c r="E835" s="59"/>
      <c r="F835" s="32"/>
      <c r="AA835" s="45"/>
      <c r="AB835" s="33"/>
      <c r="AC835" s="34"/>
      <c r="AD835" s="35"/>
    </row>
    <row r="836" spans="1:30" ht="13.5" customHeight="1">
      <c r="A836" s="49"/>
      <c r="B836" s="37"/>
      <c r="C836" s="36"/>
      <c r="D836" s="49"/>
      <c r="E836" s="59"/>
      <c r="F836" s="32"/>
      <c r="AA836" s="45"/>
      <c r="AB836" s="33"/>
      <c r="AC836" s="34"/>
      <c r="AD836" s="35"/>
    </row>
    <row r="837" spans="1:30" ht="13.5" customHeight="1">
      <c r="A837" s="49"/>
      <c r="B837" s="37"/>
      <c r="C837" s="36"/>
      <c r="D837" s="49"/>
      <c r="E837" s="59"/>
      <c r="F837" s="32"/>
      <c r="AA837" s="45"/>
      <c r="AB837" s="33"/>
      <c r="AC837" s="34"/>
      <c r="AD837" s="35"/>
    </row>
    <row r="838" spans="1:30" ht="13.5" customHeight="1">
      <c r="A838" s="49"/>
      <c r="B838" s="37"/>
      <c r="C838" s="36"/>
      <c r="D838" s="49"/>
      <c r="E838" s="59"/>
      <c r="F838" s="32"/>
      <c r="AA838" s="45"/>
      <c r="AB838" s="33"/>
      <c r="AC838" s="34"/>
      <c r="AD838" s="35"/>
    </row>
    <row r="839" spans="1:30" ht="13.5" customHeight="1">
      <c r="A839" s="49"/>
      <c r="B839" s="37"/>
      <c r="C839" s="36"/>
      <c r="D839" s="49"/>
      <c r="E839" s="59"/>
      <c r="F839" s="32"/>
      <c r="AA839" s="45"/>
      <c r="AB839" s="33"/>
      <c r="AC839" s="34"/>
      <c r="AD839" s="35"/>
    </row>
    <row r="840" spans="1:30" ht="13.5" customHeight="1">
      <c r="A840" s="49"/>
      <c r="B840" s="37"/>
      <c r="C840" s="36"/>
      <c r="D840" s="49"/>
      <c r="E840" s="59"/>
      <c r="F840" s="32"/>
      <c r="AA840" s="45"/>
      <c r="AB840" s="33"/>
      <c r="AC840" s="34"/>
      <c r="AD840" s="35"/>
    </row>
    <row r="841" spans="1:30" ht="13.5" customHeight="1">
      <c r="A841" s="49"/>
      <c r="B841" s="37"/>
      <c r="C841" s="36"/>
      <c r="D841" s="49"/>
      <c r="E841" s="59"/>
      <c r="F841" s="32"/>
      <c r="AA841" s="45"/>
      <c r="AB841" s="33"/>
      <c r="AC841" s="34"/>
      <c r="AD841" s="35"/>
    </row>
    <row r="842" spans="1:30" ht="13.5" customHeight="1">
      <c r="A842" s="49"/>
      <c r="B842" s="37"/>
      <c r="C842" s="36"/>
      <c r="D842" s="49"/>
      <c r="E842" s="59"/>
      <c r="F842" s="32"/>
      <c r="AA842" s="45"/>
      <c r="AB842" s="33"/>
      <c r="AC842" s="34"/>
      <c r="AD842" s="35"/>
    </row>
    <row r="843" spans="1:30" ht="13.5" customHeight="1">
      <c r="A843" s="49"/>
      <c r="B843" s="37"/>
      <c r="C843" s="36"/>
      <c r="D843" s="49"/>
      <c r="E843" s="59"/>
      <c r="F843" s="32"/>
      <c r="AA843" s="45"/>
      <c r="AB843" s="33"/>
      <c r="AC843" s="34"/>
      <c r="AD843" s="35"/>
    </row>
    <row r="844" spans="1:30" ht="13.5" customHeight="1">
      <c r="A844" s="49"/>
      <c r="B844" s="37"/>
      <c r="C844" s="36"/>
      <c r="D844" s="49"/>
      <c r="E844" s="59"/>
      <c r="F844" s="32"/>
      <c r="AA844" s="45"/>
      <c r="AB844" s="33"/>
      <c r="AC844" s="34"/>
      <c r="AD844" s="35"/>
    </row>
    <row r="845" spans="1:30" ht="13.5" customHeight="1">
      <c r="A845" s="49"/>
      <c r="B845" s="37"/>
      <c r="C845" s="36"/>
      <c r="D845" s="49"/>
      <c r="E845" s="59"/>
      <c r="F845" s="32"/>
      <c r="AA845" s="45"/>
      <c r="AB845" s="33"/>
      <c r="AC845" s="34"/>
      <c r="AD845" s="35"/>
    </row>
    <row r="846" spans="1:30" ht="13.5" customHeight="1">
      <c r="A846" s="49"/>
      <c r="B846" s="37"/>
      <c r="C846" s="36"/>
      <c r="D846" s="49"/>
      <c r="E846" s="59"/>
      <c r="F846" s="32"/>
      <c r="AA846" s="45"/>
      <c r="AB846" s="33"/>
      <c r="AC846" s="34"/>
      <c r="AD846" s="35"/>
    </row>
    <row r="847" spans="1:30" ht="13.5" customHeight="1">
      <c r="A847" s="49"/>
      <c r="B847" s="37"/>
      <c r="C847" s="36"/>
      <c r="D847" s="49"/>
      <c r="E847" s="59"/>
      <c r="F847" s="32"/>
      <c r="AA847" s="45"/>
      <c r="AB847" s="33"/>
      <c r="AC847" s="34"/>
      <c r="AD847" s="35"/>
    </row>
    <row r="848" spans="1:30" ht="13.5" customHeight="1">
      <c r="A848" s="1008" t="s">
        <v>603</v>
      </c>
      <c r="B848" s="1110">
        <v>43</v>
      </c>
      <c r="C848" s="1009" t="s">
        <v>770</v>
      </c>
      <c r="D848" s="1010" t="s">
        <v>774</v>
      </c>
      <c r="E848" s="1008" t="s">
        <v>604</v>
      </c>
      <c r="F848" s="32"/>
      <c r="G848" s="1011" t="s">
        <v>72</v>
      </c>
      <c r="H848" s="1011"/>
      <c r="I848" s="1011"/>
      <c r="J848" s="1011"/>
      <c r="K848" s="1011"/>
      <c r="L848" s="1011"/>
      <c r="M848" s="1012"/>
      <c r="N848" s="1013" t="s">
        <v>478</v>
      </c>
      <c r="O848" s="1014"/>
      <c r="P848" s="1014"/>
      <c r="Q848" s="1014"/>
      <c r="R848" s="1014"/>
      <c r="S848" s="1014"/>
      <c r="T848" s="1014"/>
      <c r="U848" s="1014"/>
      <c r="V848" s="1015"/>
      <c r="W848" s="38"/>
      <c r="X848" s="38"/>
      <c r="Y848" s="38"/>
      <c r="Z848" s="38"/>
      <c r="AA848" s="45"/>
      <c r="AB848" s="1082" t="s">
        <v>643</v>
      </c>
      <c r="AC848" s="1113"/>
      <c r="AD848" s="1114"/>
    </row>
    <row r="849" spans="1:30" ht="13.5" customHeight="1">
      <c r="A849" s="1008"/>
      <c r="B849" s="1110"/>
      <c r="C849" s="1009"/>
      <c r="D849" s="1010"/>
      <c r="E849" s="1008"/>
      <c r="F849" s="32"/>
      <c r="G849" s="1011"/>
      <c r="H849" s="1011"/>
      <c r="I849" s="1011"/>
      <c r="J849" s="1011"/>
      <c r="K849" s="1011"/>
      <c r="L849" s="1011"/>
      <c r="M849" s="1012"/>
      <c r="N849" s="1016"/>
      <c r="O849" s="1017"/>
      <c r="P849" s="1017"/>
      <c r="Q849" s="1017"/>
      <c r="R849" s="1017"/>
      <c r="S849" s="1017"/>
      <c r="T849" s="1017"/>
      <c r="U849" s="1017"/>
      <c r="V849" s="1018"/>
      <c r="W849" s="38"/>
      <c r="X849" s="38"/>
      <c r="Y849" s="38"/>
      <c r="Z849" s="38"/>
      <c r="AA849" s="45"/>
      <c r="AB849" s="1082"/>
      <c r="AC849" s="1113"/>
      <c r="AD849" s="1114"/>
    </row>
    <row r="850" spans="1:30" ht="13.5" customHeight="1">
      <c r="A850" s="1008"/>
      <c r="B850" s="37"/>
      <c r="C850" s="1009"/>
      <c r="D850" s="49"/>
      <c r="E850" s="1008"/>
      <c r="F850" s="32"/>
      <c r="G850" s="441"/>
      <c r="H850" s="441"/>
      <c r="I850" s="441"/>
      <c r="J850" s="441"/>
      <c r="K850" s="441"/>
      <c r="L850" s="46"/>
      <c r="M850" s="46"/>
      <c r="N850" s="46"/>
      <c r="O850" s="38"/>
      <c r="P850" s="38"/>
      <c r="Q850" s="38"/>
      <c r="R850" s="38"/>
      <c r="S850" s="38"/>
      <c r="T850" s="38"/>
      <c r="U850" s="38"/>
      <c r="V850" s="38"/>
      <c r="W850" s="38"/>
      <c r="X850" s="38"/>
      <c r="Y850" s="38"/>
      <c r="Z850" s="38"/>
      <c r="AA850" s="45"/>
      <c r="AB850" s="1082"/>
      <c r="AC850" s="1113"/>
      <c r="AD850" s="1114"/>
    </row>
    <row r="851" spans="1:30" ht="13.5" customHeight="1">
      <c r="A851" s="49"/>
      <c r="B851" s="37"/>
      <c r="C851" s="36"/>
      <c r="D851" s="49"/>
      <c r="E851" s="1008"/>
      <c r="F851" s="32"/>
      <c r="G851" s="834" t="s">
        <v>626</v>
      </c>
      <c r="H851" s="834"/>
      <c r="I851" s="834"/>
      <c r="J851" s="834"/>
      <c r="K851" s="834"/>
      <c r="L851" s="834"/>
      <c r="M851" s="834"/>
      <c r="N851" s="834"/>
      <c r="O851" s="834"/>
      <c r="P851" s="834"/>
      <c r="Q851" s="834"/>
      <c r="R851" s="834"/>
      <c r="S851" s="834"/>
      <c r="T851" s="834"/>
      <c r="U851" s="834"/>
      <c r="V851" s="834"/>
      <c r="W851" s="834"/>
      <c r="X851" s="834"/>
      <c r="Y851" s="834"/>
      <c r="Z851" s="834"/>
      <c r="AA851" s="45"/>
      <c r="AB851" s="1082"/>
      <c r="AC851" s="1113"/>
      <c r="AD851" s="1114"/>
    </row>
    <row r="852" spans="1:30" ht="13.5" customHeight="1">
      <c r="A852" s="49"/>
      <c r="B852" s="37"/>
      <c r="C852" s="36"/>
      <c r="D852" s="49"/>
      <c r="E852" s="1008"/>
      <c r="F852" s="32"/>
      <c r="G852" s="1087"/>
      <c r="H852" s="1088"/>
      <c r="I852" s="1088"/>
      <c r="J852" s="1088"/>
      <c r="K852" s="1088"/>
      <c r="L852" s="1088"/>
      <c r="M852" s="1088"/>
      <c r="N852" s="1088"/>
      <c r="O852" s="1088"/>
      <c r="P852" s="1088"/>
      <c r="Q852" s="1088"/>
      <c r="R852" s="1088"/>
      <c r="S852" s="1088"/>
      <c r="T852" s="1088"/>
      <c r="U852" s="1088"/>
      <c r="V852" s="1088"/>
      <c r="W852" s="1089"/>
      <c r="AA852" s="45"/>
      <c r="AB852" s="33"/>
      <c r="AC852" s="34"/>
      <c r="AD852" s="35"/>
    </row>
    <row r="853" spans="1:30" ht="13.5" customHeight="1">
      <c r="A853" s="49"/>
      <c r="B853" s="37"/>
      <c r="C853" s="36"/>
      <c r="D853" s="49"/>
      <c r="E853" s="1008"/>
      <c r="F853" s="32"/>
      <c r="G853" s="1121"/>
      <c r="H853" s="1122"/>
      <c r="I853" s="1122"/>
      <c r="J853" s="1122"/>
      <c r="K853" s="1122"/>
      <c r="L853" s="1122"/>
      <c r="M853" s="1122"/>
      <c r="N853" s="1122"/>
      <c r="O853" s="1122"/>
      <c r="P853" s="1122"/>
      <c r="Q853" s="1122"/>
      <c r="R853" s="1122"/>
      <c r="S853" s="1122"/>
      <c r="T853" s="1122"/>
      <c r="U853" s="1122"/>
      <c r="V853" s="1122"/>
      <c r="W853" s="1123"/>
      <c r="AA853" s="45"/>
      <c r="AB853" s="33"/>
      <c r="AC853" s="34"/>
      <c r="AD853" s="35"/>
    </row>
    <row r="854" spans="1:30" ht="13.5" customHeight="1">
      <c r="A854" s="49"/>
      <c r="B854" s="37"/>
      <c r="C854" s="36"/>
      <c r="D854" s="49"/>
      <c r="E854" s="1008"/>
      <c r="F854" s="32"/>
      <c r="G854" s="1121"/>
      <c r="H854" s="1122"/>
      <c r="I854" s="1122"/>
      <c r="J854" s="1122"/>
      <c r="K854" s="1122"/>
      <c r="L854" s="1122"/>
      <c r="M854" s="1122"/>
      <c r="N854" s="1122"/>
      <c r="O854" s="1122"/>
      <c r="P854" s="1122"/>
      <c r="Q854" s="1122"/>
      <c r="R854" s="1122"/>
      <c r="S854" s="1122"/>
      <c r="T854" s="1122"/>
      <c r="U854" s="1122"/>
      <c r="V854" s="1122"/>
      <c r="W854" s="1123"/>
      <c r="AA854" s="45"/>
      <c r="AB854" s="33"/>
      <c r="AC854" s="34"/>
      <c r="AD854" s="35"/>
    </row>
    <row r="855" spans="1:30" ht="13.5" customHeight="1">
      <c r="A855" s="49"/>
      <c r="B855" s="37"/>
      <c r="C855" s="36"/>
      <c r="D855" s="49"/>
      <c r="E855" s="1008"/>
      <c r="F855" s="32"/>
      <c r="G855" s="1121"/>
      <c r="H855" s="1122"/>
      <c r="I855" s="1122"/>
      <c r="J855" s="1122"/>
      <c r="K855" s="1122"/>
      <c r="L855" s="1122"/>
      <c r="M855" s="1122"/>
      <c r="N855" s="1122"/>
      <c r="O855" s="1122"/>
      <c r="P855" s="1122"/>
      <c r="Q855" s="1122"/>
      <c r="R855" s="1122"/>
      <c r="S855" s="1122"/>
      <c r="T855" s="1122"/>
      <c r="U855" s="1122"/>
      <c r="V855" s="1122"/>
      <c r="W855" s="1123"/>
      <c r="AA855" s="45"/>
      <c r="AB855" s="33"/>
      <c r="AC855" s="34"/>
      <c r="AD855" s="35"/>
    </row>
    <row r="856" spans="1:30" ht="13.5" customHeight="1">
      <c r="A856" s="49"/>
      <c r="B856" s="37"/>
      <c r="C856" s="36"/>
      <c r="D856" s="49"/>
      <c r="E856" s="1008"/>
      <c r="F856" s="32"/>
      <c r="G856" s="1121"/>
      <c r="H856" s="1122"/>
      <c r="I856" s="1122"/>
      <c r="J856" s="1122"/>
      <c r="K856" s="1122"/>
      <c r="L856" s="1122"/>
      <c r="M856" s="1122"/>
      <c r="N856" s="1122"/>
      <c r="O856" s="1122"/>
      <c r="P856" s="1122"/>
      <c r="Q856" s="1122"/>
      <c r="R856" s="1122"/>
      <c r="S856" s="1122"/>
      <c r="T856" s="1122"/>
      <c r="U856" s="1122"/>
      <c r="V856" s="1122"/>
      <c r="W856" s="1123"/>
      <c r="AA856" s="45"/>
      <c r="AB856" s="33"/>
      <c r="AC856" s="34"/>
      <c r="AD856" s="35"/>
    </row>
    <row r="857" spans="1:30" ht="13.5" customHeight="1">
      <c r="A857" s="49"/>
      <c r="B857" s="37"/>
      <c r="C857" s="36"/>
      <c r="D857" s="49"/>
      <c r="E857" s="59"/>
      <c r="F857" s="32"/>
      <c r="G857" s="1087"/>
      <c r="H857" s="1088"/>
      <c r="I857" s="1088"/>
      <c r="J857" s="1088"/>
      <c r="K857" s="1088"/>
      <c r="L857" s="1088"/>
      <c r="M857" s="1088"/>
      <c r="N857" s="1088"/>
      <c r="O857" s="1088"/>
      <c r="P857" s="1088"/>
      <c r="Q857" s="1088"/>
      <c r="R857" s="1088"/>
      <c r="S857" s="1088"/>
      <c r="T857" s="1088"/>
      <c r="U857" s="1088"/>
      <c r="V857" s="1088"/>
      <c r="W857" s="1089"/>
      <c r="AA857" s="45"/>
      <c r="AB857" s="33"/>
      <c r="AC857" s="34"/>
      <c r="AD857" s="35"/>
    </row>
    <row r="858" spans="1:30" ht="13.5" customHeight="1">
      <c r="A858" s="49"/>
      <c r="B858" s="37"/>
      <c r="C858" s="36"/>
      <c r="D858" s="49"/>
      <c r="E858" s="59"/>
      <c r="F858" s="32"/>
      <c r="AA858" s="45"/>
      <c r="AB858" s="33"/>
      <c r="AC858" s="34"/>
      <c r="AD858" s="35"/>
    </row>
    <row r="859" spans="1:30" ht="13.5" customHeight="1">
      <c r="A859" s="49"/>
      <c r="B859" s="1110">
        <v>44</v>
      </c>
      <c r="C859" s="1009" t="s">
        <v>605</v>
      </c>
      <c r="D859" s="1010" t="s">
        <v>774</v>
      </c>
      <c r="E859" s="1090" t="s">
        <v>1372</v>
      </c>
      <c r="F859" s="32"/>
      <c r="G859" s="1011" t="s">
        <v>72</v>
      </c>
      <c r="H859" s="1011"/>
      <c r="I859" s="1011"/>
      <c r="J859" s="1011"/>
      <c r="K859" s="1011"/>
      <c r="L859" s="1011"/>
      <c r="M859" s="1012"/>
      <c r="N859" s="1092" t="s">
        <v>478</v>
      </c>
      <c r="O859" s="1093"/>
      <c r="P859" s="1093"/>
      <c r="Q859" s="1093"/>
      <c r="R859" s="1093"/>
      <c r="S859" s="1093"/>
      <c r="T859" s="1093"/>
      <c r="U859" s="1093"/>
      <c r="V859" s="1094"/>
      <c r="W859" s="38"/>
      <c r="X859" s="38"/>
      <c r="Y859" s="38"/>
      <c r="Z859" s="38"/>
      <c r="AA859" s="45"/>
      <c r="AB859" s="1082" t="s">
        <v>643</v>
      </c>
      <c r="AC859" s="1113"/>
      <c r="AD859" s="1114"/>
    </row>
    <row r="860" spans="1:30" ht="13.5" customHeight="1">
      <c r="A860" s="49"/>
      <c r="B860" s="1110"/>
      <c r="C860" s="1009"/>
      <c r="D860" s="1010"/>
      <c r="E860" s="1090"/>
      <c r="F860" s="32"/>
      <c r="G860" s="1011"/>
      <c r="H860" s="1011"/>
      <c r="I860" s="1011"/>
      <c r="J860" s="1011"/>
      <c r="K860" s="1011"/>
      <c r="L860" s="1011"/>
      <c r="M860" s="1012"/>
      <c r="N860" s="1016"/>
      <c r="O860" s="1017"/>
      <c r="P860" s="1017"/>
      <c r="Q860" s="1017"/>
      <c r="R860" s="1017"/>
      <c r="S860" s="1017"/>
      <c r="T860" s="1017"/>
      <c r="U860" s="1017"/>
      <c r="V860" s="1018"/>
      <c r="W860" s="38"/>
      <c r="X860" s="38"/>
      <c r="Y860" s="38"/>
      <c r="Z860" s="38"/>
      <c r="AA860" s="45"/>
      <c r="AB860" s="1082"/>
      <c r="AC860" s="1113"/>
      <c r="AD860" s="1114"/>
    </row>
    <row r="861" spans="1:30" ht="13.5" customHeight="1">
      <c r="A861" s="49"/>
      <c r="B861" s="37"/>
      <c r="C861" s="36"/>
      <c r="D861" s="49"/>
      <c r="E861" s="1090"/>
      <c r="F861" s="32"/>
      <c r="G861" s="441"/>
      <c r="H861" s="441"/>
      <c r="I861" s="441"/>
      <c r="J861" s="441"/>
      <c r="K861" s="441"/>
      <c r="L861" s="46"/>
      <c r="M861" s="46"/>
      <c r="N861" s="46"/>
      <c r="O861" s="38"/>
      <c r="P861" s="38"/>
      <c r="Q861" s="38"/>
      <c r="R861" s="38"/>
      <c r="S861" s="38"/>
      <c r="T861" s="38"/>
      <c r="U861" s="38"/>
      <c r="V861" s="38"/>
      <c r="W861" s="38"/>
      <c r="X861" s="38"/>
      <c r="Y861" s="38"/>
      <c r="Z861" s="38"/>
      <c r="AA861" s="45"/>
      <c r="AB861" s="1082"/>
      <c r="AC861" s="1113"/>
      <c r="AD861" s="1114"/>
    </row>
    <row r="862" spans="1:30" ht="13.5" customHeight="1">
      <c r="A862" s="49"/>
      <c r="B862" s="37"/>
      <c r="C862" s="36"/>
      <c r="D862" s="49"/>
      <c r="E862" s="1090"/>
      <c r="F862" s="32"/>
      <c r="G862" s="441"/>
      <c r="H862" s="441"/>
      <c r="I862" s="441"/>
      <c r="J862" s="441"/>
      <c r="K862" s="441"/>
      <c r="L862" s="46"/>
      <c r="M862" s="46"/>
      <c r="N862" s="46"/>
      <c r="O862" s="38"/>
      <c r="P862" s="38"/>
      <c r="Q862" s="38"/>
      <c r="R862" s="38"/>
      <c r="S862" s="38"/>
      <c r="T862" s="38"/>
      <c r="U862" s="38"/>
      <c r="V862" s="38"/>
      <c r="W862" s="38"/>
      <c r="X862" s="38"/>
      <c r="Y862" s="38"/>
      <c r="Z862" s="38"/>
      <c r="AA862" s="45"/>
      <c r="AB862" s="1082"/>
      <c r="AC862" s="1113"/>
      <c r="AD862" s="1114"/>
    </row>
    <row r="863" spans="1:30" ht="13.5" customHeight="1">
      <c r="A863" s="49"/>
      <c r="B863" s="37"/>
      <c r="C863" s="36"/>
      <c r="D863" s="49"/>
      <c r="E863" s="1090"/>
      <c r="F863" s="32"/>
      <c r="G863" s="441"/>
      <c r="H863" s="441"/>
      <c r="I863" s="441"/>
      <c r="J863" s="441"/>
      <c r="K863" s="441"/>
      <c r="L863" s="46"/>
      <c r="M863" s="46"/>
      <c r="N863" s="46"/>
      <c r="O863" s="38"/>
      <c r="P863" s="38"/>
      <c r="Q863" s="38"/>
      <c r="R863" s="38"/>
      <c r="S863" s="38"/>
      <c r="T863" s="38"/>
      <c r="U863" s="38"/>
      <c r="V863" s="38"/>
      <c r="W863" s="38"/>
      <c r="X863" s="38"/>
      <c r="Y863" s="38"/>
      <c r="Z863" s="38"/>
      <c r="AA863" s="45"/>
      <c r="AB863" s="33"/>
      <c r="AC863" s="34"/>
      <c r="AD863" s="35"/>
    </row>
    <row r="864" spans="1:30" ht="13.5" customHeight="1">
      <c r="A864" s="49"/>
      <c r="B864" s="37"/>
      <c r="C864" s="36"/>
      <c r="D864" s="49"/>
      <c r="E864" s="1090"/>
      <c r="F864" s="32"/>
      <c r="G864" s="441"/>
      <c r="H864" s="441"/>
      <c r="I864" s="441"/>
      <c r="J864" s="441"/>
      <c r="K864" s="441"/>
      <c r="L864" s="46"/>
      <c r="M864" s="46"/>
      <c r="N864" s="46"/>
      <c r="O864" s="38"/>
      <c r="P864" s="38"/>
      <c r="Q864" s="38"/>
      <c r="R864" s="38"/>
      <c r="S864" s="38"/>
      <c r="T864" s="38"/>
      <c r="U864" s="38"/>
      <c r="V864" s="38"/>
      <c r="W864" s="38"/>
      <c r="X864" s="38"/>
      <c r="Y864" s="38"/>
      <c r="Z864" s="38"/>
      <c r="AA864" s="45"/>
      <c r="AB864" s="33"/>
      <c r="AC864" s="34"/>
      <c r="AD864" s="35"/>
    </row>
    <row r="865" spans="1:30" ht="13.5" customHeight="1">
      <c r="A865" s="60"/>
      <c r="B865" s="61"/>
      <c r="C865" s="62"/>
      <c r="D865" s="60"/>
      <c r="E865" s="1091"/>
      <c r="F865" s="64"/>
      <c r="G865" s="65"/>
      <c r="H865" s="65"/>
      <c r="I865" s="65"/>
      <c r="J865" s="65"/>
      <c r="K865" s="65"/>
      <c r="L865" s="262"/>
      <c r="M865" s="262"/>
      <c r="N865" s="262"/>
      <c r="O865" s="469"/>
      <c r="P865" s="469"/>
      <c r="Q865" s="469"/>
      <c r="R865" s="469"/>
      <c r="S865" s="469"/>
      <c r="T865" s="469"/>
      <c r="U865" s="469"/>
      <c r="V865" s="469"/>
      <c r="W865" s="469"/>
      <c r="X865" s="469"/>
      <c r="Y865" s="469"/>
      <c r="Z865" s="469"/>
      <c r="AA865" s="66"/>
      <c r="AB865" s="67"/>
      <c r="AC865" s="68"/>
      <c r="AD865" s="69"/>
    </row>
    <row r="866" spans="1:30" ht="13.5" customHeight="1">
      <c r="A866" s="49"/>
      <c r="B866" s="37"/>
      <c r="C866" s="36"/>
      <c r="D866" s="49"/>
      <c r="E866" s="59"/>
      <c r="F866" s="32"/>
      <c r="G866" s="441"/>
      <c r="H866" s="441"/>
      <c r="I866" s="441"/>
      <c r="J866" s="441"/>
      <c r="K866" s="441"/>
      <c r="L866" s="46"/>
      <c r="M866" s="46"/>
      <c r="N866" s="46"/>
      <c r="O866" s="38"/>
      <c r="P866" s="38"/>
      <c r="Q866" s="38"/>
      <c r="R866" s="38"/>
      <c r="S866" s="38"/>
      <c r="T866" s="38"/>
      <c r="U866" s="38"/>
      <c r="V866" s="38"/>
      <c r="W866" s="38"/>
      <c r="X866" s="38"/>
      <c r="Y866" s="38"/>
      <c r="Z866" s="38"/>
      <c r="AA866" s="45"/>
      <c r="AB866" s="33"/>
      <c r="AC866" s="34"/>
      <c r="AD866" s="35"/>
    </row>
    <row r="867" spans="1:30" ht="13.5" customHeight="1">
      <c r="A867" s="49"/>
      <c r="B867" s="1110">
        <v>45</v>
      </c>
      <c r="C867" s="1009" t="s">
        <v>606</v>
      </c>
      <c r="D867" s="1010" t="s">
        <v>774</v>
      </c>
      <c r="E867" s="1090" t="s">
        <v>607</v>
      </c>
      <c r="F867" s="32"/>
      <c r="G867" s="1011" t="s">
        <v>72</v>
      </c>
      <c r="H867" s="1011"/>
      <c r="I867" s="1011"/>
      <c r="J867" s="1011"/>
      <c r="K867" s="1011"/>
      <c r="L867" s="1011"/>
      <c r="M867" s="1012"/>
      <c r="N867" s="1013" t="s">
        <v>478</v>
      </c>
      <c r="O867" s="1014"/>
      <c r="P867" s="1014"/>
      <c r="Q867" s="1014"/>
      <c r="R867" s="1014"/>
      <c r="S867" s="1014"/>
      <c r="T867" s="1014"/>
      <c r="U867" s="1014"/>
      <c r="V867" s="1015"/>
      <c r="W867" s="376"/>
      <c r="X867" s="376"/>
      <c r="Y867" s="376"/>
      <c r="Z867" s="376"/>
      <c r="AA867" s="45"/>
      <c r="AB867" s="1082" t="s">
        <v>643</v>
      </c>
      <c r="AC867" s="1113"/>
      <c r="AD867" s="1114"/>
    </row>
    <row r="868" spans="1:30" ht="13.5" customHeight="1">
      <c r="A868" s="49"/>
      <c r="B868" s="1110"/>
      <c r="C868" s="1009"/>
      <c r="D868" s="1010"/>
      <c r="E868" s="1090"/>
      <c r="F868" s="32"/>
      <c r="G868" s="1011"/>
      <c r="H868" s="1011"/>
      <c r="I868" s="1011"/>
      <c r="J868" s="1011"/>
      <c r="K868" s="1011"/>
      <c r="L868" s="1011"/>
      <c r="M868" s="1012"/>
      <c r="N868" s="1016"/>
      <c r="O868" s="1017"/>
      <c r="P868" s="1017"/>
      <c r="Q868" s="1017"/>
      <c r="R868" s="1017"/>
      <c r="S868" s="1017"/>
      <c r="T868" s="1017"/>
      <c r="U868" s="1017"/>
      <c r="V868" s="1018"/>
      <c r="W868" s="376"/>
      <c r="X868" s="376"/>
      <c r="Y868" s="376"/>
      <c r="Z868" s="376"/>
      <c r="AA868" s="45"/>
      <c r="AB868" s="1082"/>
      <c r="AC868" s="1113"/>
      <c r="AD868" s="1114"/>
    </row>
    <row r="869" spans="1:30" ht="13.5" customHeight="1">
      <c r="A869" s="49"/>
      <c r="B869" s="37"/>
      <c r="C869" s="36"/>
      <c r="D869" s="49"/>
      <c r="E869" s="1090"/>
      <c r="F869" s="32"/>
      <c r="G869" s="1115" t="s">
        <v>479</v>
      </c>
      <c r="H869" s="1115"/>
      <c r="I869" s="1115"/>
      <c r="J869" s="1115"/>
      <c r="K869" s="1115"/>
      <c r="L869" s="1115"/>
      <c r="M869" s="1115"/>
      <c r="N869" s="1115"/>
      <c r="O869" s="1115"/>
      <c r="P869" s="1115"/>
      <c r="Q869" s="1115"/>
      <c r="R869" s="1115"/>
      <c r="S869" s="1115"/>
      <c r="T869" s="1115"/>
      <c r="U869" s="1115"/>
      <c r="V869" s="1115"/>
      <c r="W869" s="1115"/>
      <c r="X869" s="1115"/>
      <c r="Y869" s="1115"/>
      <c r="Z869" s="1115"/>
      <c r="AA869" s="1116"/>
      <c r="AB869" s="1082"/>
      <c r="AC869" s="1113"/>
      <c r="AD869" s="1114"/>
    </row>
    <row r="870" spans="1:30" ht="13.5" customHeight="1">
      <c r="A870" s="49"/>
      <c r="B870" s="37"/>
      <c r="C870" s="36"/>
      <c r="D870" s="49"/>
      <c r="E870" s="1090"/>
      <c r="F870" s="32"/>
      <c r="N870" s="105"/>
      <c r="O870" s="105"/>
      <c r="P870" s="105"/>
      <c r="Q870" s="105"/>
      <c r="R870" s="105"/>
      <c r="S870" s="105"/>
      <c r="T870" s="105"/>
      <c r="U870" s="105"/>
      <c r="V870" s="105"/>
      <c r="W870" s="105"/>
      <c r="X870" s="105"/>
      <c r="Y870" s="105"/>
      <c r="Z870" s="105"/>
      <c r="AA870" s="45"/>
      <c r="AB870" s="1082"/>
      <c r="AC870" s="1113"/>
      <c r="AD870" s="1114"/>
    </row>
    <row r="871" spans="1:30" ht="13.5" customHeight="1">
      <c r="A871" s="49"/>
      <c r="B871" s="37"/>
      <c r="C871" s="36"/>
      <c r="D871" s="49"/>
      <c r="E871" s="1090"/>
      <c r="F871" s="32"/>
      <c r="G871" s="1117" t="s">
        <v>480</v>
      </c>
      <c r="H871" s="1117"/>
      <c r="I871" s="1117"/>
      <c r="J871" s="1117"/>
      <c r="K871" s="1117"/>
      <c r="L871" s="1117"/>
      <c r="M871" s="1117"/>
      <c r="N871" s="1117"/>
      <c r="O871" s="1118" t="str">
        <f>IF(L34=0,"",L34)</f>
        <v/>
      </c>
      <c r="P871" s="1118"/>
      <c r="Q871" s="118" t="s">
        <v>294</v>
      </c>
      <c r="AA871" s="45"/>
      <c r="AB871" s="33"/>
      <c r="AC871" s="34"/>
      <c r="AD871" s="35"/>
    </row>
    <row r="872" spans="1:30" ht="13.5" customHeight="1">
      <c r="A872" s="49"/>
      <c r="B872" s="37"/>
      <c r="C872" s="36"/>
      <c r="D872" s="49"/>
      <c r="E872" s="1090"/>
      <c r="F872" s="32"/>
      <c r="G872" s="40"/>
      <c r="H872" s="40"/>
      <c r="I872" s="40"/>
      <c r="J872" s="1119" t="s">
        <v>481</v>
      </c>
      <c r="K872" s="1120"/>
      <c r="L872" s="1120"/>
      <c r="AA872" s="45"/>
      <c r="AB872" s="33"/>
      <c r="AC872" s="34"/>
      <c r="AD872" s="35"/>
    </row>
    <row r="873" spans="1:30" ht="13.5" customHeight="1" thickBot="1">
      <c r="A873" s="49"/>
      <c r="B873" s="37"/>
      <c r="C873" s="36"/>
      <c r="D873" s="49"/>
      <c r="E873" s="1090"/>
      <c r="F873" s="32"/>
      <c r="G873" s="1120" t="s">
        <v>482</v>
      </c>
      <c r="H873" s="1120"/>
      <c r="I873" s="1120"/>
      <c r="J873" s="1120"/>
      <c r="K873" s="1120"/>
      <c r="L873" s="1120"/>
      <c r="AA873" s="45"/>
      <c r="AB873" s="33"/>
      <c r="AC873" s="34"/>
      <c r="AD873" s="35"/>
    </row>
    <row r="874" spans="1:30" ht="13.5" customHeight="1" thickBot="1">
      <c r="A874" s="49"/>
      <c r="B874" s="37"/>
      <c r="C874" s="36"/>
      <c r="D874" s="49"/>
      <c r="E874" s="1090"/>
      <c r="F874" s="32"/>
      <c r="G874" s="1028"/>
      <c r="H874" s="1029"/>
      <c r="I874" s="1036" t="s">
        <v>31</v>
      </c>
      <c r="J874" s="1028"/>
      <c r="K874" s="1029"/>
      <c r="L874" s="1036" t="s">
        <v>293</v>
      </c>
      <c r="M874" s="1037" t="s">
        <v>483</v>
      </c>
      <c r="N874" s="1037"/>
      <c r="O874" s="1037"/>
      <c r="P874" s="1037"/>
      <c r="Q874" s="1037"/>
      <c r="R874" s="1037"/>
      <c r="S874" s="1038"/>
      <c r="T874" s="1038"/>
      <c r="U874" s="1038"/>
      <c r="V874" s="1038"/>
      <c r="W874" s="1038"/>
      <c r="X874" s="1038"/>
      <c r="Y874" s="1038"/>
      <c r="Z874" s="1038"/>
      <c r="AA874" s="1038"/>
      <c r="AB874" s="33"/>
      <c r="AC874" s="34"/>
      <c r="AD874" s="35"/>
    </row>
    <row r="875" spans="1:30" ht="13.5" customHeight="1" thickBot="1">
      <c r="A875" s="49"/>
      <c r="B875" s="37"/>
      <c r="C875" s="36"/>
      <c r="D875" s="49"/>
      <c r="E875" s="1090"/>
      <c r="F875" s="32"/>
      <c r="G875" s="1030"/>
      <c r="H875" s="1031"/>
      <c r="I875" s="1036"/>
      <c r="J875" s="1030"/>
      <c r="K875" s="1031"/>
      <c r="L875" s="1036"/>
      <c r="M875" s="1032" t="s">
        <v>484</v>
      </c>
      <c r="N875" s="1032"/>
      <c r="O875" s="1032"/>
      <c r="P875" s="1032"/>
      <c r="Q875" s="1032"/>
      <c r="R875" s="1033"/>
      <c r="S875" s="1034"/>
      <c r="T875" s="1035"/>
      <c r="U875" s="1035"/>
      <c r="V875" s="1035"/>
      <c r="W875" s="1035"/>
      <c r="X875" s="1035"/>
      <c r="Y875" s="1035"/>
      <c r="Z875" s="1035"/>
      <c r="AA875" s="1035"/>
      <c r="AB875" s="33"/>
      <c r="AC875" s="34"/>
      <c r="AD875" s="35"/>
    </row>
    <row r="876" spans="1:30" ht="13.5" customHeight="1" thickBot="1">
      <c r="A876" s="49"/>
      <c r="B876" s="37"/>
      <c r="C876" s="36"/>
      <c r="D876" s="49"/>
      <c r="E876" s="1090"/>
      <c r="F876" s="32"/>
      <c r="G876" s="1028"/>
      <c r="H876" s="1029"/>
      <c r="I876" s="1036" t="s">
        <v>31</v>
      </c>
      <c r="J876" s="1028"/>
      <c r="K876" s="1029"/>
      <c r="L876" s="1036" t="s">
        <v>293</v>
      </c>
      <c r="M876" s="1037" t="s">
        <v>483</v>
      </c>
      <c r="N876" s="1037"/>
      <c r="O876" s="1037"/>
      <c r="P876" s="1037"/>
      <c r="Q876" s="1037"/>
      <c r="R876" s="1037"/>
      <c r="S876" s="1038"/>
      <c r="T876" s="1038"/>
      <c r="U876" s="1038"/>
      <c r="V876" s="1038"/>
      <c r="W876" s="1038"/>
      <c r="X876" s="1038"/>
      <c r="Y876" s="1038"/>
      <c r="Z876" s="1038"/>
      <c r="AA876" s="1038"/>
      <c r="AB876" s="33"/>
      <c r="AC876" s="34"/>
      <c r="AD876" s="35"/>
    </row>
    <row r="877" spans="1:30" ht="13.5" customHeight="1" thickBot="1">
      <c r="A877" s="49"/>
      <c r="B877" s="37"/>
      <c r="C877" s="36"/>
      <c r="D877" s="49"/>
      <c r="E877" s="1090"/>
      <c r="F877" s="32"/>
      <c r="G877" s="1030"/>
      <c r="H877" s="1031"/>
      <c r="I877" s="1036"/>
      <c r="J877" s="1030"/>
      <c r="K877" s="1031"/>
      <c r="L877" s="1036"/>
      <c r="M877" s="1032" t="s">
        <v>484</v>
      </c>
      <c r="N877" s="1032"/>
      <c r="O877" s="1032"/>
      <c r="P877" s="1032"/>
      <c r="Q877" s="1032"/>
      <c r="R877" s="1033"/>
      <c r="S877" s="1034"/>
      <c r="T877" s="1035"/>
      <c r="U877" s="1035"/>
      <c r="V877" s="1035"/>
      <c r="W877" s="1035"/>
      <c r="X877" s="1035"/>
      <c r="Y877" s="1035"/>
      <c r="Z877" s="1035"/>
      <c r="AA877" s="1035"/>
      <c r="AB877" s="33"/>
      <c r="AC877" s="34"/>
      <c r="AD877" s="35"/>
    </row>
    <row r="878" spans="1:30" ht="13.5" customHeight="1" thickBot="1">
      <c r="A878" s="49"/>
      <c r="B878" s="37"/>
      <c r="C878" s="36"/>
      <c r="D878" s="49"/>
      <c r="E878" s="1090"/>
      <c r="F878" s="32"/>
      <c r="G878" s="1028"/>
      <c r="H878" s="1029"/>
      <c r="I878" s="1036" t="s">
        <v>31</v>
      </c>
      <c r="J878" s="1028"/>
      <c r="K878" s="1029"/>
      <c r="L878" s="1036" t="s">
        <v>293</v>
      </c>
      <c r="M878" s="1037" t="s">
        <v>483</v>
      </c>
      <c r="N878" s="1037"/>
      <c r="O878" s="1037"/>
      <c r="P878" s="1037"/>
      <c r="Q878" s="1037"/>
      <c r="R878" s="1037"/>
      <c r="S878" s="1038"/>
      <c r="T878" s="1038"/>
      <c r="U878" s="1038"/>
      <c r="V878" s="1038"/>
      <c r="W878" s="1038"/>
      <c r="X878" s="1038"/>
      <c r="Y878" s="1038"/>
      <c r="Z878" s="1038"/>
      <c r="AA878" s="1038"/>
      <c r="AB878" s="33"/>
      <c r="AC878" s="34"/>
      <c r="AD878" s="35"/>
    </row>
    <row r="879" spans="1:30" ht="13.5" customHeight="1" thickBot="1">
      <c r="A879" s="49"/>
      <c r="B879" s="37"/>
      <c r="C879" s="36"/>
      <c r="D879" s="49"/>
      <c r="E879" s="471"/>
      <c r="F879" s="32"/>
      <c r="G879" s="1030"/>
      <c r="H879" s="1031"/>
      <c r="I879" s="1036"/>
      <c r="J879" s="1030"/>
      <c r="K879" s="1031"/>
      <c r="L879" s="1036"/>
      <c r="M879" s="1032" t="s">
        <v>484</v>
      </c>
      <c r="N879" s="1032"/>
      <c r="O879" s="1032"/>
      <c r="P879" s="1032"/>
      <c r="Q879" s="1032"/>
      <c r="R879" s="1033"/>
      <c r="S879" s="1034"/>
      <c r="T879" s="1035"/>
      <c r="U879" s="1035"/>
      <c r="V879" s="1035"/>
      <c r="W879" s="1035"/>
      <c r="X879" s="1035"/>
      <c r="Y879" s="1035"/>
      <c r="Z879" s="1035"/>
      <c r="AA879" s="1035"/>
      <c r="AB879" s="33"/>
      <c r="AC879" s="34"/>
      <c r="AD879" s="35"/>
    </row>
    <row r="880" spans="1:30" ht="13.5" customHeight="1" thickBot="1">
      <c r="A880" s="49"/>
      <c r="B880" s="37"/>
      <c r="C880" s="36"/>
      <c r="D880" s="49"/>
      <c r="E880" s="471"/>
      <c r="F880" s="32"/>
      <c r="G880" s="1028"/>
      <c r="H880" s="1029"/>
      <c r="I880" s="1036" t="s">
        <v>31</v>
      </c>
      <c r="J880" s="1028"/>
      <c r="K880" s="1029"/>
      <c r="L880" s="1036" t="s">
        <v>293</v>
      </c>
      <c r="M880" s="1037" t="s">
        <v>483</v>
      </c>
      <c r="N880" s="1037"/>
      <c r="O880" s="1037"/>
      <c r="P880" s="1037"/>
      <c r="Q880" s="1037"/>
      <c r="R880" s="1037"/>
      <c r="S880" s="1038"/>
      <c r="T880" s="1038"/>
      <c r="U880" s="1038"/>
      <c r="V880" s="1038"/>
      <c r="W880" s="1038"/>
      <c r="X880" s="1038"/>
      <c r="Y880" s="1038"/>
      <c r="Z880" s="1038"/>
      <c r="AA880" s="1038"/>
      <c r="AB880" s="33"/>
      <c r="AC880" s="34"/>
      <c r="AD880" s="35"/>
    </row>
    <row r="881" spans="1:30" ht="13.5" customHeight="1" thickBot="1">
      <c r="A881" s="49"/>
      <c r="B881" s="37"/>
      <c r="C881" s="36"/>
      <c r="D881" s="49"/>
      <c r="E881" s="471"/>
      <c r="F881" s="32"/>
      <c r="G881" s="1030"/>
      <c r="H881" s="1031"/>
      <c r="I881" s="1036"/>
      <c r="J881" s="1030"/>
      <c r="K881" s="1031"/>
      <c r="L881" s="1036"/>
      <c r="M881" s="1032" t="s">
        <v>484</v>
      </c>
      <c r="N881" s="1032"/>
      <c r="O881" s="1032"/>
      <c r="P881" s="1032"/>
      <c r="Q881" s="1032"/>
      <c r="R881" s="1033"/>
      <c r="S881" s="1034"/>
      <c r="T881" s="1035"/>
      <c r="U881" s="1035"/>
      <c r="V881" s="1035"/>
      <c r="W881" s="1035"/>
      <c r="X881" s="1035"/>
      <c r="Y881" s="1035"/>
      <c r="Z881" s="1035"/>
      <c r="AA881" s="1035"/>
      <c r="AB881" s="33"/>
      <c r="AC881" s="34"/>
      <c r="AD881" s="35"/>
    </row>
    <row r="882" spans="1:30" ht="13.5" customHeight="1" thickBot="1">
      <c r="A882" s="49"/>
      <c r="B882" s="37"/>
      <c r="C882" s="36"/>
      <c r="D882" s="49"/>
      <c r="E882" s="471"/>
      <c r="F882" s="32"/>
      <c r="G882" s="1028"/>
      <c r="H882" s="1029"/>
      <c r="I882" s="1036" t="s">
        <v>31</v>
      </c>
      <c r="J882" s="1028"/>
      <c r="K882" s="1029"/>
      <c r="L882" s="1036" t="s">
        <v>293</v>
      </c>
      <c r="M882" s="1037" t="s">
        <v>483</v>
      </c>
      <c r="N882" s="1037"/>
      <c r="O882" s="1037"/>
      <c r="P882" s="1037"/>
      <c r="Q882" s="1037"/>
      <c r="R882" s="1037"/>
      <c r="S882" s="1038"/>
      <c r="T882" s="1038"/>
      <c r="U882" s="1038"/>
      <c r="V882" s="1038"/>
      <c r="W882" s="1038"/>
      <c r="X882" s="1038"/>
      <c r="Y882" s="1038"/>
      <c r="Z882" s="1038"/>
      <c r="AA882" s="1038"/>
      <c r="AB882" s="33"/>
      <c r="AC882" s="34"/>
      <c r="AD882" s="35"/>
    </row>
    <row r="883" spans="1:30" ht="13.5" customHeight="1" thickBot="1">
      <c r="A883" s="49"/>
      <c r="B883" s="37"/>
      <c r="C883" s="36"/>
      <c r="D883" s="49"/>
      <c r="E883" s="471"/>
      <c r="F883" s="32"/>
      <c r="G883" s="1030"/>
      <c r="H883" s="1031"/>
      <c r="I883" s="1036"/>
      <c r="J883" s="1030"/>
      <c r="K883" s="1031"/>
      <c r="L883" s="1036"/>
      <c r="M883" s="1032" t="s">
        <v>484</v>
      </c>
      <c r="N883" s="1032"/>
      <c r="O883" s="1032"/>
      <c r="P883" s="1032"/>
      <c r="Q883" s="1032"/>
      <c r="R883" s="1033"/>
      <c r="S883" s="1034"/>
      <c r="T883" s="1035"/>
      <c r="U883" s="1035"/>
      <c r="V883" s="1035"/>
      <c r="W883" s="1035"/>
      <c r="X883" s="1035"/>
      <c r="Y883" s="1035"/>
      <c r="Z883" s="1035"/>
      <c r="AA883" s="1035"/>
      <c r="AB883" s="33"/>
      <c r="AC883" s="34"/>
      <c r="AD883" s="35"/>
    </row>
    <row r="884" spans="1:30" ht="13.5" customHeight="1">
      <c r="A884" s="49"/>
      <c r="B884" s="37"/>
      <c r="C884" s="36"/>
      <c r="D884" s="49"/>
      <c r="E884" s="471"/>
      <c r="F884" s="32"/>
      <c r="G884" s="441"/>
      <c r="H884" s="441"/>
      <c r="I884" s="441"/>
      <c r="J884" s="441"/>
      <c r="K884" s="441"/>
      <c r="L884" s="46"/>
      <c r="M884" s="46"/>
      <c r="N884" s="46"/>
      <c r="O884" s="38"/>
      <c r="P884" s="38"/>
      <c r="Q884" s="38"/>
      <c r="R884" s="38"/>
      <c r="S884" s="38"/>
      <c r="T884" s="38"/>
      <c r="U884" s="38"/>
      <c r="V884" s="38"/>
      <c r="W884" s="38"/>
      <c r="X884" s="38"/>
      <c r="Y884" s="38"/>
      <c r="Z884" s="38"/>
      <c r="AA884" s="45"/>
      <c r="AB884" s="33"/>
      <c r="AC884" s="34"/>
      <c r="AD884" s="35"/>
    </row>
    <row r="885" spans="1:30" ht="13.5" customHeight="1">
      <c r="A885" s="1008" t="s">
        <v>888</v>
      </c>
      <c r="B885" s="1090">
        <v>46</v>
      </c>
      <c r="C885" s="1009" t="s">
        <v>756</v>
      </c>
      <c r="D885" s="63" t="s">
        <v>449</v>
      </c>
      <c r="E885" s="1008" t="s">
        <v>889</v>
      </c>
      <c r="F885" s="32"/>
      <c r="G885" s="1011" t="s">
        <v>72</v>
      </c>
      <c r="H885" s="1011"/>
      <c r="I885" s="1011"/>
      <c r="J885" s="1011"/>
      <c r="K885" s="1011"/>
      <c r="L885" s="1011"/>
      <c r="M885" s="1012"/>
      <c r="N885" s="1322" t="s">
        <v>175</v>
      </c>
      <c r="O885" s="1679"/>
      <c r="P885" s="1679"/>
      <c r="Q885" s="1679"/>
      <c r="R885" s="1679"/>
      <c r="S885" s="1679"/>
      <c r="T885" s="1679"/>
      <c r="U885" s="1679"/>
      <c r="V885" s="1323"/>
      <c r="AA885" s="45"/>
      <c r="AB885" s="1486" t="s">
        <v>643</v>
      </c>
      <c r="AC885" s="1550"/>
      <c r="AD885" s="1551"/>
    </row>
    <row r="886" spans="1:30">
      <c r="A886" s="1008"/>
      <c r="B886" s="1090"/>
      <c r="C886" s="1009"/>
      <c r="D886" s="63"/>
      <c r="E886" s="1027"/>
      <c r="F886" s="32"/>
      <c r="G886" s="1011"/>
      <c r="H886" s="1011"/>
      <c r="I886" s="1011"/>
      <c r="J886" s="1011"/>
      <c r="K886" s="1011"/>
      <c r="L886" s="1011"/>
      <c r="M886" s="1012"/>
      <c r="N886" s="1324"/>
      <c r="O886" s="1680"/>
      <c r="P886" s="1680"/>
      <c r="Q886" s="1680"/>
      <c r="R886" s="1680"/>
      <c r="S886" s="1680"/>
      <c r="T886" s="1680"/>
      <c r="U886" s="1680"/>
      <c r="V886" s="1325"/>
      <c r="AA886" s="45"/>
      <c r="AB886" s="1486"/>
      <c r="AC886" s="1550"/>
      <c r="AD886" s="1551"/>
    </row>
    <row r="887" spans="1:30" ht="13.5" customHeight="1">
      <c r="A887" s="1008"/>
      <c r="B887" s="1090"/>
      <c r="C887" s="1009"/>
      <c r="D887" s="63"/>
      <c r="E887" s="47"/>
      <c r="F887" s="32"/>
      <c r="AA887" s="45"/>
      <c r="AB887" s="297"/>
      <c r="AC887" s="298"/>
      <c r="AD887" s="299"/>
    </row>
    <row r="888" spans="1:30">
      <c r="A888" s="300"/>
      <c r="B888" s="301"/>
      <c r="C888" s="182"/>
      <c r="D888" s="302"/>
      <c r="E888" s="300"/>
      <c r="F888" s="64"/>
      <c r="G888" s="118"/>
      <c r="H888" s="118"/>
      <c r="I888" s="118"/>
      <c r="J888" s="118"/>
      <c r="K888" s="118"/>
      <c r="L888" s="118"/>
      <c r="M888" s="118"/>
      <c r="N888" s="118"/>
      <c r="O888" s="118"/>
      <c r="P888" s="118"/>
      <c r="Q888" s="118"/>
      <c r="R888" s="118"/>
      <c r="S888" s="118"/>
      <c r="T888" s="118"/>
      <c r="U888" s="118"/>
      <c r="V888" s="118"/>
      <c r="W888" s="118"/>
      <c r="X888" s="118"/>
      <c r="Y888" s="118"/>
      <c r="Z888" s="118"/>
      <c r="AA888" s="66"/>
      <c r="AB888" s="303"/>
      <c r="AC888" s="304"/>
      <c r="AD888" s="305"/>
    </row>
    <row r="889" spans="1:30" ht="5.25" customHeight="1"/>
    <row r="890" spans="1:30">
      <c r="A890" s="40" t="s">
        <v>949</v>
      </c>
    </row>
    <row r="891" spans="1:30">
      <c r="A891" s="496"/>
      <c r="B891" s="494"/>
      <c r="C891" s="1097" t="s">
        <v>950</v>
      </c>
      <c r="D891" s="491"/>
      <c r="E891" s="1004" t="s">
        <v>1207</v>
      </c>
      <c r="F891" s="489"/>
      <c r="G891" s="484"/>
      <c r="H891" s="484"/>
      <c r="I891" s="484"/>
      <c r="J891" s="484"/>
      <c r="K891" s="484"/>
      <c r="L891" s="484"/>
      <c r="M891" s="484"/>
      <c r="N891" s="484"/>
      <c r="O891" s="484"/>
      <c r="P891" s="484"/>
      <c r="Q891" s="484"/>
      <c r="R891" s="484"/>
      <c r="S891" s="484"/>
      <c r="T891" s="484"/>
      <c r="U891" s="484"/>
      <c r="V891" s="484"/>
      <c r="W891" s="484"/>
      <c r="X891" s="484"/>
      <c r="Y891" s="484"/>
      <c r="Z891" s="484"/>
      <c r="AA891" s="490"/>
      <c r="AB891" s="497"/>
      <c r="AC891" s="498" t="s">
        <v>951</v>
      </c>
      <c r="AD891" s="499"/>
    </row>
    <row r="892" spans="1:30">
      <c r="A892" s="368"/>
      <c r="B892" s="495"/>
      <c r="C892" s="1009"/>
      <c r="D892" s="492"/>
      <c r="E892" s="1005"/>
      <c r="F892" s="32"/>
      <c r="AA892" s="45"/>
      <c r="AB892" s="274"/>
      <c r="AC892" s="275"/>
      <c r="AD892" s="276"/>
    </row>
    <row r="893" spans="1:30">
      <c r="A893" s="368"/>
      <c r="B893" s="495"/>
      <c r="C893" s="1009"/>
      <c r="D893" s="492"/>
      <c r="E893" s="1005"/>
      <c r="F893" s="32"/>
      <c r="AA893" s="45"/>
      <c r="AB893" s="274"/>
      <c r="AC893" s="275"/>
      <c r="AD893" s="276"/>
    </row>
    <row r="894" spans="1:30">
      <c r="A894" s="368"/>
      <c r="B894" s="495"/>
      <c r="C894" s="1009"/>
      <c r="D894" s="492"/>
      <c r="E894" s="1005"/>
      <c r="F894" s="32"/>
      <c r="AA894" s="45"/>
      <c r="AB894" s="274"/>
      <c r="AC894" s="275"/>
      <c r="AD894" s="276"/>
    </row>
    <row r="895" spans="1:30">
      <c r="A895" s="368"/>
      <c r="B895" s="495"/>
      <c r="C895" s="1009"/>
      <c r="D895" s="492"/>
      <c r="E895" s="1005"/>
      <c r="F895" s="32"/>
      <c r="AA895" s="45"/>
      <c r="AB895" s="274"/>
      <c r="AC895" s="275"/>
      <c r="AD895" s="276"/>
    </row>
    <row r="896" spans="1:30">
      <c r="A896" s="368"/>
      <c r="B896" s="495"/>
      <c r="C896" s="1009"/>
      <c r="D896" s="492"/>
      <c r="E896" s="1005"/>
      <c r="F896" s="32"/>
      <c r="AA896" s="45"/>
      <c r="AB896" s="274"/>
      <c r="AC896" s="275"/>
      <c r="AD896" s="276"/>
    </row>
    <row r="897" spans="1:30">
      <c r="A897" s="368"/>
      <c r="B897" s="495"/>
      <c r="C897" s="1009"/>
      <c r="D897" s="492"/>
      <c r="E897" s="1005"/>
      <c r="F897" s="32"/>
      <c r="AA897" s="45"/>
      <c r="AB897" s="274"/>
      <c r="AC897" s="275"/>
      <c r="AD897" s="276"/>
    </row>
    <row r="898" spans="1:30">
      <c r="A898" s="368"/>
      <c r="B898" s="495"/>
      <c r="C898" s="1009"/>
      <c r="D898" s="492"/>
      <c r="E898" s="1005"/>
      <c r="F898" s="32"/>
      <c r="AA898" s="45"/>
      <c r="AB898" s="274"/>
      <c r="AC898" s="275"/>
      <c r="AD898" s="276"/>
    </row>
    <row r="899" spans="1:30">
      <c r="A899" s="368"/>
      <c r="B899" s="495"/>
      <c r="C899" s="1009"/>
      <c r="D899" s="492"/>
      <c r="E899" s="1005"/>
      <c r="F899" s="32"/>
      <c r="AA899" s="45"/>
      <c r="AB899" s="274"/>
      <c r="AC899" s="275"/>
      <c r="AD899" s="276"/>
    </row>
    <row r="900" spans="1:30">
      <c r="A900" s="300"/>
      <c r="B900" s="301"/>
      <c r="C900" s="1098"/>
      <c r="D900" s="493"/>
      <c r="E900" s="1006"/>
      <c r="F900" s="64"/>
      <c r="G900" s="118"/>
      <c r="H900" s="118"/>
      <c r="I900" s="118"/>
      <c r="J900" s="118"/>
      <c r="K900" s="118"/>
      <c r="L900" s="118"/>
      <c r="M900" s="118"/>
      <c r="N900" s="118"/>
      <c r="O900" s="118"/>
      <c r="P900" s="118"/>
      <c r="Q900" s="118"/>
      <c r="R900" s="118"/>
      <c r="S900" s="118"/>
      <c r="T900" s="118"/>
      <c r="U900" s="118"/>
      <c r="V900" s="118"/>
      <c r="W900" s="118"/>
      <c r="X900" s="118"/>
      <c r="Y900" s="118"/>
      <c r="Z900" s="118"/>
      <c r="AA900" s="66"/>
      <c r="AB900" s="303"/>
      <c r="AC900" s="304"/>
      <c r="AD900" s="305"/>
    </row>
    <row r="902" spans="1:30" ht="14.4">
      <c r="A902" s="736" t="s">
        <v>778</v>
      </c>
      <c r="B902" s="737"/>
      <c r="C902" s="738" t="s">
        <v>1254</v>
      </c>
      <c r="D902" s="739"/>
      <c r="E902" s="737"/>
      <c r="F902" s="725"/>
      <c r="G902" s="725"/>
      <c r="H902" s="725"/>
      <c r="I902" s="725"/>
      <c r="J902" s="725"/>
      <c r="K902" s="725"/>
      <c r="L902" s="725"/>
      <c r="M902" s="725"/>
      <c r="N902" s="725"/>
      <c r="O902" s="766"/>
      <c r="P902" s="766"/>
      <c r="Q902" s="766"/>
      <c r="R902" s="766"/>
      <c r="S902" s="766"/>
      <c r="T902" s="766"/>
      <c r="U902" s="766"/>
      <c r="V902" s="766"/>
      <c r="W902" s="898"/>
      <c r="X902" s="898"/>
      <c r="Y902" s="898"/>
      <c r="Z902" s="766"/>
      <c r="AA902" s="898"/>
      <c r="AB902" s="898"/>
      <c r="AC902" s="898"/>
      <c r="AD902" s="740"/>
    </row>
    <row r="903" spans="1:30" ht="15" thickBot="1">
      <c r="A903" s="32"/>
      <c r="B903" s="40"/>
      <c r="C903" s="785"/>
      <c r="D903" s="126"/>
      <c r="N903" s="1703" t="s">
        <v>1356</v>
      </c>
      <c r="O903" s="1703"/>
      <c r="P903" s="1703"/>
      <c r="Q903" s="1703"/>
      <c r="R903" s="1703"/>
      <c r="S903" s="1703"/>
      <c r="T903" s="1703"/>
      <c r="U903" s="1703"/>
      <c r="V903" s="1703"/>
      <c r="W903" s="1703"/>
      <c r="X903" s="1703"/>
      <c r="Y903" s="1703"/>
      <c r="AA903" s="1749" t="s">
        <v>1357</v>
      </c>
      <c r="AB903" s="1749"/>
      <c r="AC903" s="1749"/>
      <c r="AD903" s="45"/>
    </row>
    <row r="904" spans="1:30">
      <c r="A904" s="171"/>
      <c r="B904" s="40"/>
      <c r="D904" s="40"/>
      <c r="N904" s="1086" t="s">
        <v>472</v>
      </c>
      <c r="O904" s="1086"/>
      <c r="P904" s="1086"/>
      <c r="Q904" s="1086"/>
      <c r="R904" s="1086"/>
      <c r="S904" s="1086"/>
      <c r="T904" s="1086"/>
      <c r="U904" s="1086"/>
      <c r="V904" s="1086"/>
      <c r="W904" s="1701" t="str">
        <f>Q692</f>
        <v/>
      </c>
      <c r="X904" s="1702"/>
      <c r="Y904" s="741" t="s">
        <v>24</v>
      </c>
      <c r="AA904" s="1743"/>
      <c r="AB904" s="1744"/>
      <c r="AC904" s="782" t="s">
        <v>24</v>
      </c>
      <c r="AD904" s="45"/>
    </row>
    <row r="905" spans="1:30" ht="13.8" thickBot="1">
      <c r="A905" s="171"/>
      <c r="B905" s="40"/>
      <c r="D905" s="40"/>
      <c r="N905" s="1099" t="s">
        <v>780</v>
      </c>
      <c r="O905" s="1099"/>
      <c r="P905" s="1099"/>
      <c r="Q905" s="1099"/>
      <c r="R905" s="1099"/>
      <c r="S905" s="1099"/>
      <c r="T905" s="1099"/>
      <c r="U905" s="1099"/>
      <c r="V905" s="1099"/>
      <c r="W905" s="1699" t="str">
        <f>Q693</f>
        <v/>
      </c>
      <c r="X905" s="1700"/>
      <c r="Y905" s="780" t="s">
        <v>24</v>
      </c>
      <c r="AA905" s="1745"/>
      <c r="AB905" s="1746"/>
      <c r="AC905" s="783" t="s">
        <v>24</v>
      </c>
      <c r="AD905" s="45"/>
    </row>
    <row r="906" spans="1:30" ht="26.4" customHeight="1" thickTop="1" thickBot="1">
      <c r="A906" s="171"/>
      <c r="B906" s="40"/>
      <c r="D906" s="40"/>
      <c r="N906" s="1100" t="s">
        <v>781</v>
      </c>
      <c r="O906" s="1100"/>
      <c r="P906" s="1100"/>
      <c r="Q906" s="1100"/>
      <c r="R906" s="1100"/>
      <c r="S906" s="1100"/>
      <c r="T906" s="1100"/>
      <c r="U906" s="1100"/>
      <c r="V906" s="1100"/>
      <c r="W906" s="1095" t="str">
        <f>Q694</f>
        <v/>
      </c>
      <c r="X906" s="1096"/>
      <c r="Y906" s="781" t="s">
        <v>24</v>
      </c>
      <c r="AA906" s="1747"/>
      <c r="AB906" s="1748"/>
      <c r="AC906" s="784" t="s">
        <v>24</v>
      </c>
      <c r="AD906" s="45"/>
    </row>
    <row r="907" spans="1:30">
      <c r="A907" s="171"/>
      <c r="B907" s="40"/>
      <c r="D907" s="40"/>
      <c r="F907" s="810" t="s">
        <v>1368</v>
      </c>
      <c r="P907" s="810" t="s">
        <v>1367</v>
      </c>
      <c r="R907" s="189"/>
      <c r="AB907" s="31"/>
      <c r="AC907" s="31"/>
      <c r="AD907" s="45"/>
    </row>
    <row r="908" spans="1:30">
      <c r="A908" s="171"/>
      <c r="B908" s="40"/>
      <c r="D908" s="40"/>
      <c r="E908" s="31"/>
      <c r="F908" s="1101" t="s">
        <v>9</v>
      </c>
      <c r="G908" s="1102"/>
      <c r="H908" s="1007" t="s">
        <v>782</v>
      </c>
      <c r="I908" s="1007"/>
      <c r="J908" s="1039" t="s">
        <v>1338</v>
      </c>
      <c r="K908" s="1040"/>
      <c r="L908" s="1041"/>
      <c r="M908" s="1039" t="s">
        <v>1338</v>
      </c>
      <c r="N908" s="1040"/>
      <c r="O908" s="1041"/>
      <c r="P908" s="1101" t="s">
        <v>9</v>
      </c>
      <c r="Q908" s="1102"/>
      <c r="R908" s="1007" t="s">
        <v>782</v>
      </c>
      <c r="S908" s="1007"/>
      <c r="T908" s="1039" t="s">
        <v>1338</v>
      </c>
      <c r="U908" s="1040"/>
      <c r="V908" s="1041"/>
      <c r="W908" s="1039" t="s">
        <v>1338</v>
      </c>
      <c r="X908" s="1040"/>
      <c r="Y908" s="1041"/>
      <c r="Z908" s="807"/>
      <c r="AA908" s="805"/>
      <c r="AB908" s="805"/>
      <c r="AC908" s="805"/>
      <c r="AD908" s="45"/>
    </row>
    <row r="909" spans="1:30">
      <c r="A909" s="171"/>
      <c r="B909" s="40"/>
      <c r="D909" s="40"/>
      <c r="E909" s="31"/>
      <c r="F909" s="1103"/>
      <c r="G909" s="1104"/>
      <c r="H909" s="1212" t="s">
        <v>298</v>
      </c>
      <c r="I909" s="1212"/>
      <c r="J909" s="1039" t="s">
        <v>1341</v>
      </c>
      <c r="K909" s="1040"/>
      <c r="L909" s="1041"/>
      <c r="M909" s="1039" t="s">
        <v>1342</v>
      </c>
      <c r="N909" s="1040"/>
      <c r="O909" s="1041"/>
      <c r="P909" s="1103"/>
      <c r="Q909" s="1104"/>
      <c r="R909" s="1212" t="s">
        <v>298</v>
      </c>
      <c r="S909" s="1212"/>
      <c r="T909" s="1039" t="s">
        <v>1340</v>
      </c>
      <c r="U909" s="1040"/>
      <c r="V909" s="1041"/>
      <c r="W909" s="1039" t="s">
        <v>1337</v>
      </c>
      <c r="X909" s="1040"/>
      <c r="Y909" s="1041"/>
      <c r="Z909" s="807"/>
      <c r="AA909" s="805"/>
      <c r="AB909" s="805"/>
      <c r="AC909" s="805"/>
      <c r="AD909" s="45"/>
    </row>
    <row r="910" spans="1:30">
      <c r="A910" s="171"/>
      <c r="B910" s="40"/>
      <c r="D910" s="40"/>
      <c r="E910" s="31"/>
      <c r="F910" s="1696" t="s">
        <v>299</v>
      </c>
      <c r="G910" s="1697"/>
      <c r="H910" s="1026" t="e">
        <f>J791-M791</f>
        <v>#VALUE!</v>
      </c>
      <c r="I910" s="1026"/>
      <c r="J910" s="1764" t="e">
        <f>ROUNDDOWN(H910/3,1)</f>
        <v>#VALUE!</v>
      </c>
      <c r="K910" s="1765"/>
      <c r="L910" s="1766"/>
      <c r="M910" s="1764" t="e">
        <f>ROUNDDOWN(H910/3,1)</f>
        <v>#VALUE!</v>
      </c>
      <c r="N910" s="1765"/>
      <c r="O910" s="1766"/>
      <c r="P910" s="1696" t="s">
        <v>299</v>
      </c>
      <c r="Q910" s="1697"/>
      <c r="R910" s="1026" t="str">
        <f>K638</f>
        <v/>
      </c>
      <c r="S910" s="1026"/>
      <c r="T910" s="1764" t="e">
        <f>ROUNDDOWN(R910/3,1)</f>
        <v>#VALUE!</v>
      </c>
      <c r="U910" s="1765"/>
      <c r="V910" s="1766"/>
      <c r="W910" s="1764" t="e">
        <f>ROUNDDOWN(R910/3,1)</f>
        <v>#VALUE!</v>
      </c>
      <c r="X910" s="1765"/>
      <c r="Y910" s="1766"/>
      <c r="Z910" s="32"/>
      <c r="AB910" s="31"/>
      <c r="AC910" s="31"/>
      <c r="AD910" s="45"/>
    </row>
    <row r="911" spans="1:30">
      <c r="A911" s="171"/>
      <c r="B911" s="40"/>
      <c r="D911" s="40"/>
      <c r="E911" s="31"/>
      <c r="F911" s="1696" t="s">
        <v>301</v>
      </c>
      <c r="G911" s="1697"/>
      <c r="H911" s="1026" t="e">
        <f>J792-M792</f>
        <v>#VALUE!</v>
      </c>
      <c r="I911" s="1026"/>
      <c r="J911" s="1764" t="e">
        <f>ROUNDDOWN(H911/5,1)</f>
        <v>#VALUE!</v>
      </c>
      <c r="K911" s="1765"/>
      <c r="L911" s="1766"/>
      <c r="M911" s="1767" t="e">
        <f>ROUNDDOWN((H911+H912)/6,1)</f>
        <v>#VALUE!</v>
      </c>
      <c r="N911" s="1768"/>
      <c r="O911" s="1769"/>
      <c r="P911" s="1696" t="s">
        <v>301</v>
      </c>
      <c r="Q911" s="1697"/>
      <c r="R911" s="1026" t="str">
        <f>K639</f>
        <v/>
      </c>
      <c r="S911" s="1026"/>
      <c r="T911" s="1764" t="e">
        <f>ROUNDDOWN(R911/5,1)</f>
        <v>#VALUE!</v>
      </c>
      <c r="U911" s="1765"/>
      <c r="V911" s="1766"/>
      <c r="W911" s="1767" t="e">
        <f>ROUNDDOWN((R911+R912)/6,1)</f>
        <v>#VALUE!</v>
      </c>
      <c r="X911" s="1768"/>
      <c r="Y911" s="1769"/>
      <c r="Z911" s="32"/>
      <c r="AB911" s="31"/>
      <c r="AC911" s="31"/>
      <c r="AD911" s="45"/>
    </row>
    <row r="912" spans="1:30">
      <c r="A912" s="171"/>
      <c r="B912" s="40"/>
      <c r="D912" s="40"/>
      <c r="E912" s="31"/>
      <c r="F912" s="1696" t="s">
        <v>303</v>
      </c>
      <c r="G912" s="1697"/>
      <c r="H912" s="1026" t="e">
        <f>J793-M793</f>
        <v>#VALUE!</v>
      </c>
      <c r="I912" s="1026"/>
      <c r="J912" s="1764" t="e">
        <f>ROUNDDOWN(H912/6,1)</f>
        <v>#VALUE!</v>
      </c>
      <c r="K912" s="1765"/>
      <c r="L912" s="1766"/>
      <c r="M912" s="1770"/>
      <c r="N912" s="1771"/>
      <c r="O912" s="1772"/>
      <c r="P912" s="1696" t="s">
        <v>303</v>
      </c>
      <c r="Q912" s="1697"/>
      <c r="R912" s="1026" t="str">
        <f>K640</f>
        <v/>
      </c>
      <c r="S912" s="1026"/>
      <c r="T912" s="1764" t="e">
        <f>ROUNDDOWN(R912/6,1)</f>
        <v>#VALUE!</v>
      </c>
      <c r="U912" s="1765"/>
      <c r="V912" s="1766"/>
      <c r="W912" s="1770"/>
      <c r="X912" s="1771"/>
      <c r="Y912" s="1772"/>
      <c r="AB912" s="31"/>
      <c r="AC912" s="31"/>
      <c r="AD912" s="45"/>
    </row>
    <row r="913" spans="1:30" ht="13.8" thickBot="1">
      <c r="A913" s="171"/>
      <c r="B913" s="40"/>
      <c r="D913" s="40"/>
      <c r="E913" s="31"/>
      <c r="F913" s="1788" t="s">
        <v>860</v>
      </c>
      <c r="G913" s="1789"/>
      <c r="H913" s="1727" t="str">
        <f>M794</f>
        <v/>
      </c>
      <c r="I913" s="1728"/>
      <c r="J913" s="1796" t="e">
        <f>ROUNDDOWN(H913/2,1)</f>
        <v>#VALUE!</v>
      </c>
      <c r="K913" s="1797"/>
      <c r="L913" s="1798"/>
      <c r="M913" s="1796" t="e">
        <f>ROUNDDOWN(H913/2,1)</f>
        <v>#VALUE!</v>
      </c>
      <c r="N913" s="1797"/>
      <c r="O913" s="1798"/>
      <c r="P913" s="1696" t="s">
        <v>1339</v>
      </c>
      <c r="Q913" s="1697"/>
      <c r="R913" s="1729"/>
      <c r="S913" s="1730"/>
      <c r="T913" s="1731">
        <f>ROUNDDOWN(R913/2,1)</f>
        <v>0</v>
      </c>
      <c r="U913" s="1732"/>
      <c r="V913" s="1733"/>
      <c r="W913" s="1731">
        <f>ROUNDDOWN(R913/2,1)</f>
        <v>0</v>
      </c>
      <c r="X913" s="1732"/>
      <c r="Y913" s="1733"/>
      <c r="Z913" s="808"/>
      <c r="AA913" s="806"/>
      <c r="AB913" s="806"/>
      <c r="AC913" s="806"/>
      <c r="AD913" s="45"/>
    </row>
    <row r="914" spans="1:30" ht="13.8" thickTop="1">
      <c r="A914" s="171"/>
      <c r="B914" s="40"/>
      <c r="D914" s="40"/>
      <c r="E914" s="812" t="s">
        <v>1373</v>
      </c>
      <c r="F914" s="1790" t="s">
        <v>863</v>
      </c>
      <c r="G914" s="1791"/>
      <c r="H914" s="1734" t="e">
        <f>SUM(H910:I913)</f>
        <v>#VALUE!</v>
      </c>
      <c r="I914" s="1736"/>
      <c r="J914" s="1734" t="e">
        <f>ROUND(SUM(J910:L913),0)+1</f>
        <v>#VALUE!</v>
      </c>
      <c r="K914" s="1735"/>
      <c r="L914" s="1735"/>
      <c r="M914" s="1734" t="e">
        <f>ROUND(SUM(M910:O913),0)+1</f>
        <v>#VALUE!</v>
      </c>
      <c r="N914" s="1735"/>
      <c r="O914" s="1735"/>
      <c r="P914" s="1790" t="s">
        <v>863</v>
      </c>
      <c r="Q914" s="1791"/>
      <c r="R914" s="1734">
        <f>SUM(R910:S913)</f>
        <v>0</v>
      </c>
      <c r="S914" s="1736"/>
      <c r="T914" s="1734" t="e">
        <f>ROUND(SUM(T910:V913),0)+1</f>
        <v>#VALUE!</v>
      </c>
      <c r="U914" s="1735"/>
      <c r="V914" s="1736"/>
      <c r="W914" s="1734" t="e">
        <f>ROUND(SUM(W910:Y913),0)+1</f>
        <v>#VALUE!</v>
      </c>
      <c r="X914" s="1735"/>
      <c r="Y914" s="1736"/>
      <c r="Z914" s="809"/>
      <c r="AA914" s="153"/>
      <c r="AB914" s="153"/>
      <c r="AC914" s="153"/>
      <c r="AD914" s="45"/>
    </row>
    <row r="915" spans="1:30">
      <c r="A915" s="171"/>
      <c r="B915" s="40"/>
      <c r="D915" s="40"/>
      <c r="J915" s="898" t="e">
        <f>SUM(J910:L913)+1</f>
        <v>#VALUE!</v>
      </c>
      <c r="K915" s="898"/>
      <c r="L915" s="898"/>
      <c r="M915" s="898" t="e">
        <f>SUM(M910:O913)+1</f>
        <v>#VALUE!</v>
      </c>
      <c r="N915" s="898"/>
      <c r="O915" s="898"/>
      <c r="T915" s="898" t="e">
        <f>SUM(T910:V913)+1</f>
        <v>#VALUE!</v>
      </c>
      <c r="U915" s="898"/>
      <c r="V915" s="898"/>
      <c r="W915" s="898" t="e">
        <f>SUM(W910:Y913)+1</f>
        <v>#VALUE!</v>
      </c>
      <c r="X915" s="898"/>
      <c r="Y915" s="898"/>
      <c r="AB915" s="31"/>
      <c r="AC915" s="31"/>
      <c r="AD915" s="45"/>
    </row>
    <row r="916" spans="1:30">
      <c r="A916" s="171"/>
      <c r="B916" s="40"/>
      <c r="D916" s="40"/>
      <c r="AB916" s="31"/>
      <c r="AC916" s="31"/>
      <c r="AD916" s="45"/>
    </row>
    <row r="917" spans="1:30">
      <c r="A917" s="171"/>
      <c r="B917" s="40"/>
      <c r="D917" s="40"/>
      <c r="F917" s="1751" t="s">
        <v>1345</v>
      </c>
      <c r="G917" s="1752"/>
      <c r="H917" s="1752"/>
      <c r="I917" s="1753"/>
      <c r="J917" s="1758" t="str">
        <f>Q688</f>
        <v/>
      </c>
      <c r="K917" s="1759"/>
      <c r="L917" s="1760"/>
      <c r="M917" s="1758" t="str">
        <f>Q688</f>
        <v/>
      </c>
      <c r="N917" s="1759"/>
      <c r="O917" s="1760"/>
      <c r="P917" s="1751" t="s">
        <v>1345</v>
      </c>
      <c r="Q917" s="1752"/>
      <c r="R917" s="1752"/>
      <c r="S917" s="1753"/>
      <c r="T917" s="1758" t="str">
        <f>Q688</f>
        <v/>
      </c>
      <c r="U917" s="1759"/>
      <c r="V917" s="1760"/>
      <c r="W917" s="1758" t="str">
        <f>Q688</f>
        <v/>
      </c>
      <c r="X917" s="1759"/>
      <c r="Y917" s="1760"/>
      <c r="Z917" s="32"/>
      <c r="AB917" s="31"/>
      <c r="AC917" s="31"/>
      <c r="AD917" s="45"/>
    </row>
    <row r="918" spans="1:30" hidden="1">
      <c r="A918" s="171"/>
      <c r="B918" s="40"/>
      <c r="D918" s="40"/>
      <c r="F918" s="1754" t="s">
        <v>1346</v>
      </c>
      <c r="G918" s="1755"/>
      <c r="H918" s="1755"/>
      <c r="I918" s="1756"/>
      <c r="J918" s="1761">
        <f>IF(N859="減算あり",-1,0)</f>
        <v>0</v>
      </c>
      <c r="K918" s="1762"/>
      <c r="L918" s="1763"/>
      <c r="M918" s="1761">
        <f>IF(N859="減算あり",-1,0)</f>
        <v>0</v>
      </c>
      <c r="N918" s="1762"/>
      <c r="O918" s="1763"/>
      <c r="P918" s="1754" t="s">
        <v>1346</v>
      </c>
      <c r="Q918" s="1755"/>
      <c r="R918" s="1755"/>
      <c r="S918" s="1756"/>
      <c r="T918" s="1761">
        <f>IF(N859="減算あり",-1,0)</f>
        <v>0</v>
      </c>
      <c r="U918" s="1762"/>
      <c r="V918" s="1763"/>
      <c r="W918" s="1761">
        <f>IF(N859="減算あり",-1,0)</f>
        <v>0</v>
      </c>
      <c r="X918" s="1762"/>
      <c r="Y918" s="1763"/>
      <c r="Z918" s="808"/>
      <c r="AA918" s="806"/>
      <c r="AB918" s="806"/>
      <c r="AC918" s="806"/>
      <c r="AD918" s="45"/>
    </row>
    <row r="919" spans="1:30">
      <c r="A919" s="171"/>
      <c r="B919" s="40"/>
      <c r="D919" s="40"/>
      <c r="AB919" s="31"/>
      <c r="AC919" s="31"/>
      <c r="AD919" s="45"/>
    </row>
    <row r="920" spans="1:30" ht="26.4" customHeight="1">
      <c r="A920" s="171"/>
      <c r="B920" s="40"/>
      <c r="D920" s="40"/>
      <c r="F920" s="1751" t="s">
        <v>1347</v>
      </c>
      <c r="G920" s="1752"/>
      <c r="H920" s="1752"/>
      <c r="I920" s="1753"/>
      <c r="J920" s="1758" t="e">
        <f>J914+J917</f>
        <v>#VALUE!</v>
      </c>
      <c r="K920" s="1759"/>
      <c r="L920" s="1760"/>
      <c r="M920" s="1758" t="e">
        <f>M914+M917</f>
        <v>#VALUE!</v>
      </c>
      <c r="N920" s="1759"/>
      <c r="O920" s="1760"/>
      <c r="P920" s="1751" t="s">
        <v>1347</v>
      </c>
      <c r="Q920" s="1752"/>
      <c r="R920" s="1752"/>
      <c r="S920" s="1753"/>
      <c r="T920" s="1758" t="e">
        <f>T914+T917</f>
        <v>#VALUE!</v>
      </c>
      <c r="U920" s="1759"/>
      <c r="V920" s="1760"/>
      <c r="W920" s="1758" t="e">
        <f>W914+W917</f>
        <v>#VALUE!</v>
      </c>
      <c r="X920" s="1759"/>
      <c r="Y920" s="1760"/>
      <c r="AB920" s="31"/>
      <c r="AC920" s="31"/>
      <c r="AD920" s="45"/>
    </row>
    <row r="921" spans="1:30">
      <c r="A921" s="171"/>
      <c r="B921" s="40"/>
      <c r="D921" s="40"/>
      <c r="Z921" s="789"/>
      <c r="AA921" s="789"/>
      <c r="AB921" s="789"/>
      <c r="AC921" s="789"/>
      <c r="AD921" s="45"/>
    </row>
    <row r="922" spans="1:30" ht="4.95" customHeight="1">
      <c r="A922" s="171"/>
      <c r="B922" s="40"/>
      <c r="D922" s="40"/>
      <c r="F922" s="774"/>
      <c r="G922" s="775"/>
      <c r="H922" s="775"/>
      <c r="I922" s="775"/>
      <c r="J922" s="775"/>
      <c r="K922" s="775"/>
      <c r="L922" s="775"/>
      <c r="M922" s="775"/>
      <c r="N922" s="775"/>
      <c r="O922" s="775"/>
      <c r="P922" s="775"/>
      <c r="Q922" s="775"/>
      <c r="R922" s="775"/>
      <c r="S922" s="775"/>
      <c r="T922" s="775"/>
      <c r="U922" s="775"/>
      <c r="V922" s="775"/>
      <c r="W922" s="775"/>
      <c r="X922" s="775"/>
      <c r="Y922" s="775"/>
      <c r="Z922" s="775"/>
      <c r="AA922" s="775"/>
      <c r="AB922" s="775"/>
      <c r="AC922" s="776"/>
      <c r="AD922" s="45"/>
    </row>
    <row r="923" spans="1:30">
      <c r="A923" s="171"/>
      <c r="B923" s="40"/>
      <c r="D923" s="40"/>
      <c r="E923" s="787"/>
      <c r="F923" s="777" t="s">
        <v>765</v>
      </c>
      <c r="G923" s="777"/>
      <c r="H923" s="777"/>
      <c r="I923" s="777"/>
      <c r="J923" s="777"/>
      <c r="K923" s="777"/>
      <c r="L923" s="777"/>
      <c r="M923" s="777"/>
      <c r="N923" s="777"/>
      <c r="AB923" s="31"/>
      <c r="AC923" s="778"/>
      <c r="AD923" s="45"/>
    </row>
    <row r="924" spans="1:30" ht="4.95" customHeight="1">
      <c r="A924" s="171"/>
      <c r="B924" s="40"/>
      <c r="D924" s="40"/>
      <c r="E924" s="787"/>
      <c r="F924" s="777"/>
      <c r="G924" s="777"/>
      <c r="H924" s="777"/>
      <c r="I924" s="777"/>
      <c r="J924" s="777"/>
      <c r="K924" s="777"/>
      <c r="L924" s="777"/>
      <c r="M924" s="777"/>
      <c r="N924" s="777"/>
      <c r="AB924" s="31"/>
      <c r="AC924" s="778"/>
      <c r="AD924" s="45"/>
    </row>
    <row r="925" spans="1:30" ht="13.8" thickBot="1">
      <c r="A925" s="171"/>
      <c r="B925" s="40"/>
      <c r="D925" s="40"/>
      <c r="E925" s="813" t="s">
        <v>1373</v>
      </c>
      <c r="F925" s="1742" t="s">
        <v>1348</v>
      </c>
      <c r="G925" s="1742"/>
      <c r="H925" s="1742"/>
      <c r="I925" s="1742"/>
      <c r="J925" s="1742"/>
      <c r="K925" s="1742"/>
      <c r="L925" s="1742"/>
      <c r="M925" s="1742"/>
      <c r="N925" s="1742"/>
      <c r="O925" s="1742"/>
      <c r="P925" s="1742"/>
      <c r="Q925" s="1742"/>
      <c r="Z925" s="1749" t="s">
        <v>1357</v>
      </c>
      <c r="AA925" s="1749"/>
      <c r="AB925" s="1705"/>
      <c r="AC925" s="778"/>
      <c r="AD925" s="45"/>
    </row>
    <row r="926" spans="1:30">
      <c r="A926" s="171"/>
      <c r="B926" s="40"/>
      <c r="D926" s="40"/>
      <c r="E926" s="787"/>
      <c r="J926" s="1699" t="str">
        <f>IFERROR(ROUND(J914/2,0),"")</f>
        <v/>
      </c>
      <c r="K926" s="1737"/>
      <c r="L926" s="32"/>
      <c r="M926" s="1699" t="str">
        <f>IFERROR(ROUND(M914/2,0),"")</f>
        <v/>
      </c>
      <c r="N926" s="1737"/>
      <c r="O926" s="32"/>
      <c r="T926" s="1699" t="str">
        <f>IFERROR(ROUND(T914/2,0),"")</f>
        <v/>
      </c>
      <c r="U926" s="1737"/>
      <c r="V926" s="32"/>
      <c r="W926" s="1699" t="str">
        <f>IFERROR(ROUND(W914/2,0),"")</f>
        <v/>
      </c>
      <c r="X926" s="1737"/>
      <c r="Y926" s="32"/>
      <c r="Z926" s="1792"/>
      <c r="AA926" s="1793"/>
      <c r="AB926" s="811"/>
      <c r="AC926" s="778"/>
      <c r="AD926" s="45"/>
    </row>
    <row r="927" spans="1:30" ht="13.8" thickBot="1">
      <c r="A927" s="171"/>
      <c r="B927" s="40"/>
      <c r="D927" s="40"/>
      <c r="E927" s="787"/>
      <c r="J927" s="1738"/>
      <c r="K927" s="1739"/>
      <c r="L927" s="804" t="s">
        <v>24</v>
      </c>
      <c r="M927" s="1738"/>
      <c r="N927" s="1739"/>
      <c r="O927" s="804" t="s">
        <v>24</v>
      </c>
      <c r="P927" s="804"/>
      <c r="Q927" s="804"/>
      <c r="T927" s="1738"/>
      <c r="U927" s="1739"/>
      <c r="V927" s="804" t="s">
        <v>24</v>
      </c>
      <c r="W927" s="1738"/>
      <c r="X927" s="1739"/>
      <c r="Y927" s="804" t="s">
        <v>24</v>
      </c>
      <c r="Z927" s="1794"/>
      <c r="AA927" s="1795"/>
      <c r="AB927" s="804" t="s">
        <v>1369</v>
      </c>
      <c r="AC927" s="779"/>
      <c r="AD927" s="45"/>
    </row>
    <row r="928" spans="1:30">
      <c r="A928" s="171"/>
      <c r="B928" s="40"/>
      <c r="D928" s="40"/>
      <c r="E928" s="787"/>
      <c r="AB928" s="31"/>
      <c r="AC928" s="778"/>
      <c r="AD928" s="45"/>
    </row>
    <row r="929" spans="1:30">
      <c r="A929" s="171"/>
      <c r="B929" s="40"/>
      <c r="D929" s="40"/>
      <c r="E929" s="787"/>
      <c r="F929" s="1750" t="s">
        <v>871</v>
      </c>
      <c r="G929" s="1750"/>
      <c r="H929" s="1750"/>
      <c r="I929" s="1750"/>
      <c r="J929" s="1750"/>
      <c r="K929" s="1750"/>
      <c r="L929" s="1750"/>
      <c r="M929" s="1750"/>
      <c r="N929" s="1750"/>
      <c r="O929" s="1750"/>
      <c r="P929" s="1750"/>
      <c r="Q929" s="1750"/>
      <c r="R929" s="1750"/>
      <c r="AB929" s="31"/>
      <c r="AC929" s="778"/>
      <c r="AD929" s="45"/>
    </row>
    <row r="930" spans="1:30" ht="13.8" thickBot="1">
      <c r="A930" s="171"/>
      <c r="B930" s="40"/>
      <c r="D930" s="40"/>
      <c r="E930" s="813" t="s">
        <v>1373</v>
      </c>
      <c r="F930" s="786" t="s">
        <v>1349</v>
      </c>
      <c r="I930" s="174"/>
      <c r="J930" s="174"/>
      <c r="K930" s="174"/>
      <c r="L930" s="174"/>
      <c r="M930" s="174"/>
      <c r="N930" s="46"/>
      <c r="O930" s="46"/>
      <c r="P930" s="46"/>
      <c r="Q930" s="46"/>
      <c r="U930" s="46"/>
      <c r="V930" s="46"/>
      <c r="W930" s="46"/>
      <c r="X930" s="46"/>
      <c r="AB930" s="31"/>
      <c r="AC930" s="778"/>
      <c r="AD930" s="45"/>
    </row>
    <row r="931" spans="1:30">
      <c r="A931" s="171"/>
      <c r="B931" s="40"/>
      <c r="D931" s="40"/>
      <c r="E931" s="787"/>
      <c r="J931" s="1699" t="str">
        <f>IFERROR(ROUND(J914*3/4,0),"")</f>
        <v/>
      </c>
      <c r="K931" s="1737"/>
      <c r="L931" s="32"/>
      <c r="M931" s="1699" t="str">
        <f>IFERROR(ROUND(M914*3/4,0),"")</f>
        <v/>
      </c>
      <c r="N931" s="1737"/>
      <c r="O931" s="32"/>
      <c r="T931" s="1699" t="str">
        <f>IFERROR(ROUND(T914*3/4,0),"")</f>
        <v/>
      </c>
      <c r="U931" s="1737"/>
      <c r="W931" s="1699" t="str">
        <f>IFERROR(ROUND(W914*3/4,0),"")</f>
        <v/>
      </c>
      <c r="X931" s="1737"/>
      <c r="Z931" s="1792"/>
      <c r="AA931" s="1793"/>
      <c r="AB931" s="31"/>
      <c r="AC931" s="778"/>
      <c r="AD931" s="45"/>
    </row>
    <row r="932" spans="1:30" ht="13.8" thickBot="1">
      <c r="A932" s="171"/>
      <c r="B932" s="40"/>
      <c r="D932" s="40"/>
      <c r="E932" s="787"/>
      <c r="I932" s="174"/>
      <c r="J932" s="1738"/>
      <c r="K932" s="1739"/>
      <c r="L932" s="804" t="s">
        <v>24</v>
      </c>
      <c r="M932" s="1738"/>
      <c r="N932" s="1739"/>
      <c r="O932" s="804" t="s">
        <v>24</v>
      </c>
      <c r="P932" s="804"/>
      <c r="Q932" s="804"/>
      <c r="T932" s="1738"/>
      <c r="U932" s="1739"/>
      <c r="V932" s="804" t="s">
        <v>24</v>
      </c>
      <c r="W932" s="1738"/>
      <c r="X932" s="1739"/>
      <c r="Y932" s="804" t="s">
        <v>24</v>
      </c>
      <c r="Z932" s="1794"/>
      <c r="AA932" s="1795"/>
      <c r="AB932" s="804" t="s">
        <v>1369</v>
      </c>
      <c r="AC932" s="779"/>
      <c r="AD932" s="45"/>
    </row>
    <row r="933" spans="1:30" ht="4.95" customHeight="1">
      <c r="A933" s="171"/>
      <c r="B933" s="40"/>
      <c r="D933" s="40"/>
      <c r="E933" s="787"/>
      <c r="Q933" s="174"/>
      <c r="R933" s="174"/>
      <c r="S933" s="174"/>
      <c r="T933" s="174"/>
      <c r="U933" s="46"/>
      <c r="V933" s="46"/>
      <c r="W933" s="46"/>
      <c r="X933" s="46"/>
      <c r="AB933" s="31"/>
      <c r="AC933" s="778"/>
      <c r="AD933" s="45"/>
    </row>
    <row r="934" spans="1:30">
      <c r="A934" s="171"/>
      <c r="B934" s="40"/>
      <c r="D934" s="40"/>
      <c r="E934" s="787"/>
      <c r="AB934" s="31"/>
      <c r="AC934" s="31"/>
      <c r="AD934" s="790"/>
    </row>
    <row r="935" spans="1:30" ht="13.8" thickBot="1">
      <c r="A935" s="171"/>
      <c r="B935" s="40"/>
      <c r="D935" s="40"/>
      <c r="E935" s="787"/>
      <c r="I935" s="46"/>
      <c r="J935" s="46"/>
      <c r="K935" s="46"/>
      <c r="L935" s="46"/>
      <c r="M935" s="1703" t="s">
        <v>1358</v>
      </c>
      <c r="N935" s="1703"/>
      <c r="O935" s="1703"/>
      <c r="P935" s="1703"/>
      <c r="Q935" s="1703"/>
      <c r="R935" s="1703"/>
      <c r="S935" s="1703"/>
      <c r="T935" s="1703"/>
      <c r="U935" s="1703"/>
      <c r="V935" s="1703"/>
      <c r="W935" s="1703"/>
      <c r="X935" s="1703"/>
      <c r="Z935" s="1749" t="s">
        <v>1357</v>
      </c>
      <c r="AA935" s="1749"/>
      <c r="AB935" s="1749"/>
      <c r="AC935" s="778"/>
      <c r="AD935" s="45"/>
    </row>
    <row r="936" spans="1:30">
      <c r="A936" s="171"/>
      <c r="B936" s="40"/>
      <c r="D936" s="40"/>
      <c r="E936" s="787"/>
      <c r="I936" s="174"/>
      <c r="J936" s="174"/>
      <c r="K936" s="174"/>
      <c r="L936" s="46"/>
      <c r="M936" s="1086" t="s">
        <v>1370</v>
      </c>
      <c r="N936" s="1086"/>
      <c r="O936" s="1086"/>
      <c r="P936" s="1086"/>
      <c r="Q936" s="1086"/>
      <c r="R936" s="1086"/>
      <c r="S936" s="1086"/>
      <c r="T936" s="1086"/>
      <c r="U936" s="1086"/>
      <c r="V936" s="1701" t="str">
        <f>職員点検資料１!V5</f>
        <v/>
      </c>
      <c r="W936" s="1702"/>
      <c r="X936" s="741" t="s">
        <v>24</v>
      </c>
      <c r="Z936" s="1743"/>
      <c r="AA936" s="1744"/>
      <c r="AB936" s="782" t="s">
        <v>24</v>
      </c>
      <c r="AC936" s="778"/>
      <c r="AD936" s="45"/>
    </row>
    <row r="937" spans="1:30" ht="13.8" thickBot="1">
      <c r="A937" s="171"/>
      <c r="B937" s="40"/>
      <c r="D937" s="40"/>
      <c r="E937" s="787"/>
      <c r="I937" s="174"/>
      <c r="J937" s="174"/>
      <c r="K937" s="174"/>
      <c r="L937" s="46"/>
      <c r="M937" s="1757" t="s">
        <v>1371</v>
      </c>
      <c r="N937" s="1757"/>
      <c r="O937" s="1757"/>
      <c r="P937" s="1757"/>
      <c r="Q937" s="1757"/>
      <c r="R937" s="1757"/>
      <c r="S937" s="1757"/>
      <c r="T937" s="1757"/>
      <c r="U937" s="1757"/>
      <c r="V937" s="1699" t="str">
        <f>職員点検資料２!AB5</f>
        <v/>
      </c>
      <c r="W937" s="1700"/>
      <c r="X937" s="780" t="s">
        <v>24</v>
      </c>
      <c r="Z937" s="1745"/>
      <c r="AA937" s="1746"/>
      <c r="AB937" s="783" t="s">
        <v>24</v>
      </c>
      <c r="AC937" s="778"/>
      <c r="AD937" s="45"/>
    </row>
    <row r="938" spans="1:30" ht="26.4" customHeight="1" thickTop="1" thickBot="1">
      <c r="A938" s="171"/>
      <c r="B938" s="40"/>
      <c r="D938" s="40"/>
      <c r="E938" s="787"/>
      <c r="I938" s="174"/>
      <c r="J938" s="174"/>
      <c r="K938" s="174"/>
      <c r="L938" s="46"/>
      <c r="M938" s="1079" t="s">
        <v>781</v>
      </c>
      <c r="N938" s="1079"/>
      <c r="O938" s="1079"/>
      <c r="P938" s="1079"/>
      <c r="Q938" s="1079"/>
      <c r="R938" s="1079"/>
      <c r="S938" s="1079"/>
      <c r="T938" s="1079"/>
      <c r="U938" s="1079"/>
      <c r="V938" s="1740">
        <f>IF(V936="",0,V936)+IF(V937="",0,V937)</f>
        <v>0</v>
      </c>
      <c r="W938" s="1741"/>
      <c r="X938" s="781" t="s">
        <v>24</v>
      </c>
      <c r="Z938" s="1747"/>
      <c r="AA938" s="1748"/>
      <c r="AB938" s="784" t="s">
        <v>24</v>
      </c>
      <c r="AC938" s="778"/>
      <c r="AD938" s="45"/>
    </row>
    <row r="939" spans="1:30" ht="4.95" customHeight="1">
      <c r="A939" s="171"/>
      <c r="B939" s="40"/>
      <c r="D939" s="40"/>
      <c r="E939" s="787"/>
      <c r="F939" s="788"/>
      <c r="G939" s="789"/>
      <c r="H939" s="789"/>
      <c r="I939" s="789"/>
      <c r="J939" s="789"/>
      <c r="K939" s="789"/>
      <c r="L939" s="789"/>
      <c r="M939" s="789"/>
      <c r="N939" s="789"/>
      <c r="O939" s="789"/>
      <c r="P939" s="789"/>
      <c r="Q939" s="789"/>
      <c r="R939" s="789"/>
      <c r="S939" s="789"/>
      <c r="T939" s="789"/>
      <c r="U939" s="789"/>
      <c r="V939" s="789"/>
      <c r="W939" s="789"/>
      <c r="X939" s="789"/>
      <c r="Y939" s="789"/>
      <c r="Z939" s="789"/>
      <c r="AA939" s="789"/>
      <c r="AB939" s="789"/>
      <c r="AC939" s="791"/>
      <c r="AD939" s="45"/>
    </row>
    <row r="940" spans="1:30">
      <c r="A940" s="171"/>
      <c r="B940" s="40"/>
      <c r="D940" s="40"/>
      <c r="AB940" s="31"/>
      <c r="AC940" s="31"/>
      <c r="AD940" s="45"/>
    </row>
    <row r="941" spans="1:30" ht="7.5" customHeight="1">
      <c r="A941" s="180"/>
      <c r="B941" s="181"/>
      <c r="C941" s="181"/>
      <c r="D941" s="181"/>
      <c r="E941" s="181"/>
      <c r="F941" s="118"/>
      <c r="G941" s="118"/>
      <c r="H941" s="118"/>
      <c r="I941" s="742"/>
      <c r="J941" s="742"/>
      <c r="K941" s="742"/>
      <c r="L941" s="742"/>
      <c r="M941" s="742"/>
      <c r="N941" s="262"/>
      <c r="O941" s="262"/>
      <c r="P941" s="262"/>
      <c r="Q941" s="262"/>
      <c r="R941" s="118"/>
      <c r="S941" s="118"/>
      <c r="T941" s="118"/>
      <c r="U941" s="118"/>
      <c r="V941" s="118"/>
      <c r="W941" s="262"/>
      <c r="X941" s="262"/>
      <c r="Y941" s="262"/>
      <c r="Z941" s="262"/>
      <c r="AA941" s="118"/>
      <c r="AB941" s="118"/>
      <c r="AC941" s="118"/>
      <c r="AD941" s="66"/>
    </row>
  </sheetData>
  <sheetProtection sheet="1" formatColumns="0" formatRows="0" insertColumns="0" insertRows="0"/>
  <mergeCells count="1306">
    <mergeCell ref="T931:U932"/>
    <mergeCell ref="W931:X932"/>
    <mergeCell ref="Z926:AA927"/>
    <mergeCell ref="Z931:AA932"/>
    <mergeCell ref="Z925:AB925"/>
    <mergeCell ref="M911:O912"/>
    <mergeCell ref="T917:V917"/>
    <mergeCell ref="T918:V918"/>
    <mergeCell ref="W917:Y917"/>
    <mergeCell ref="W918:Y918"/>
    <mergeCell ref="J909:L909"/>
    <mergeCell ref="M908:O908"/>
    <mergeCell ref="M909:O909"/>
    <mergeCell ref="T908:V908"/>
    <mergeCell ref="T909:V909"/>
    <mergeCell ref="W908:Y908"/>
    <mergeCell ref="W909:Y909"/>
    <mergeCell ref="J910:L910"/>
    <mergeCell ref="J911:L911"/>
    <mergeCell ref="J912:L912"/>
    <mergeCell ref="J913:L913"/>
    <mergeCell ref="J914:L914"/>
    <mergeCell ref="J915:L915"/>
    <mergeCell ref="M910:O910"/>
    <mergeCell ref="M913:O913"/>
    <mergeCell ref="M914:O914"/>
    <mergeCell ref="M915:O915"/>
    <mergeCell ref="T910:V910"/>
    <mergeCell ref="T911:V911"/>
    <mergeCell ref="T912:V912"/>
    <mergeCell ref="T913:V913"/>
    <mergeCell ref="T914:V914"/>
    <mergeCell ref="T915:V915"/>
    <mergeCell ref="W910:Y910"/>
    <mergeCell ref="W911:Y912"/>
    <mergeCell ref="R908:S908"/>
    <mergeCell ref="R909:S909"/>
    <mergeCell ref="P910:Q910"/>
    <mergeCell ref="R910:S910"/>
    <mergeCell ref="P911:Q911"/>
    <mergeCell ref="R911:S911"/>
    <mergeCell ref="W915:Y915"/>
    <mergeCell ref="C744:C745"/>
    <mergeCell ref="G198:R198"/>
    <mergeCell ref="S198:Z198"/>
    <mergeCell ref="G199:R199"/>
    <mergeCell ref="S199:Z199"/>
    <mergeCell ref="G200:R201"/>
    <mergeCell ref="S200:Z201"/>
    <mergeCell ref="G204:R204"/>
    <mergeCell ref="S204:Z204"/>
    <mergeCell ref="G205:R205"/>
    <mergeCell ref="S205:Z205"/>
    <mergeCell ref="G206:R207"/>
    <mergeCell ref="S206:Z207"/>
    <mergeCell ref="H912:I912"/>
    <mergeCell ref="F913:G913"/>
    <mergeCell ref="F914:G914"/>
    <mergeCell ref="H914:I914"/>
    <mergeCell ref="P912:Q912"/>
    <mergeCell ref="R912:S912"/>
    <mergeCell ref="P913:Q913"/>
    <mergeCell ref="P914:Q914"/>
    <mergeCell ref="R914:S914"/>
    <mergeCell ref="V938:W938"/>
    <mergeCell ref="F925:Q925"/>
    <mergeCell ref="AA904:AB904"/>
    <mergeCell ref="AA905:AB905"/>
    <mergeCell ref="AA906:AB906"/>
    <mergeCell ref="W902:Y902"/>
    <mergeCell ref="AA902:AC902"/>
    <mergeCell ref="Z935:AB935"/>
    <mergeCell ref="Z936:AA936"/>
    <mergeCell ref="Z937:AA937"/>
    <mergeCell ref="Z938:AA938"/>
    <mergeCell ref="AA903:AC903"/>
    <mergeCell ref="F929:R929"/>
    <mergeCell ref="V936:W936"/>
    <mergeCell ref="V937:W937"/>
    <mergeCell ref="F917:I917"/>
    <mergeCell ref="F918:I918"/>
    <mergeCell ref="P917:S917"/>
    <mergeCell ref="P918:S918"/>
    <mergeCell ref="F920:I920"/>
    <mergeCell ref="P920:S920"/>
    <mergeCell ref="M937:U937"/>
    <mergeCell ref="M935:X935"/>
    <mergeCell ref="J920:L920"/>
    <mergeCell ref="M920:O920"/>
    <mergeCell ref="T920:V920"/>
    <mergeCell ref="W920:Y920"/>
    <mergeCell ref="J917:L917"/>
    <mergeCell ref="J918:L918"/>
    <mergeCell ref="M917:O917"/>
    <mergeCell ref="M918:O918"/>
    <mergeCell ref="F912:G912"/>
    <mergeCell ref="H913:I913"/>
    <mergeCell ref="R913:S913"/>
    <mergeCell ref="W913:Y913"/>
    <mergeCell ref="W914:Y914"/>
    <mergeCell ref="J926:K927"/>
    <mergeCell ref="W926:X927"/>
    <mergeCell ref="T926:U927"/>
    <mergeCell ref="M926:N927"/>
    <mergeCell ref="J931:K932"/>
    <mergeCell ref="M931:N932"/>
    <mergeCell ref="F911:G911"/>
    <mergeCell ref="H911:I911"/>
    <mergeCell ref="G853:W853"/>
    <mergeCell ref="G854:W854"/>
    <mergeCell ref="G855:W855"/>
    <mergeCell ref="X815:Y815"/>
    <mergeCell ref="G812:I813"/>
    <mergeCell ref="M812:O813"/>
    <mergeCell ref="P812:Z813"/>
    <mergeCell ref="G816:I816"/>
    <mergeCell ref="J816:L816"/>
    <mergeCell ref="M816:O816"/>
    <mergeCell ref="G817:I817"/>
    <mergeCell ref="J817:L817"/>
    <mergeCell ref="M817:O817"/>
    <mergeCell ref="P817:W817"/>
    <mergeCell ref="X817:Y817"/>
    <mergeCell ref="G818:I818"/>
    <mergeCell ref="J818:L818"/>
    <mergeCell ref="J880:K881"/>
    <mergeCell ref="L880:L881"/>
    <mergeCell ref="M880:AA880"/>
    <mergeCell ref="V753:X753"/>
    <mergeCell ref="G797:L797"/>
    <mergeCell ref="M797:S797"/>
    <mergeCell ref="G789:I790"/>
    <mergeCell ref="J789:L789"/>
    <mergeCell ref="M789:O790"/>
    <mergeCell ref="G791:I791"/>
    <mergeCell ref="M791:O791"/>
    <mergeCell ref="J790:L790"/>
    <mergeCell ref="J791:L791"/>
    <mergeCell ref="G792:I792"/>
    <mergeCell ref="J792:L792"/>
    <mergeCell ref="M792:O792"/>
    <mergeCell ref="G793:I793"/>
    <mergeCell ref="J793:L793"/>
    <mergeCell ref="M793:O793"/>
    <mergeCell ref="T753:U753"/>
    <mergeCell ref="G794:I794"/>
    <mergeCell ref="G766:H771"/>
    <mergeCell ref="I766:Z771"/>
    <mergeCell ref="F910:G910"/>
    <mergeCell ref="H910:I910"/>
    <mergeCell ref="J794:L794"/>
    <mergeCell ref="M794:O794"/>
    <mergeCell ref="I878:I879"/>
    <mergeCell ref="J878:K879"/>
    <mergeCell ref="L878:L879"/>
    <mergeCell ref="M878:AA878"/>
    <mergeCell ref="M879:R879"/>
    <mergeCell ref="H909:I909"/>
    <mergeCell ref="P908:Q909"/>
    <mergeCell ref="W905:X905"/>
    <mergeCell ref="W904:X904"/>
    <mergeCell ref="N903:Y903"/>
    <mergeCell ref="G880:H881"/>
    <mergeCell ref="I880:I881"/>
    <mergeCell ref="H748:J749"/>
    <mergeCell ref="K748:M748"/>
    <mergeCell ref="P748:U748"/>
    <mergeCell ref="K749:M749"/>
    <mergeCell ref="P749:U749"/>
    <mergeCell ref="H750:J750"/>
    <mergeCell ref="K750:M750"/>
    <mergeCell ref="P750:S750"/>
    <mergeCell ref="T750:U750"/>
    <mergeCell ref="H751:J751"/>
    <mergeCell ref="K751:M751"/>
    <mergeCell ref="H752:J752"/>
    <mergeCell ref="K752:M752"/>
    <mergeCell ref="H753:J753"/>
    <mergeCell ref="K753:M753"/>
    <mergeCell ref="P753:S753"/>
    <mergeCell ref="T751:U751"/>
    <mergeCell ref="T752:U752"/>
    <mergeCell ref="A744:A746"/>
    <mergeCell ref="E744:E750"/>
    <mergeCell ref="E751:E776"/>
    <mergeCell ref="E777:E782"/>
    <mergeCell ref="E798:E803"/>
    <mergeCell ref="E785:E797"/>
    <mergeCell ref="A195:A197"/>
    <mergeCell ref="C195:C197"/>
    <mergeCell ref="E195:E197"/>
    <mergeCell ref="C567:C568"/>
    <mergeCell ref="E567:E570"/>
    <mergeCell ref="B744:B745"/>
    <mergeCell ref="D744:D745"/>
    <mergeCell ref="G744:M745"/>
    <mergeCell ref="N744:V745"/>
    <mergeCell ref="C307:C310"/>
    <mergeCell ref="E542:E558"/>
    <mergeCell ref="K319:N319"/>
    <mergeCell ref="R373:W374"/>
    <mergeCell ref="M338:P338"/>
    <mergeCell ref="Q338:S338"/>
    <mergeCell ref="G337:L337"/>
    <mergeCell ref="M337:P337"/>
    <mergeCell ref="Q337:S337"/>
    <mergeCell ref="G338:L338"/>
    <mergeCell ref="M339:P339"/>
    <mergeCell ref="Q339:S339"/>
    <mergeCell ref="G398:M399"/>
    <mergeCell ref="G237:Z237"/>
    <mergeCell ref="C277:C278"/>
    <mergeCell ref="AB744:AD747"/>
    <mergeCell ref="AB885:AD886"/>
    <mergeCell ref="G885:M886"/>
    <mergeCell ref="N885:V886"/>
    <mergeCell ref="H486:T486"/>
    <mergeCell ref="U490:W490"/>
    <mergeCell ref="AB500:AD508"/>
    <mergeCell ref="U489:W489"/>
    <mergeCell ref="H489:T489"/>
    <mergeCell ref="U487:W487"/>
    <mergeCell ref="H487:T487"/>
    <mergeCell ref="U485:W485"/>
    <mergeCell ref="AB585:AD589"/>
    <mergeCell ref="G588:Z589"/>
    <mergeCell ref="G596:K596"/>
    <mergeCell ref="AB592:AD593"/>
    <mergeCell ref="G593:K593"/>
    <mergeCell ref="H535:R535"/>
    <mergeCell ref="S535:W535"/>
    <mergeCell ref="G542:M543"/>
    <mergeCell ref="G487:G488"/>
    <mergeCell ref="H488:T488"/>
    <mergeCell ref="U488:W488"/>
    <mergeCell ref="N504:V505"/>
    <mergeCell ref="G504:M505"/>
    <mergeCell ref="AB542:AD544"/>
    <mergeCell ref="X545:Z545"/>
    <mergeCell ref="H533:R533"/>
    <mergeCell ref="S533:W533"/>
    <mergeCell ref="H534:R534"/>
    <mergeCell ref="S534:W534"/>
    <mergeCell ref="H546:R546"/>
    <mergeCell ref="AB414:AD416"/>
    <mergeCell ref="AB440:AD442"/>
    <mergeCell ref="AB461:AD463"/>
    <mergeCell ref="E342:E350"/>
    <mergeCell ref="G443:Z444"/>
    <mergeCell ref="P446:S446"/>
    <mergeCell ref="AB307:AD309"/>
    <mergeCell ref="AB342:AD344"/>
    <mergeCell ref="O332:P332"/>
    <mergeCell ref="G385:H386"/>
    <mergeCell ref="X385:Y386"/>
    <mergeCell ref="G387:H388"/>
    <mergeCell ref="I387:Q388"/>
    <mergeCell ref="R387:W388"/>
    <mergeCell ref="X387:Y388"/>
    <mergeCell ref="G389:H390"/>
    <mergeCell ref="I389:Q390"/>
    <mergeCell ref="R389:W390"/>
    <mergeCell ref="X389:Y390"/>
    <mergeCell ref="G391:H392"/>
    <mergeCell ref="I391:Q392"/>
    <mergeCell ref="R391:W392"/>
    <mergeCell ref="E358:E374"/>
    <mergeCell ref="P319:T319"/>
    <mergeCell ref="AB316:AD318"/>
    <mergeCell ref="G414:M415"/>
    <mergeCell ref="G409:H409"/>
    <mergeCell ref="N353:V354"/>
    <mergeCell ref="G333:J333"/>
    <mergeCell ref="E307:E313"/>
    <mergeCell ref="X331:AA335"/>
    <mergeCell ref="E353:E356"/>
    <mergeCell ref="AB54:AD56"/>
    <mergeCell ref="X85:Z86"/>
    <mergeCell ref="U143:X143"/>
    <mergeCell ref="H141:I141"/>
    <mergeCell ref="J141:K141"/>
    <mergeCell ref="AB63:AD65"/>
    <mergeCell ref="AB71:AD73"/>
    <mergeCell ref="N63:V64"/>
    <mergeCell ref="N96:V97"/>
    <mergeCell ref="G130:L130"/>
    <mergeCell ref="G89:M90"/>
    <mergeCell ref="Q123:V123"/>
    <mergeCell ref="Q89:W90"/>
    <mergeCell ref="AB353:AD354"/>
    <mergeCell ref="Q85:W86"/>
    <mergeCell ref="G66:Z69"/>
    <mergeCell ref="N108:R108"/>
    <mergeCell ref="S108:X108"/>
    <mergeCell ref="G85:M86"/>
    <mergeCell ref="P105:R105"/>
    <mergeCell ref="G107:V107"/>
    <mergeCell ref="G108:M108"/>
    <mergeCell ref="J157:K159"/>
    <mergeCell ref="L157:T157"/>
    <mergeCell ref="G162:W162"/>
    <mergeCell ref="G109:M109"/>
    <mergeCell ref="H340:AA341"/>
    <mergeCell ref="AB277:AD282"/>
    <mergeCell ref="AB132:AD136"/>
    <mergeCell ref="AB209:AD213"/>
    <mergeCell ref="AB260:AD267"/>
    <mergeCell ref="G260:M261"/>
    <mergeCell ref="C47:C48"/>
    <mergeCell ref="E47:E51"/>
    <mergeCell ref="E71:E76"/>
    <mergeCell ref="X89:Z90"/>
    <mergeCell ref="N114:Q114"/>
    <mergeCell ref="W123:Z123"/>
    <mergeCell ref="W124:Z124"/>
    <mergeCell ref="G113:P113"/>
    <mergeCell ref="X87:Z88"/>
    <mergeCell ref="G71:M72"/>
    <mergeCell ref="N71:V72"/>
    <mergeCell ref="C122:C123"/>
    <mergeCell ref="G82:M83"/>
    <mergeCell ref="N85:P86"/>
    <mergeCell ref="G91:M92"/>
    <mergeCell ref="N82:V83"/>
    <mergeCell ref="Q87:W88"/>
    <mergeCell ref="G47:M48"/>
    <mergeCell ref="N47:V48"/>
    <mergeCell ref="G57:Z57"/>
    <mergeCell ref="G58:Z61"/>
    <mergeCell ref="N103:R103"/>
    <mergeCell ref="S103:V103"/>
    <mergeCell ref="G110:R110"/>
    <mergeCell ref="U115:W116"/>
    <mergeCell ref="X115:X116"/>
    <mergeCell ref="S110:X110"/>
    <mergeCell ref="G111:O111"/>
    <mergeCell ref="P111:R111"/>
    <mergeCell ref="S111:X111"/>
    <mergeCell ref="AB185:AD186"/>
    <mergeCell ref="AB82:AD94"/>
    <mergeCell ref="R115:T116"/>
    <mergeCell ref="G96:M97"/>
    <mergeCell ref="AB47:AD49"/>
    <mergeCell ref="E82:E94"/>
    <mergeCell ref="G129:L129"/>
    <mergeCell ref="G332:J332"/>
    <mergeCell ref="G330:J330"/>
    <mergeCell ref="G329:J329"/>
    <mergeCell ref="Q330:R330"/>
    <mergeCell ref="U332:V332"/>
    <mergeCell ref="K332:L332"/>
    <mergeCell ref="M332:N332"/>
    <mergeCell ref="Q332:R332"/>
    <mergeCell ref="S332:T332"/>
    <mergeCell ref="M329:N329"/>
    <mergeCell ref="K329:L329"/>
    <mergeCell ref="U330:V330"/>
    <mergeCell ref="K330:L330"/>
    <mergeCell ref="M330:N330"/>
    <mergeCell ref="O330:P330"/>
    <mergeCell ref="M295:P295"/>
    <mergeCell ref="G282:J282"/>
    <mergeCell ref="U319:Z319"/>
    <mergeCell ref="N109:R109"/>
    <mergeCell ref="S109:V109"/>
    <mergeCell ref="W109:X109"/>
    <mergeCell ref="Y115:Y116"/>
    <mergeCell ref="G114:M114"/>
    <mergeCell ref="G124:L124"/>
    <mergeCell ref="G87:M88"/>
    <mergeCell ref="AB324:AD341"/>
    <mergeCell ref="G310:Z310"/>
    <mergeCell ref="G311:Z313"/>
    <mergeCell ref="H176:V177"/>
    <mergeCell ref="U145:X145"/>
    <mergeCell ref="L143:T143"/>
    <mergeCell ref="H160:Z160"/>
    <mergeCell ref="L146:T147"/>
    <mergeCell ref="L148:T148"/>
    <mergeCell ref="H531:R531"/>
    <mergeCell ref="S531:W531"/>
    <mergeCell ref="H532:R532"/>
    <mergeCell ref="S532:W532"/>
    <mergeCell ref="H539:R539"/>
    <mergeCell ref="S280:V280"/>
    <mergeCell ref="G281:J281"/>
    <mergeCell ref="H268:P268"/>
    <mergeCell ref="G263:Z266"/>
    <mergeCell ref="M406:Y406"/>
    <mergeCell ref="G353:M354"/>
    <mergeCell ref="G359:H360"/>
    <mergeCell ref="H454:Z454"/>
    <mergeCell ref="H455:Z458"/>
    <mergeCell ref="G355:O355"/>
    <mergeCell ref="G356:N356"/>
    <mergeCell ref="O356:V356"/>
    <mergeCell ref="G358:Q358"/>
    <mergeCell ref="R358:W358"/>
    <mergeCell ref="X358:Z358"/>
    <mergeCell ref="U333:V333"/>
    <mergeCell ref="G342:M343"/>
    <mergeCell ref="AB398:AD400"/>
    <mergeCell ref="N253:V254"/>
    <mergeCell ref="Q219:R219"/>
    <mergeCell ref="G219:I219"/>
    <mergeCell ref="G209:M210"/>
    <mergeCell ref="G220:I220"/>
    <mergeCell ref="J219:K219"/>
    <mergeCell ref="J220:K220"/>
    <mergeCell ref="G221:I221"/>
    <mergeCell ref="N209:V210"/>
    <mergeCell ref="M298:P298"/>
    <mergeCell ref="Q298:S298"/>
    <mergeCell ref="G327:P327"/>
    <mergeCell ref="Q327:Z327"/>
    <mergeCell ref="I300:L300"/>
    <mergeCell ref="M299:P299"/>
    <mergeCell ref="I299:L299"/>
    <mergeCell ref="G298:H300"/>
    <mergeCell ref="M297:S297"/>
    <mergeCell ref="I298:L298"/>
    <mergeCell ref="H301:Z302"/>
    <mergeCell ref="G280:J280"/>
    <mergeCell ref="X550:Y550"/>
    <mergeCell ref="H548:R548"/>
    <mergeCell ref="S548:W548"/>
    <mergeCell ref="X548:Y548"/>
    <mergeCell ref="S540:W540"/>
    <mergeCell ref="N542:V543"/>
    <mergeCell ref="S536:W536"/>
    <mergeCell ref="H537:R537"/>
    <mergeCell ref="S537:W537"/>
    <mergeCell ref="E414:E415"/>
    <mergeCell ref="Q300:S300"/>
    <mergeCell ref="Q295:S295"/>
    <mergeCell ref="Q296:S296"/>
    <mergeCell ref="G215:Z215"/>
    <mergeCell ref="R361:W362"/>
    <mergeCell ref="R379:W380"/>
    <mergeCell ref="X379:Y380"/>
    <mergeCell ref="N398:V399"/>
    <mergeCell ref="S329:T329"/>
    <mergeCell ref="U329:V329"/>
    <mergeCell ref="Q299:S299"/>
    <mergeCell ref="M300:P300"/>
    <mergeCell ref="N342:V343"/>
    <mergeCell ref="K333:L333"/>
    <mergeCell ref="G347:Z350"/>
    <mergeCell ref="G339:L339"/>
    <mergeCell ref="M336:P336"/>
    <mergeCell ref="Q336:S336"/>
    <mergeCell ref="M333:N333"/>
    <mergeCell ref="O333:P333"/>
    <mergeCell ref="Q333:R333"/>
    <mergeCell ref="S333:T333"/>
    <mergeCell ref="A209:A215"/>
    <mergeCell ref="G316:M317"/>
    <mergeCell ref="N316:V317"/>
    <mergeCell ref="O329:P329"/>
    <mergeCell ref="Q329:R329"/>
    <mergeCell ref="I138:T138"/>
    <mergeCell ref="G258:I258"/>
    <mergeCell ref="P258:U258"/>
    <mergeCell ref="AB271:AD275"/>
    <mergeCell ref="G274:Z275"/>
    <mergeCell ref="AB285:AD292"/>
    <mergeCell ref="U146:X147"/>
    <mergeCell ref="G140:AA140"/>
    <mergeCell ref="J144:K148"/>
    <mergeCell ref="H142:I148"/>
    <mergeCell ref="L144:T144"/>
    <mergeCell ref="L149:T149"/>
    <mergeCell ref="J221:K221"/>
    <mergeCell ref="N185:V186"/>
    <mergeCell ref="G191:Z191"/>
    <mergeCell ref="G192:Z193"/>
    <mergeCell ref="W220:W221"/>
    <mergeCell ref="T220:V221"/>
    <mergeCell ref="G213:H213"/>
    <mergeCell ref="G218:I218"/>
    <mergeCell ref="H178:V180"/>
    <mergeCell ref="H155:I159"/>
    <mergeCell ref="J155:K156"/>
    <mergeCell ref="L155:T155"/>
    <mergeCell ref="U155:X155"/>
    <mergeCell ref="C209:C227"/>
    <mergeCell ref="V288:Z288"/>
    <mergeCell ref="I137:T137"/>
    <mergeCell ref="N271:V272"/>
    <mergeCell ref="U158:X158"/>
    <mergeCell ref="J142:K143"/>
    <mergeCell ref="L150:T150"/>
    <mergeCell ref="G307:M308"/>
    <mergeCell ref="N307:V308"/>
    <mergeCell ref="G295:L295"/>
    <mergeCell ref="N277:V278"/>
    <mergeCell ref="N260:V261"/>
    <mergeCell ref="G119:I119"/>
    <mergeCell ref="J119:X119"/>
    <mergeCell ref="B253:B259"/>
    <mergeCell ref="C253:C259"/>
    <mergeCell ref="G225:S225"/>
    <mergeCell ref="T225:W225"/>
    <mergeCell ref="G232:T232"/>
    <mergeCell ref="H233:T233"/>
    <mergeCell ref="H234:T234"/>
    <mergeCell ref="H235:T236"/>
    <mergeCell ref="H262:P262"/>
    <mergeCell ref="U235:W236"/>
    <mergeCell ref="M219:P219"/>
    <mergeCell ref="M220:P221"/>
    <mergeCell ref="G257:I257"/>
    <mergeCell ref="G253:M254"/>
    <mergeCell ref="T222:V222"/>
    <mergeCell ref="I213:N213"/>
    <mergeCell ref="U234:W234"/>
    <mergeCell ref="Q222:R222"/>
    <mergeCell ref="M218:S218"/>
    <mergeCell ref="Q262:Z262"/>
    <mergeCell ref="AB22:AD25"/>
    <mergeCell ref="L158:T158"/>
    <mergeCell ref="C342:C350"/>
    <mergeCell ref="C324:C341"/>
    <mergeCell ref="E324:E341"/>
    <mergeCell ref="G324:M325"/>
    <mergeCell ref="G28:M29"/>
    <mergeCell ref="N28:V29"/>
    <mergeCell ref="J35:K35"/>
    <mergeCell ref="L34:M34"/>
    <mergeCell ref="E28:E45"/>
    <mergeCell ref="G45:J45"/>
    <mergeCell ref="K45:M45"/>
    <mergeCell ref="G31:K32"/>
    <mergeCell ref="L31:S32"/>
    <mergeCell ref="G41:I41"/>
    <mergeCell ref="G42:I42"/>
    <mergeCell ref="E285:E305"/>
    <mergeCell ref="G118:N118"/>
    <mergeCell ref="C22:C27"/>
    <mergeCell ref="J149:K150"/>
    <mergeCell ref="C316:C323"/>
    <mergeCell ref="G321:Z322"/>
    <mergeCell ref="L159:T159"/>
    <mergeCell ref="U142:X142"/>
    <mergeCell ref="H181:V182"/>
    <mergeCell ref="W167:Z175"/>
    <mergeCell ref="W178:Z180"/>
    <mergeCell ref="W176:Z177"/>
    <mergeCell ref="W181:Z182"/>
    <mergeCell ref="C132:C136"/>
    <mergeCell ref="G125:L125"/>
    <mergeCell ref="C11:C17"/>
    <mergeCell ref="A22:A27"/>
    <mergeCell ref="B22:B25"/>
    <mergeCell ref="C96:C114"/>
    <mergeCell ref="B28:B45"/>
    <mergeCell ref="E11:E17"/>
    <mergeCell ref="G11:M12"/>
    <mergeCell ref="N11:V12"/>
    <mergeCell ref="I14:Q14"/>
    <mergeCell ref="R14:Z14"/>
    <mergeCell ref="G15:H15"/>
    <mergeCell ref="G16:H16"/>
    <mergeCell ref="G43:I43"/>
    <mergeCell ref="A316:A318"/>
    <mergeCell ref="H149:I154"/>
    <mergeCell ref="X235:X236"/>
    <mergeCell ref="H164:V166"/>
    <mergeCell ref="W164:Z166"/>
    <mergeCell ref="U149:X149"/>
    <mergeCell ref="A185:A186"/>
    <mergeCell ref="C185:C190"/>
    <mergeCell ref="E185:E189"/>
    <mergeCell ref="W130:Z130"/>
    <mergeCell ref="Q220:R221"/>
    <mergeCell ref="P257:U257"/>
    <mergeCell ref="B271:B275"/>
    <mergeCell ref="E277:E282"/>
    <mergeCell ref="J218:L218"/>
    <mergeCell ref="U232:W232"/>
    <mergeCell ref="T219:V219"/>
    <mergeCell ref="E209:E228"/>
    <mergeCell ref="C124:C125"/>
    <mergeCell ref="G188:L188"/>
    <mergeCell ref="G185:M186"/>
    <mergeCell ref="U159:X159"/>
    <mergeCell ref="L156:T156"/>
    <mergeCell ref="L141:X141"/>
    <mergeCell ref="U138:X138"/>
    <mergeCell ref="M188:Q188"/>
    <mergeCell ref="G189:L189"/>
    <mergeCell ref="M189:Q189"/>
    <mergeCell ref="G63:M64"/>
    <mergeCell ref="G115:O116"/>
    <mergeCell ref="Q124:V124"/>
    <mergeCell ref="E54:E61"/>
    <mergeCell ref="A6:AD6"/>
    <mergeCell ref="B9:C9"/>
    <mergeCell ref="AB9:AD9"/>
    <mergeCell ref="B82:B94"/>
    <mergeCell ref="C82:C94"/>
    <mergeCell ref="F9:AA9"/>
    <mergeCell ref="A28:A34"/>
    <mergeCell ref="A132:A136"/>
    <mergeCell ref="N87:P88"/>
    <mergeCell ref="N89:P90"/>
    <mergeCell ref="N91:P92"/>
    <mergeCell ref="U157:X157"/>
    <mergeCell ref="G128:L128"/>
    <mergeCell ref="P115:Q116"/>
    <mergeCell ref="G123:L123"/>
    <mergeCell ref="C28:C45"/>
    <mergeCell ref="A82:A94"/>
    <mergeCell ref="B132:B136"/>
    <mergeCell ref="B11:B17"/>
    <mergeCell ref="L154:T154"/>
    <mergeCell ref="U154:X154"/>
    <mergeCell ref="M222:P222"/>
    <mergeCell ref="T218:W218"/>
    <mergeCell ref="G133:Y133"/>
    <mergeCell ref="G101:V101"/>
    <mergeCell ref="A5:AD5"/>
    <mergeCell ref="A277:A282"/>
    <mergeCell ref="A253:A259"/>
    <mergeCell ref="A11:A17"/>
    <mergeCell ref="E63:E67"/>
    <mergeCell ref="C230:C252"/>
    <mergeCell ref="C285:C299"/>
    <mergeCell ref="G297:L297"/>
    <mergeCell ref="G290:M292"/>
    <mergeCell ref="U290:X290"/>
    <mergeCell ref="G37:I39"/>
    <mergeCell ref="G40:I40"/>
    <mergeCell ref="E22:E27"/>
    <mergeCell ref="G34:K34"/>
    <mergeCell ref="J37:M39"/>
    <mergeCell ref="J43:L43"/>
    <mergeCell ref="J42:L42"/>
    <mergeCell ref="J41:L41"/>
    <mergeCell ref="E96:E131"/>
    <mergeCell ref="J40:L40"/>
    <mergeCell ref="N37:U37"/>
    <mergeCell ref="U233:W233"/>
    <mergeCell ref="N38:Q39"/>
    <mergeCell ref="H167:V175"/>
    <mergeCell ref="W128:Z129"/>
    <mergeCell ref="U144:X144"/>
    <mergeCell ref="L142:T142"/>
    <mergeCell ref="E253:E259"/>
    <mergeCell ref="A271:A274"/>
    <mergeCell ref="K280:R280"/>
    <mergeCell ref="E271:E275"/>
    <mergeCell ref="C271:C275"/>
    <mergeCell ref="G271:M272"/>
    <mergeCell ref="C260:C267"/>
    <mergeCell ref="G105:O105"/>
    <mergeCell ref="G256:AA256"/>
    <mergeCell ref="B342:B350"/>
    <mergeCell ref="R292:W292"/>
    <mergeCell ref="M296:P296"/>
    <mergeCell ref="G285:M286"/>
    <mergeCell ref="N285:V286"/>
    <mergeCell ref="A342:A350"/>
    <mergeCell ref="F1:M1"/>
    <mergeCell ref="N1:AD1"/>
    <mergeCell ref="F2:P2"/>
    <mergeCell ref="G296:L296"/>
    <mergeCell ref="AB28:AD45"/>
    <mergeCell ref="N22:V23"/>
    <mergeCell ref="G22:M23"/>
    <mergeCell ref="AB11:AD17"/>
    <mergeCell ref="M123:P123"/>
    <mergeCell ref="M124:P124"/>
    <mergeCell ref="M125:P125"/>
    <mergeCell ref="J151:K154"/>
    <mergeCell ref="L151:T151"/>
    <mergeCell ref="U151:X151"/>
    <mergeCell ref="L152:T153"/>
    <mergeCell ref="U152:X153"/>
    <mergeCell ref="B482:B492"/>
    <mergeCell ref="M128:P128"/>
    <mergeCell ref="M129:P129"/>
    <mergeCell ref="M130:P130"/>
    <mergeCell ref="A528:A530"/>
    <mergeCell ref="E528:E529"/>
    <mergeCell ref="G528:M529"/>
    <mergeCell ref="N528:V529"/>
    <mergeCell ref="S538:W538"/>
    <mergeCell ref="H540:R540"/>
    <mergeCell ref="A260:A261"/>
    <mergeCell ref="AM82:AM84"/>
    <mergeCell ref="W103:X103"/>
    <mergeCell ref="S104:X104"/>
    <mergeCell ref="S105:X105"/>
    <mergeCell ref="G102:M102"/>
    <mergeCell ref="G134:K134"/>
    <mergeCell ref="A440:A444"/>
    <mergeCell ref="G440:M441"/>
    <mergeCell ref="N440:V441"/>
    <mergeCell ref="B277:B282"/>
    <mergeCell ref="E260:E268"/>
    <mergeCell ref="AB253:AD259"/>
    <mergeCell ref="J257:O257"/>
    <mergeCell ref="U137:X137"/>
    <mergeCell ref="A324:A341"/>
    <mergeCell ref="A307:A314"/>
    <mergeCell ref="A461:A462"/>
    <mergeCell ref="E461:E463"/>
    <mergeCell ref="E465:E468"/>
    <mergeCell ref="A353:A354"/>
    <mergeCell ref="C353:C355"/>
    <mergeCell ref="N43:T43"/>
    <mergeCell ref="L145:T145"/>
    <mergeCell ref="R42:T42"/>
    <mergeCell ref="R41:T41"/>
    <mergeCell ref="R40:T40"/>
    <mergeCell ref="G54:M55"/>
    <mergeCell ref="N54:V55"/>
    <mergeCell ref="G103:M103"/>
    <mergeCell ref="G104:R104"/>
    <mergeCell ref="U150:X150"/>
    <mergeCell ref="U156:X156"/>
    <mergeCell ref="AN82:AN84"/>
    <mergeCell ref="U148:X148"/>
    <mergeCell ref="AJ82:AK85"/>
    <mergeCell ref="AL82:AL84"/>
    <mergeCell ref="AB96:AD99"/>
    <mergeCell ref="A885:A887"/>
    <mergeCell ref="C885:C887"/>
    <mergeCell ref="B885:B887"/>
    <mergeCell ref="A482:A492"/>
    <mergeCell ref="D482:D492"/>
    <mergeCell ref="E482:E492"/>
    <mergeCell ref="G482:M483"/>
    <mergeCell ref="N482:V483"/>
    <mergeCell ref="H491:T491"/>
    <mergeCell ref="U491:W491"/>
    <mergeCell ref="H492:T492"/>
    <mergeCell ref="U492:W492"/>
    <mergeCell ref="H485:T485"/>
    <mergeCell ref="C482:C492"/>
    <mergeCell ref="U486:W486"/>
    <mergeCell ref="H490:T490"/>
    <mergeCell ref="A398:A399"/>
    <mergeCell ref="C398:C400"/>
    <mergeCell ref="E398:E403"/>
    <mergeCell ref="I359:Q360"/>
    <mergeCell ref="R359:W360"/>
    <mergeCell ref="I371:Q372"/>
    <mergeCell ref="R371:W372"/>
    <mergeCell ref="G411:H411"/>
    <mergeCell ref="M411:Y411"/>
    <mergeCell ref="N414:V415"/>
    <mergeCell ref="G417:W417"/>
    <mergeCell ref="BA17:BD23"/>
    <mergeCell ref="AL22:AM22"/>
    <mergeCell ref="AL23:AM23"/>
    <mergeCell ref="AJ34:AK36"/>
    <mergeCell ref="AL34:AL35"/>
    <mergeCell ref="AM34:AM35"/>
    <mergeCell ref="AN34:AN35"/>
    <mergeCell ref="AL17:AM17"/>
    <mergeCell ref="AJ37:AK45"/>
    <mergeCell ref="N102:R102"/>
    <mergeCell ref="S102:X102"/>
    <mergeCell ref="AG132:AG160"/>
    <mergeCell ref="R38:U39"/>
    <mergeCell ref="N42:P42"/>
    <mergeCell ref="N41:P41"/>
    <mergeCell ref="N40:P40"/>
    <mergeCell ref="B324:B341"/>
    <mergeCell ref="N195:Z196"/>
    <mergeCell ref="G277:M278"/>
    <mergeCell ref="J258:O258"/>
    <mergeCell ref="E230:E252"/>
    <mergeCell ref="N345:R345"/>
    <mergeCell ref="G336:L336"/>
    <mergeCell ref="R367:W368"/>
    <mergeCell ref="X367:Y368"/>
    <mergeCell ref="G369:H370"/>
    <mergeCell ref="I369:Q370"/>
    <mergeCell ref="R369:W370"/>
    <mergeCell ref="X369:Y370"/>
    <mergeCell ref="X361:Y362"/>
    <mergeCell ref="G361:H362"/>
    <mergeCell ref="I361:Q362"/>
    <mergeCell ref="E316:E323"/>
    <mergeCell ref="G331:J331"/>
    <mergeCell ref="N324:V325"/>
    <mergeCell ref="P448:S448"/>
    <mergeCell ref="E417:E419"/>
    <mergeCell ref="E421:E429"/>
    <mergeCell ref="E431:E435"/>
    <mergeCell ref="I409:Z409"/>
    <mergeCell ref="G393:H394"/>
    <mergeCell ref="X373:Y374"/>
    <mergeCell ref="G375:H376"/>
    <mergeCell ref="R375:W376"/>
    <mergeCell ref="X371:Y372"/>
    <mergeCell ref="G328:J328"/>
    <mergeCell ref="C440:C441"/>
    <mergeCell ref="S330:T330"/>
    <mergeCell ref="I385:Q386"/>
    <mergeCell ref="B521:B522"/>
    <mergeCell ref="C521:C522"/>
    <mergeCell ref="I406:L406"/>
    <mergeCell ref="G419:L419"/>
    <mergeCell ref="M419:O419"/>
    <mergeCell ref="X375:Y376"/>
    <mergeCell ref="G418:L418"/>
    <mergeCell ref="M418:Z418"/>
    <mergeCell ref="I373:Q374"/>
    <mergeCell ref="X393:Y394"/>
    <mergeCell ref="Q419:V419"/>
    <mergeCell ref="W419:Y419"/>
    <mergeCell ref="G404:H405"/>
    <mergeCell ref="I404:L405"/>
    <mergeCell ref="M404:S404"/>
    <mergeCell ref="T404:Z404"/>
    <mergeCell ref="M405:S405"/>
    <mergeCell ref="T405:Z405"/>
    <mergeCell ref="R385:W386"/>
    <mergeCell ref="E440:E458"/>
    <mergeCell ref="G401:W401"/>
    <mergeCell ref="G402:H403"/>
    <mergeCell ref="I402:L403"/>
    <mergeCell ref="M402:P402"/>
    <mergeCell ref="Q402:Z402"/>
    <mergeCell ref="B500:B509"/>
    <mergeCell ref="C500:C509"/>
    <mergeCell ref="D500:D509"/>
    <mergeCell ref="E500:E509"/>
    <mergeCell ref="AB482:AD484"/>
    <mergeCell ref="G468:H469"/>
    <mergeCell ref="I468:L469"/>
    <mergeCell ref="M468:Y469"/>
    <mergeCell ref="Z468:Z469"/>
    <mergeCell ref="N508:V509"/>
    <mergeCell ref="G512:H513"/>
    <mergeCell ref="I512:Z513"/>
    <mergeCell ref="G495:H495"/>
    <mergeCell ref="G498:O498"/>
    <mergeCell ref="P498:X498"/>
    <mergeCell ref="N576:V577"/>
    <mergeCell ref="AB576:AD578"/>
    <mergeCell ref="X359:Y360"/>
    <mergeCell ref="R365:W366"/>
    <mergeCell ref="X365:Y366"/>
    <mergeCell ref="I495:W495"/>
    <mergeCell ref="G496:H496"/>
    <mergeCell ref="I496:O496"/>
    <mergeCell ref="P496:W496"/>
    <mergeCell ref="I393:Q394"/>
    <mergeCell ref="R393:W394"/>
    <mergeCell ref="G450:V450"/>
    <mergeCell ref="G410:H410"/>
    <mergeCell ref="G461:M462"/>
    <mergeCell ref="N461:V462"/>
    <mergeCell ref="G464:U464"/>
    <mergeCell ref="I365:Q366"/>
    <mergeCell ref="M403:P403"/>
    <mergeCell ref="I410:Z410"/>
    <mergeCell ref="G494:X494"/>
    <mergeCell ref="AB528:AD530"/>
    <mergeCell ref="G514:H517"/>
    <mergeCell ref="I514:Z515"/>
    <mergeCell ref="I516:Z517"/>
    <mergeCell ref="G518:H519"/>
    <mergeCell ref="I518:Z518"/>
    <mergeCell ref="J519:Y519"/>
    <mergeCell ref="AB560:AD562"/>
    <mergeCell ref="AB567:AD569"/>
    <mergeCell ref="S546:W546"/>
    <mergeCell ref="X546:Y546"/>
    <mergeCell ref="H547:R547"/>
    <mergeCell ref="D579:D582"/>
    <mergeCell ref="G579:S579"/>
    <mergeCell ref="T579:Z579"/>
    <mergeCell ref="AB579:AD582"/>
    <mergeCell ref="G580:S580"/>
    <mergeCell ref="T580:Y580"/>
    <mergeCell ref="G581:S581"/>
    <mergeCell ref="T581:Y581"/>
    <mergeCell ref="S549:W549"/>
    <mergeCell ref="X549:Y549"/>
    <mergeCell ref="G576:M577"/>
    <mergeCell ref="S547:W547"/>
    <mergeCell ref="X547:Y547"/>
    <mergeCell ref="H545:R545"/>
    <mergeCell ref="S545:W545"/>
    <mergeCell ref="H538:R538"/>
    <mergeCell ref="S539:W539"/>
    <mergeCell ref="H536:R536"/>
    <mergeCell ref="H549:R549"/>
    <mergeCell ref="H550:R550"/>
    <mergeCell ref="S550:W550"/>
    <mergeCell ref="G501:M502"/>
    <mergeCell ref="N501:V502"/>
    <mergeCell ref="R377:W378"/>
    <mergeCell ref="X377:Y378"/>
    <mergeCell ref="Q403:U403"/>
    <mergeCell ref="V403:Z403"/>
    <mergeCell ref="I375:K380"/>
    <mergeCell ref="L375:Q376"/>
    <mergeCell ref="L377:Q378"/>
    <mergeCell ref="L379:Q380"/>
    <mergeCell ref="G381:H382"/>
    <mergeCell ref="I381:K384"/>
    <mergeCell ref="L381:Q382"/>
    <mergeCell ref="R381:W382"/>
    <mergeCell ref="X381:Y382"/>
    <mergeCell ref="L383:Q384"/>
    <mergeCell ref="R383:W384"/>
    <mergeCell ref="X383:Y384"/>
    <mergeCell ref="X391:Y392"/>
    <mergeCell ref="G406:H406"/>
    <mergeCell ref="G467:H467"/>
    <mergeCell ref="I467:Z467"/>
    <mergeCell ref="H453:Z453"/>
    <mergeCell ref="G454:G458"/>
    <mergeCell ref="G465:H465"/>
    <mergeCell ref="I465:Z465"/>
    <mergeCell ref="G466:H466"/>
    <mergeCell ref="I466:Z466"/>
    <mergeCell ref="H451:Z451"/>
    <mergeCell ref="H452:Z452"/>
    <mergeCell ref="G508:M509"/>
    <mergeCell ref="AB590:AD591"/>
    <mergeCell ref="G591:K591"/>
    <mergeCell ref="L591:R591"/>
    <mergeCell ref="S591:Z591"/>
    <mergeCell ref="G582:S582"/>
    <mergeCell ref="T582:Y582"/>
    <mergeCell ref="A585:A589"/>
    <mergeCell ref="B585:B589"/>
    <mergeCell ref="C585:C589"/>
    <mergeCell ref="D585:D589"/>
    <mergeCell ref="E585:E589"/>
    <mergeCell ref="G585:M586"/>
    <mergeCell ref="N585:V586"/>
    <mergeCell ref="G363:H364"/>
    <mergeCell ref="I367:Q368"/>
    <mergeCell ref="I363:Q364"/>
    <mergeCell ref="R363:W364"/>
    <mergeCell ref="X363:Y364"/>
    <mergeCell ref="A572:A574"/>
    <mergeCell ref="B572:B574"/>
    <mergeCell ref="C572:C574"/>
    <mergeCell ref="D572:D574"/>
    <mergeCell ref="E572:E574"/>
    <mergeCell ref="G572:M573"/>
    <mergeCell ref="N572:V573"/>
    <mergeCell ref="AB572:AD574"/>
    <mergeCell ref="A576:A579"/>
    <mergeCell ref="B576:B578"/>
    <mergeCell ref="C576:C578"/>
    <mergeCell ref="D576:D578"/>
    <mergeCell ref="E576:E582"/>
    <mergeCell ref="A592:A593"/>
    <mergeCell ref="B592:B593"/>
    <mergeCell ref="C592:C593"/>
    <mergeCell ref="D592:D593"/>
    <mergeCell ref="E592:E593"/>
    <mergeCell ref="G592:K592"/>
    <mergeCell ref="L592:R592"/>
    <mergeCell ref="S592:T592"/>
    <mergeCell ref="V592:Z592"/>
    <mergeCell ref="S593:T593"/>
    <mergeCell ref="V593:Z593"/>
    <mergeCell ref="A590:A591"/>
    <mergeCell ref="B590:B591"/>
    <mergeCell ref="C590:C591"/>
    <mergeCell ref="D590:D591"/>
    <mergeCell ref="E590:E591"/>
    <mergeCell ref="G590:R590"/>
    <mergeCell ref="L593:R593"/>
    <mergeCell ref="A594:A595"/>
    <mergeCell ref="B594:B595"/>
    <mergeCell ref="C594:C595"/>
    <mergeCell ref="D594:D595"/>
    <mergeCell ref="E594:E595"/>
    <mergeCell ref="G594:K594"/>
    <mergeCell ref="L594:R594"/>
    <mergeCell ref="S594:T594"/>
    <mergeCell ref="V594:Z594"/>
    <mergeCell ref="AB594:AD595"/>
    <mergeCell ref="G595:K595"/>
    <mergeCell ref="L595:R595"/>
    <mergeCell ref="S595:T595"/>
    <mergeCell ref="V595:Z595"/>
    <mergeCell ref="A603:A606"/>
    <mergeCell ref="B603:B606"/>
    <mergeCell ref="C603:C606"/>
    <mergeCell ref="D603:D606"/>
    <mergeCell ref="E603:E606"/>
    <mergeCell ref="G603:M604"/>
    <mergeCell ref="N603:V604"/>
    <mergeCell ref="AB603:AD606"/>
    <mergeCell ref="AB596:AD600"/>
    <mergeCell ref="G597:K597"/>
    <mergeCell ref="L597:R597"/>
    <mergeCell ref="S597:T597"/>
    <mergeCell ref="V597:Z597"/>
    <mergeCell ref="G598:K598"/>
    <mergeCell ref="L598:R598"/>
    <mergeCell ref="S598:T598"/>
    <mergeCell ref="V598:Z598"/>
    <mergeCell ref="G599:K599"/>
    <mergeCell ref="L599:R599"/>
    <mergeCell ref="S599:T599"/>
    <mergeCell ref="V599:Z599"/>
    <mergeCell ref="A596:A600"/>
    <mergeCell ref="B596:B600"/>
    <mergeCell ref="C596:C600"/>
    <mergeCell ref="D596:D600"/>
    <mergeCell ref="P645:Q645"/>
    <mergeCell ref="A626:A631"/>
    <mergeCell ref="B626:B628"/>
    <mergeCell ref="C626:C628"/>
    <mergeCell ref="D626:D628"/>
    <mergeCell ref="E626:E628"/>
    <mergeCell ref="G626:M627"/>
    <mergeCell ref="N626:V627"/>
    <mergeCell ref="K622:L622"/>
    <mergeCell ref="M622:U622"/>
    <mergeCell ref="K623:L624"/>
    <mergeCell ref="L596:R596"/>
    <mergeCell ref="S596:T596"/>
    <mergeCell ref="V596:Z596"/>
    <mergeCell ref="E596:E601"/>
    <mergeCell ref="E635:E636"/>
    <mergeCell ref="H636:J637"/>
    <mergeCell ref="K636:M636"/>
    <mergeCell ref="P636:U636"/>
    <mergeCell ref="E637:E659"/>
    <mergeCell ref="K637:M637"/>
    <mergeCell ref="P637:U637"/>
    <mergeCell ref="H638:J638"/>
    <mergeCell ref="K638:M638"/>
    <mergeCell ref="P638:S638"/>
    <mergeCell ref="AB626:AD628"/>
    <mergeCell ref="E629:E634"/>
    <mergeCell ref="D630:D634"/>
    <mergeCell ref="A608:A616"/>
    <mergeCell ref="B608:B616"/>
    <mergeCell ref="C608:C616"/>
    <mergeCell ref="D608:D616"/>
    <mergeCell ref="E608:E616"/>
    <mergeCell ref="G608:M609"/>
    <mergeCell ref="N608:V609"/>
    <mergeCell ref="AB608:AD616"/>
    <mergeCell ref="A618:A623"/>
    <mergeCell ref="B618:B623"/>
    <mergeCell ref="C618:C623"/>
    <mergeCell ref="D618:D623"/>
    <mergeCell ref="E618:E623"/>
    <mergeCell ref="G618:M619"/>
    <mergeCell ref="N618:V619"/>
    <mergeCell ref="AB618:AD623"/>
    <mergeCell ref="G621:J621"/>
    <mergeCell ref="K621:L621"/>
    <mergeCell ref="M621:U621"/>
    <mergeCell ref="M623:U623"/>
    <mergeCell ref="N624:T624"/>
    <mergeCell ref="T638:U638"/>
    <mergeCell ref="H639:J639"/>
    <mergeCell ref="K639:M639"/>
    <mergeCell ref="P639:S640"/>
    <mergeCell ref="T639:U640"/>
    <mergeCell ref="H640:J640"/>
    <mergeCell ref="K640:M640"/>
    <mergeCell ref="H641:J641"/>
    <mergeCell ref="K641:M641"/>
    <mergeCell ref="P641:S641"/>
    <mergeCell ref="T641:U641"/>
    <mergeCell ref="H645:O645"/>
    <mergeCell ref="Q714:U714"/>
    <mergeCell ref="H689:P689"/>
    <mergeCell ref="Q689:R689"/>
    <mergeCell ref="H692:P692"/>
    <mergeCell ref="Q692:R692"/>
    <mergeCell ref="H693:P693"/>
    <mergeCell ref="Q693:R693"/>
    <mergeCell ref="H694:P694"/>
    <mergeCell ref="Q694:R694"/>
    <mergeCell ref="T691:AA696"/>
    <mergeCell ref="E662:E677"/>
    <mergeCell ref="E679:E683"/>
    <mergeCell ref="G680:T680"/>
    <mergeCell ref="U680:Y680"/>
    <mergeCell ref="L682:Y682"/>
    <mergeCell ref="M683:Y683"/>
    <mergeCell ref="H687:P687"/>
    <mergeCell ref="Q687:R687"/>
    <mergeCell ref="H688:P688"/>
    <mergeCell ref="Q688:R688"/>
    <mergeCell ref="AG832:AH832"/>
    <mergeCell ref="D785:D786"/>
    <mergeCell ref="G785:M786"/>
    <mergeCell ref="N785:V786"/>
    <mergeCell ref="AB785:AD788"/>
    <mergeCell ref="G801:I802"/>
    <mergeCell ref="J801:L801"/>
    <mergeCell ref="M801:O802"/>
    <mergeCell ref="P801:Z802"/>
    <mergeCell ref="J802:L802"/>
    <mergeCell ref="G803:I803"/>
    <mergeCell ref="J803:L803"/>
    <mergeCell ref="M803:O803"/>
    <mergeCell ref="P803:W803"/>
    <mergeCell ref="X803:Y803"/>
    <mergeCell ref="G804:I804"/>
    <mergeCell ref="J804:L804"/>
    <mergeCell ref="AB827:AD830"/>
    <mergeCell ref="M815:O815"/>
    <mergeCell ref="P815:W815"/>
    <mergeCell ref="E804:E817"/>
    <mergeCell ref="E818:E824"/>
    <mergeCell ref="AB848:AD851"/>
    <mergeCell ref="G851:Z851"/>
    <mergeCell ref="G852:W852"/>
    <mergeCell ref="G856:W856"/>
    <mergeCell ref="G806:I806"/>
    <mergeCell ref="J806:L806"/>
    <mergeCell ref="M806:O806"/>
    <mergeCell ref="P806:W806"/>
    <mergeCell ref="X806:Y806"/>
    <mergeCell ref="G807:I807"/>
    <mergeCell ref="J807:L807"/>
    <mergeCell ref="M807:O807"/>
    <mergeCell ref="P807:W807"/>
    <mergeCell ref="X807:Y807"/>
    <mergeCell ref="M814:O814"/>
    <mergeCell ref="P814:W814"/>
    <mergeCell ref="X814:Y814"/>
    <mergeCell ref="G815:I815"/>
    <mergeCell ref="J815:L815"/>
    <mergeCell ref="M818:O818"/>
    <mergeCell ref="P818:W818"/>
    <mergeCell ref="X818:Y818"/>
    <mergeCell ref="P816:W816"/>
    <mergeCell ref="X816:Y816"/>
    <mergeCell ref="J812:L812"/>
    <mergeCell ref="J813:L813"/>
    <mergeCell ref="G814:I814"/>
    <mergeCell ref="J814:L814"/>
    <mergeCell ref="B567:B568"/>
    <mergeCell ref="B827:B828"/>
    <mergeCell ref="B785:B786"/>
    <mergeCell ref="B848:B849"/>
    <mergeCell ref="B859:B860"/>
    <mergeCell ref="B867:B868"/>
    <mergeCell ref="AB859:AD862"/>
    <mergeCell ref="C867:C868"/>
    <mergeCell ref="D867:D868"/>
    <mergeCell ref="E867:E878"/>
    <mergeCell ref="G867:M868"/>
    <mergeCell ref="N867:V868"/>
    <mergeCell ref="AB867:AD870"/>
    <mergeCell ref="G869:AA869"/>
    <mergeCell ref="G871:N871"/>
    <mergeCell ref="O871:P871"/>
    <mergeCell ref="J872:L873"/>
    <mergeCell ref="G873:I873"/>
    <mergeCell ref="G874:H875"/>
    <mergeCell ref="I874:I875"/>
    <mergeCell ref="J874:K875"/>
    <mergeCell ref="L874:L875"/>
    <mergeCell ref="M874:AA874"/>
    <mergeCell ref="M875:R875"/>
    <mergeCell ref="S875:AA875"/>
    <mergeCell ref="G876:H877"/>
    <mergeCell ref="I876:I877"/>
    <mergeCell ref="J876:K877"/>
    <mergeCell ref="L876:L877"/>
    <mergeCell ref="M876:AA876"/>
    <mergeCell ref="M877:R877"/>
    <mergeCell ref="S877:AA877"/>
    <mergeCell ref="C720:C723"/>
    <mergeCell ref="E720:E725"/>
    <mergeCell ref="H720:P720"/>
    <mergeCell ref="G723:L723"/>
    <mergeCell ref="G731:H731"/>
    <mergeCell ref="E702:E718"/>
    <mergeCell ref="M938:U938"/>
    <mergeCell ref="A7:AD7"/>
    <mergeCell ref="E77:E80"/>
    <mergeCell ref="G77:M78"/>
    <mergeCell ref="N77:V78"/>
    <mergeCell ref="AB77:AD79"/>
    <mergeCell ref="M936:U936"/>
    <mergeCell ref="S879:AA879"/>
    <mergeCell ref="G857:W857"/>
    <mergeCell ref="E859:E865"/>
    <mergeCell ref="G859:M860"/>
    <mergeCell ref="N859:V860"/>
    <mergeCell ref="W906:X906"/>
    <mergeCell ref="G195:M196"/>
    <mergeCell ref="C891:C900"/>
    <mergeCell ref="N904:V904"/>
    <mergeCell ref="N905:V905"/>
    <mergeCell ref="C859:C860"/>
    <mergeCell ref="E827:E834"/>
    <mergeCell ref="N906:V906"/>
    <mergeCell ref="F908:G909"/>
    <mergeCell ref="E521:E526"/>
    <mergeCell ref="G521:M522"/>
    <mergeCell ref="N521:Z522"/>
    <mergeCell ref="B528:B529"/>
    <mergeCell ref="B560:B561"/>
    <mergeCell ref="C727:C732"/>
    <mergeCell ref="E727:E731"/>
    <mergeCell ref="G727:X727"/>
    <mergeCell ref="G728:H728"/>
    <mergeCell ref="I728:N728"/>
    <mergeCell ref="O728:Q728"/>
    <mergeCell ref="S728:X728"/>
    <mergeCell ref="G729:H729"/>
    <mergeCell ref="I729:N729"/>
    <mergeCell ref="O729:Q729"/>
    <mergeCell ref="S730:X730"/>
    <mergeCell ref="P751:S751"/>
    <mergeCell ref="P752:S752"/>
    <mergeCell ref="A560:A562"/>
    <mergeCell ref="E560:E565"/>
    <mergeCell ref="G560:M561"/>
    <mergeCell ref="N560:V561"/>
    <mergeCell ref="G567:M568"/>
    <mergeCell ref="N567:V568"/>
    <mergeCell ref="S729:T729"/>
    <mergeCell ref="G730:H730"/>
    <mergeCell ref="I730:N730"/>
    <mergeCell ref="O730:Q730"/>
    <mergeCell ref="I731:N731"/>
    <mergeCell ref="O731:Q731"/>
    <mergeCell ref="S731:X731"/>
    <mergeCell ref="G733:N733"/>
    <mergeCell ref="O733:T733"/>
    <mergeCell ref="C734:C737"/>
    <mergeCell ref="G734:K737"/>
    <mergeCell ref="L734:N735"/>
    <mergeCell ref="O734:T735"/>
    <mergeCell ref="E891:E900"/>
    <mergeCell ref="H908:I908"/>
    <mergeCell ref="A848:A850"/>
    <mergeCell ref="C848:C850"/>
    <mergeCell ref="D848:D849"/>
    <mergeCell ref="E848:E856"/>
    <mergeCell ref="G848:M849"/>
    <mergeCell ref="N848:V849"/>
    <mergeCell ref="M804:O804"/>
    <mergeCell ref="P804:W805"/>
    <mergeCell ref="X804:Y805"/>
    <mergeCell ref="G805:I805"/>
    <mergeCell ref="J805:L805"/>
    <mergeCell ref="M805:O805"/>
    <mergeCell ref="E885:E886"/>
    <mergeCell ref="A827:A829"/>
    <mergeCell ref="C827:C828"/>
    <mergeCell ref="D827:D829"/>
    <mergeCell ref="G827:M828"/>
    <mergeCell ref="N827:V828"/>
    <mergeCell ref="G878:H879"/>
    <mergeCell ref="D859:D860"/>
    <mergeCell ref="M881:R881"/>
    <mergeCell ref="S881:AA881"/>
    <mergeCell ref="G882:H883"/>
    <mergeCell ref="I882:I883"/>
    <mergeCell ref="J882:K883"/>
    <mergeCell ref="L882:L883"/>
    <mergeCell ref="M882:AA882"/>
    <mergeCell ref="M883:R883"/>
    <mergeCell ref="S883:AA883"/>
    <mergeCell ref="J908:L908"/>
    <mergeCell ref="I18:Q18"/>
    <mergeCell ref="R18:Z18"/>
    <mergeCell ref="G19:H19"/>
    <mergeCell ref="G20:H20"/>
    <mergeCell ref="I762:J762"/>
    <mergeCell ref="K762:Z762"/>
    <mergeCell ref="I763:J763"/>
    <mergeCell ref="K763:Z763"/>
    <mergeCell ref="I764:J764"/>
    <mergeCell ref="K764:Z764"/>
    <mergeCell ref="G756:Z756"/>
    <mergeCell ref="G757:H758"/>
    <mergeCell ref="I757:Z758"/>
    <mergeCell ref="G759:H761"/>
    <mergeCell ref="I759:Z761"/>
    <mergeCell ref="G762:H765"/>
    <mergeCell ref="I765:J765"/>
    <mergeCell ref="K765:Z765"/>
    <mergeCell ref="G724:I724"/>
    <mergeCell ref="J724:K724"/>
    <mergeCell ref="G725:I725"/>
    <mergeCell ref="J725:K725"/>
    <mergeCell ref="L736:N737"/>
    <mergeCell ref="O736:T737"/>
    <mergeCell ref="G703:P703"/>
    <mergeCell ref="Q703:U703"/>
    <mergeCell ref="N705:O705"/>
    <mergeCell ref="P705:V705"/>
    <mergeCell ref="Q708:Z708"/>
    <mergeCell ref="G710:Z710"/>
    <mergeCell ref="Q711:U711"/>
    <mergeCell ref="G713:Z713"/>
  </mergeCells>
  <phoneticPr fontId="4"/>
  <conditionalFormatting sqref="O734:T735">
    <cfRule type="expression" dxfId="11" priority="4">
      <formula>#REF!="いない"</formula>
    </cfRule>
  </conditionalFormatting>
  <conditionalFormatting sqref="U742:Z743 W744:Z745 W785:Z786 U787:Z787 U796:Z796 U819:Z819 W848:Z849 U850:Z851 W859:Z860 U861:Z866 U884:Z884">
    <cfRule type="expression" dxfId="10" priority="5">
      <formula>#REF!="いない"</formula>
    </cfRule>
  </conditionalFormatting>
  <conditionalFormatting sqref="U811:Z811">
    <cfRule type="expression" dxfId="9" priority="2">
      <formula>#REF!="いない"</formula>
    </cfRule>
  </conditionalFormatting>
  <conditionalFormatting sqref="U824:Z824">
    <cfRule type="expression" dxfId="8" priority="1">
      <formula>#REF!="いない"</formula>
    </cfRule>
  </conditionalFormatting>
  <dataValidations count="34">
    <dataValidation type="list" allowBlank="1" showInputMessage="1" showErrorMessage="1" sqref="V288:Z288 N345:R345 M123:M125 W123:W124 X87 X85 N91 N89 N87 N85 X91 X89 M188:Q188 P25 M128:M130" xr:uid="{00000000-0002-0000-0200-000000000000}">
      <formula1>$AK$11:$AK$13</formula1>
    </dataValidation>
    <dataValidation type="list" allowBlank="1" showInputMessage="1" showErrorMessage="1" sqref="N285 N253 N440 N271 N260 N47 N96 N22 N28 N324 N307 N342 N316 N277 N82 N185 N414 N63 N71 N353 N398" xr:uid="{00000000-0002-0000-0200-000001000000}">
      <formula1>$AF$11:$AF$13</formula1>
    </dataValidation>
    <dataValidation type="list" allowBlank="1" showInputMessage="1" showErrorMessage="1" sqref="M189:Q190 M194:Q194 M208:Q208" xr:uid="{00000000-0002-0000-0200-000002000000}">
      <formula1>$AL$11:$AL$13</formula1>
    </dataValidation>
    <dataValidation type="list" allowBlank="1" showInputMessage="1" showErrorMessage="1" sqref="N885:V886" xr:uid="{00000000-0002-0000-0200-000003000000}">
      <formula1>$AJ$11:$AJ$13</formula1>
    </dataValidation>
    <dataValidation type="list" allowBlank="1" showInputMessage="1" showErrorMessage="1" sqref="N11:V12 N618:V619 N608:V609 N603:V604 N572:V573 Q711:U711 N501:V502 N567:V568 N560:V561 N508:V509 N209:V210" xr:uid="{00000000-0002-0000-0200-000004000000}">
      <formula1>"いる・いない,いる,いない"</formula1>
    </dataValidation>
    <dataValidation type="list" allowBlank="1" showInputMessage="1" showErrorMessage="1" sqref="N290:N292 T290 G268 G495:G496 H495 O134 R134 U134 L134 H409:H410 G409:G411 G402:H406 G451:G458 H465:H467 G465:G468 G720" xr:uid="{00000000-0002-0000-0200-000005000000}">
      <formula1>"○,　,"</formula1>
    </dataValidation>
    <dataValidation type="list" allowBlank="1" showInputMessage="1" showErrorMessage="1" sqref="U137:X137 W164 W167 W176 W181 W178" xr:uid="{00000000-0002-0000-0200-000006000000}">
      <formula1>"適・否,適,否"</formula1>
    </dataValidation>
    <dataValidation type="list" allowBlank="1" showInputMessage="1" showErrorMessage="1" sqref="U138:X138 V142:X145 U142:U146 U148:U152 V148:X151 U159:X159 U154:X154 V155:X157 U155:U158 M337:M339 M298:M300 M296 Q703:U703 U680:Y680 Q714:U714 S204:Z204 S198:Z198" xr:uid="{00000000-0002-0000-0200-000007000000}">
      <formula1>"有・無,有,無"</formula1>
    </dataValidation>
    <dataValidation imeMode="off" allowBlank="1" showInputMessage="1" showErrorMessage="1" sqref="I15:I16 K15:K16 N15:N16 P15:P16 R15:R16 T15:T16 W15:W16 Y15:Y16 N114:Q114 T219:V221 K281:K282 M281:M282 O281:O282 Q281:Q282 S281:S282 U281:U282 U232:U235 I19:I20 K19:K20 N19:N20 P19:P20 R19:R20 T19:T20 W19:W20 Y19:Y20" xr:uid="{00000000-0002-0000-0200-000008000000}"/>
    <dataValidation imeMode="hiragana" allowBlank="1" showInputMessage="1" showErrorMessage="1" sqref="G274:Z275 G347:Z350" xr:uid="{00000000-0002-0000-0200-000009000000}"/>
    <dataValidation type="list" imeMode="off" allowBlank="1" showInputMessage="1" showErrorMessage="1" sqref="L34:M34" xr:uid="{00000000-0002-0000-0200-00000A000000}">
      <formula1>"11,12,1"</formula1>
    </dataValidation>
    <dataValidation type="list" allowBlank="1" showInputMessage="1" showErrorMessage="1" sqref="S548" xr:uid="{00000000-0002-0000-0200-00000B000000}">
      <formula1>"有・無・該当なし,有,無,該当なし,"</formula1>
    </dataValidation>
    <dataValidation type="list" allowBlank="1" showInputMessage="1" showErrorMessage="1" sqref="P498" xr:uid="{00000000-0002-0000-0200-00000C000000}">
      <formula1>"あり・なし,あり,なし"</formula1>
    </dataValidation>
    <dataValidation type="list" allowBlank="1" showInputMessage="1" showErrorMessage="1" sqref="P496:W496" xr:uid="{00000000-0002-0000-0200-00000D000000}">
      <formula1>"承認あり・なし,承認あり,承認なし,"</formula1>
    </dataValidation>
    <dataValidation type="list" allowBlank="1" showInputMessage="1" showErrorMessage="1" sqref="S532:S540 S546:S547 S549:S550 U486:W492" xr:uid="{00000000-0002-0000-0200-00000E000000}">
      <formula1>"有・無,有,無,"</formula1>
    </dataValidation>
    <dataValidation type="list" allowBlank="1" showInputMessage="1" showErrorMessage="1" sqref="N482:V483 N528:V529 N542:V543" xr:uid="{00000000-0002-0000-0200-00000F000000}">
      <formula1>"いる　・　いない,いる,いない,　,"</formula1>
    </dataValidation>
    <dataValidation type="list" allowBlank="1" showInputMessage="1" showErrorMessage="1" sqref="Q335:T335" xr:uid="{00000000-0002-0000-0200-000010000000}">
      <formula1>#REF!</formula1>
    </dataValidation>
    <dataValidation type="list" allowBlank="1" showInputMessage="1" showErrorMessage="1" sqref="L31:S32" xr:uid="{00000000-0002-0000-0200-000011000000}">
      <formula1>"A型・B型,A型,B型"</formula1>
    </dataValidation>
    <dataValidation type="list" allowBlank="1" showInputMessage="1" showErrorMessage="1" sqref="N585:V586 N54:V55" xr:uid="{00000000-0002-0000-0200-000012000000}">
      <formula1>"いない・いる,いない,いる"</formula1>
    </dataValidation>
    <dataValidation type="list" allowBlank="1" showInputMessage="1" showErrorMessage="1" sqref="N461:V462 N626:V627" xr:uid="{00000000-0002-0000-0200-000013000000}">
      <formula1>"適　・　否,適,否"</formula1>
    </dataValidation>
    <dataValidation type="list" allowBlank="1" showInputMessage="1" showErrorMessage="1" sqref="V592:Z599" xr:uid="{00000000-0002-0000-0200-000015000000}">
      <formula1>"年額・月額・日額・一回,年額,月額,日額,一回"</formula1>
    </dataValidation>
    <dataValidation type="list" allowBlank="1" showInputMessage="1" showErrorMessage="1" sqref="G592:G599" xr:uid="{00000000-0002-0000-0200-000016000000}">
      <formula1>"(1)・(2)・(3)・(4),(1),(2),(3),(4)"</formula1>
    </dataValidation>
    <dataValidation type="list" allowBlank="1" showInputMessage="1" showErrorMessage="1" sqref="N576:V577 N77:V78" xr:uid="{00000000-0002-0000-0200-000017000000}">
      <formula1>"いる・いない・該当なし,いる,いない,該当なし"</formula1>
    </dataValidation>
    <dataValidation type="list" allowBlank="1" showInputMessage="1" showErrorMessage="1" sqref="Q708:Z708" xr:uid="{00000000-0002-0000-0200-000018000000}">
      <formula1>"有・同等以上の能力有・無,有,同等以上の能力有,無"</formula1>
    </dataValidation>
    <dataValidation type="list" allowBlank="1" showInputMessage="1" showErrorMessage="1" sqref="M874:AA874 M876:AA876 M878:AA878 M880:AA880 M882:AA882" xr:uid="{00000000-0002-0000-0200-000019000000}">
      <formula1>"施設内開所・共同保育・閉所,施設内開所,共同保育,閉所"</formula1>
    </dataValidation>
    <dataValidation type="list" allowBlank="1" showInputMessage="1" showErrorMessage="1" sqref="N867:V868 N848:V849 N859:V860" xr:uid="{00000000-0002-0000-0200-00001A000000}">
      <formula1>"減算あり・減算なし,減算あり,減算なし"</formula1>
    </dataValidation>
    <dataValidation type="list" allowBlank="1" showInputMessage="1" showErrorMessage="1" sqref="G728:G731 K621:K623 I762:I765 G757:H761 G766:G768" xr:uid="{00000000-0002-0000-0200-00001B000000}">
      <formula1>"〇"</formula1>
    </dataValidation>
    <dataValidation type="list" allowBlank="1" showInputMessage="1" showErrorMessage="1" sqref="N827:V828 N785:V786 N744:V745" xr:uid="{00000000-0002-0000-0200-00001C000000}">
      <formula1>"加算あり・加算なし,加算あり,加算なし"</formula1>
    </dataValidation>
    <dataValidation type="list" allowBlank="1" showInputMessage="1" showErrorMessage="1" sqref="T225:W225" xr:uid="{00000000-0002-0000-0200-00001D000000}">
      <formula1>"有・無,有,無,　,"</formula1>
    </dataValidation>
    <dataValidation type="list" allowBlank="1" showInputMessage="1" showErrorMessage="1" sqref="K319" xr:uid="{79705697-D8DE-4931-B2F7-FDE0264D9B50}">
      <formula1>"有　・　無,有,無"</formula1>
    </dataValidation>
    <dataValidation type="list" showInputMessage="1" showErrorMessage="1" sqref="H512:H513 G512:G514 G518:H519" xr:uid="{9A591603-D3F7-457A-9F1E-6E837067E75A}">
      <formula1>"〇,　 ,"</formula1>
    </dataValidation>
    <dataValidation type="list" allowBlank="1" showInputMessage="1" showErrorMessage="1" sqref="N521:Z522" xr:uid="{A7FEFDD6-61D7-4AE5-B6E3-6FB3C151342A}">
      <formula1>"している ・ いない,している,いない"</formula1>
    </dataValidation>
    <dataValidation type="list" allowBlank="1" showInputMessage="1" showErrorMessage="1" sqref="M797:S797" xr:uid="{58B64B71-2C5C-4871-821F-178A0080456D}">
      <formula1>"（ア）・（イ）,（ア）,（イ）"</formula1>
    </dataValidation>
    <dataValidation type="list" allowBlank="1" showInputMessage="1" showErrorMessage="1" sqref="N195:Z196" xr:uid="{4B60E555-8E3B-46B5-BDBA-E823915A82B6}">
      <formula1>"している・していない・該当なし,している,していない,該当なし"</formula1>
    </dataValidation>
  </dataValidations>
  <printOptions horizontalCentered="1"/>
  <pageMargins left="0.31496062992125984" right="0.23622047244094491" top="0.55118110236220474" bottom="0.47244094488188981" header="0.23622047244094491" footer="0.31496062992125984"/>
  <pageSetup paperSize="9" scale="99" fitToHeight="0" orientation="landscape" r:id="rId1"/>
  <headerFooter alignWithMargins="0">
    <oddFooter>&amp;C&amp;"ＭＳ Ｐ明朝,標準"&amp;8&amp;P</oddFooter>
  </headerFooter>
  <rowBreaks count="9" manualBreakCount="9">
    <brk id="8" max="29" man="1"/>
    <brk id="52" max="29" man="1"/>
    <brk id="228" max="29" man="1"/>
    <brk id="351" max="29" man="1"/>
    <brk id="526" max="29" man="1"/>
    <brk id="570" max="29" man="1"/>
    <brk id="783" max="29" man="1"/>
    <brk id="865" max="29" man="1"/>
    <brk id="901" max="2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AA74D-D585-4021-AE79-D8906132C37E}">
  <dimension ref="A1:BD875"/>
  <sheetViews>
    <sheetView view="pageBreakPreview" topLeftCell="A588" zoomScale="60" zoomScaleNormal="100" workbookViewId="0">
      <selection activeCell="X848" sqref="X848:Y848"/>
    </sheetView>
  </sheetViews>
  <sheetFormatPr defaultColWidth="2.6640625" defaultRowHeight="13.2"/>
  <cols>
    <col min="1" max="1" width="10" style="40" customWidth="1"/>
    <col min="2" max="2" width="2.88671875" style="306" customWidth="1"/>
    <col min="3" max="3" width="18.109375" style="40" customWidth="1"/>
    <col min="4" max="4" width="3.6640625" style="307" customWidth="1"/>
    <col min="5" max="5" width="44.109375" style="40" customWidth="1"/>
    <col min="6" max="27" width="2.6640625" style="31"/>
    <col min="28" max="30" width="2.6640625" style="40"/>
    <col min="31" max="31" width="2.6640625" style="31"/>
    <col min="32" max="33" width="13.88671875" style="31" hidden="1" customWidth="1"/>
    <col min="34" max="35" width="25" style="31" hidden="1" customWidth="1"/>
    <col min="36" max="36" width="11.6640625" style="31" hidden="1" customWidth="1"/>
    <col min="37" max="38" width="7.44140625" style="31" hidden="1" customWidth="1"/>
    <col min="39" max="40" width="13.88671875" style="31" hidden="1" customWidth="1"/>
    <col min="41" max="41" width="7.21875" style="31" customWidth="1"/>
    <col min="42" max="42" width="5.33203125" style="31" customWidth="1"/>
    <col min="43" max="43" width="5.109375" style="31" customWidth="1"/>
    <col min="44" max="44" width="22.21875" style="31" customWidth="1"/>
    <col min="45" max="16384" width="2.6640625" style="31"/>
  </cols>
  <sheetData>
    <row r="1" spans="1:44" s="129" customFormat="1" ht="33" customHeight="1">
      <c r="B1" s="130"/>
      <c r="D1" s="131"/>
      <c r="F1" s="1412" t="s">
        <v>39</v>
      </c>
      <c r="G1" s="1412"/>
      <c r="H1" s="1412"/>
      <c r="I1" s="1412"/>
      <c r="J1" s="1412"/>
      <c r="K1" s="1412"/>
      <c r="L1" s="1412"/>
      <c r="M1" s="1412"/>
      <c r="N1" s="1413" t="str">
        <f>IF(表紙!H4="","",表紙!H4)</f>
        <v/>
      </c>
      <c r="O1" s="1414"/>
      <c r="P1" s="1414"/>
      <c r="Q1" s="1414"/>
      <c r="R1" s="1414"/>
      <c r="S1" s="1414"/>
      <c r="T1" s="1414"/>
      <c r="U1" s="1414"/>
      <c r="V1" s="1414"/>
      <c r="W1" s="1414"/>
      <c r="X1" s="1414"/>
      <c r="Y1" s="1414"/>
      <c r="Z1" s="1414"/>
      <c r="AA1" s="1414"/>
      <c r="AB1" s="1414"/>
      <c r="AC1" s="1414"/>
      <c r="AD1" s="1415"/>
    </row>
    <row r="2" spans="1:44" s="129" customFormat="1" ht="24" customHeight="1">
      <c r="B2" s="130"/>
      <c r="D2" s="131"/>
      <c r="F2" s="1416" t="s">
        <v>44</v>
      </c>
      <c r="G2" s="1416"/>
      <c r="H2" s="1416"/>
      <c r="I2" s="1416"/>
      <c r="J2" s="1416"/>
      <c r="K2" s="1416"/>
      <c r="L2" s="1416"/>
      <c r="M2" s="1416"/>
      <c r="N2" s="1217"/>
      <c r="O2" s="1217"/>
      <c r="P2" s="1217"/>
      <c r="Q2" s="125"/>
      <c r="R2" s="125"/>
      <c r="S2" s="125"/>
      <c r="T2" s="125"/>
      <c r="U2" s="125"/>
      <c r="V2" s="125"/>
      <c r="AC2" s="132"/>
      <c r="AD2" s="132"/>
    </row>
    <row r="3" spans="1:44" s="129" customFormat="1" ht="96" customHeight="1">
      <c r="B3" s="130"/>
      <c r="D3" s="131"/>
      <c r="H3" s="131"/>
    </row>
    <row r="4" spans="1:44" s="129" customFormat="1" ht="96" customHeight="1">
      <c r="B4" s="130"/>
      <c r="D4" s="131"/>
      <c r="H4" s="131"/>
    </row>
    <row r="5" spans="1:44" s="129" customFormat="1" ht="96" customHeight="1">
      <c r="A5" s="1437" t="s">
        <v>1236</v>
      </c>
      <c r="B5" s="1437"/>
      <c r="C5" s="1437"/>
      <c r="D5" s="1437"/>
      <c r="E5" s="1437"/>
      <c r="F5" s="1437"/>
      <c r="G5" s="1437"/>
      <c r="H5" s="1437"/>
      <c r="I5" s="1437"/>
      <c r="J5" s="1437"/>
      <c r="K5" s="1437"/>
      <c r="L5" s="1437"/>
      <c r="M5" s="1437"/>
      <c r="N5" s="1437"/>
      <c r="O5" s="1437"/>
      <c r="P5" s="1437"/>
      <c r="Q5" s="1437"/>
      <c r="R5" s="1437"/>
      <c r="S5" s="1437"/>
      <c r="T5" s="1437"/>
      <c r="U5" s="1437"/>
      <c r="V5" s="1437"/>
      <c r="W5" s="1437"/>
      <c r="X5" s="1437"/>
      <c r="Y5" s="1437"/>
      <c r="Z5" s="1437"/>
      <c r="AA5" s="1437"/>
      <c r="AB5" s="1437"/>
      <c r="AC5" s="1437"/>
      <c r="AD5" s="1437"/>
    </row>
    <row r="6" spans="1:44" s="133" customFormat="1" ht="96" customHeight="1">
      <c r="A6" s="1460"/>
      <c r="B6" s="1460"/>
      <c r="C6" s="1460"/>
      <c r="D6" s="1460"/>
      <c r="E6" s="1460"/>
      <c r="F6" s="1460"/>
      <c r="G6" s="1460"/>
      <c r="H6" s="1460"/>
      <c r="I6" s="1460"/>
      <c r="J6" s="1460"/>
      <c r="K6" s="1460"/>
      <c r="L6" s="1460"/>
      <c r="M6" s="1460"/>
      <c r="N6" s="1460"/>
      <c r="O6" s="1460"/>
      <c r="P6" s="1460"/>
      <c r="Q6" s="1460"/>
      <c r="R6" s="1460"/>
      <c r="S6" s="1460"/>
      <c r="T6" s="1460"/>
      <c r="U6" s="1460"/>
      <c r="V6" s="1460"/>
      <c r="W6" s="1460"/>
      <c r="X6" s="1460"/>
      <c r="Y6" s="1460"/>
      <c r="Z6" s="1460"/>
      <c r="AA6" s="1460"/>
      <c r="AB6" s="1460"/>
      <c r="AC6" s="1460"/>
      <c r="AD6" s="1460"/>
    </row>
    <row r="7" spans="1:44" s="129" customFormat="1" ht="96" customHeight="1">
      <c r="A7" s="1080" t="s">
        <v>978</v>
      </c>
      <c r="B7" s="1081"/>
      <c r="C7" s="1081"/>
      <c r="D7" s="1081"/>
      <c r="E7" s="1081"/>
      <c r="F7" s="1081"/>
      <c r="G7" s="1081"/>
      <c r="H7" s="1081"/>
      <c r="I7" s="1081"/>
      <c r="J7" s="1081"/>
      <c r="K7" s="1081"/>
      <c r="L7" s="1081"/>
      <c r="M7" s="1081"/>
      <c r="N7" s="1081"/>
      <c r="O7" s="1081"/>
      <c r="P7" s="1081"/>
      <c r="Q7" s="1081"/>
      <c r="R7" s="1081"/>
      <c r="S7" s="1081"/>
      <c r="T7" s="1081"/>
      <c r="U7" s="1081"/>
      <c r="V7" s="1081"/>
      <c r="W7" s="1081"/>
      <c r="X7" s="1081"/>
      <c r="Y7" s="1081"/>
      <c r="Z7" s="1081"/>
      <c r="AA7" s="1081"/>
      <c r="AB7" s="1081"/>
      <c r="AC7" s="1081"/>
      <c r="AD7" s="1081"/>
    </row>
    <row r="8" spans="1:44" s="129" customFormat="1" ht="15" customHeight="1">
      <c r="B8" s="130"/>
      <c r="D8" s="131"/>
      <c r="H8" s="131"/>
    </row>
    <row r="9" spans="1:44">
      <c r="A9" s="134" t="s">
        <v>132</v>
      </c>
      <c r="B9" s="1461" t="s">
        <v>0</v>
      </c>
      <c r="C9" s="1461"/>
      <c r="D9" s="135" t="s">
        <v>194</v>
      </c>
      <c r="E9" s="134" t="s">
        <v>1</v>
      </c>
      <c r="F9" s="1463" t="s">
        <v>3</v>
      </c>
      <c r="G9" s="1463"/>
      <c r="H9" s="1463"/>
      <c r="I9" s="1463"/>
      <c r="J9" s="1463"/>
      <c r="K9" s="1463"/>
      <c r="L9" s="1463"/>
      <c r="M9" s="1463"/>
      <c r="N9" s="1463"/>
      <c r="O9" s="1463"/>
      <c r="P9" s="1463"/>
      <c r="Q9" s="1463"/>
      <c r="R9" s="1463"/>
      <c r="S9" s="1463"/>
      <c r="T9" s="1463"/>
      <c r="U9" s="1463"/>
      <c r="V9" s="1463"/>
      <c r="W9" s="1463"/>
      <c r="X9" s="1463"/>
      <c r="Y9" s="1463"/>
      <c r="Z9" s="1463"/>
      <c r="AA9" s="1463"/>
      <c r="AB9" s="1462" t="s">
        <v>2</v>
      </c>
      <c r="AC9" s="1462"/>
      <c r="AD9" s="1462"/>
      <c r="AF9" s="136"/>
      <c r="AG9" s="136"/>
      <c r="AH9" s="136"/>
      <c r="AI9" s="136"/>
      <c r="AJ9" s="136"/>
      <c r="AK9" s="136"/>
      <c r="AL9" s="136"/>
      <c r="AM9" s="136"/>
      <c r="AN9" s="136"/>
      <c r="AO9" s="136"/>
      <c r="AP9" s="137"/>
      <c r="AQ9" s="137"/>
      <c r="AR9" s="138"/>
    </row>
    <row r="10" spans="1:44" ht="5.25" customHeight="1">
      <c r="A10" s="139"/>
      <c r="B10" s="140"/>
      <c r="C10" s="141"/>
      <c r="D10" s="139"/>
      <c r="E10" s="139"/>
      <c r="F10" s="142"/>
      <c r="G10" s="46"/>
      <c r="H10" s="46"/>
      <c r="I10" s="46"/>
      <c r="J10" s="46"/>
      <c r="K10" s="46"/>
      <c r="L10" s="46"/>
      <c r="M10" s="46"/>
      <c r="N10" s="46"/>
      <c r="O10" s="46"/>
      <c r="P10" s="46"/>
      <c r="Q10" s="46"/>
      <c r="R10" s="46"/>
      <c r="S10" s="46"/>
      <c r="T10" s="46"/>
      <c r="U10" s="46"/>
      <c r="V10" s="46"/>
      <c r="W10" s="46"/>
      <c r="X10" s="46"/>
      <c r="Y10" s="46"/>
      <c r="Z10" s="46"/>
      <c r="AA10" s="143"/>
      <c r="AB10" s="144"/>
      <c r="AC10" s="145"/>
      <c r="AD10" s="146"/>
      <c r="AF10" s="136"/>
      <c r="AG10" s="136"/>
      <c r="AH10" s="136"/>
      <c r="AI10" s="136"/>
      <c r="AJ10" s="136"/>
      <c r="AK10" s="136"/>
      <c r="AL10" s="136"/>
      <c r="AM10" s="136"/>
      <c r="AN10" s="136"/>
      <c r="AO10" s="136"/>
      <c r="AP10" s="137"/>
      <c r="AQ10" s="137"/>
      <c r="AR10" s="138"/>
    </row>
    <row r="11" spans="1:44" ht="13.5" customHeight="1">
      <c r="A11" s="1056" t="s">
        <v>631</v>
      </c>
      <c r="B11" s="1178">
        <v>1</v>
      </c>
      <c r="C11" s="1180" t="s">
        <v>239</v>
      </c>
      <c r="D11" s="63" t="s">
        <v>240</v>
      </c>
      <c r="E11" s="1056" t="s">
        <v>488</v>
      </c>
      <c r="F11" s="32"/>
      <c r="G11" s="1011" t="s">
        <v>72</v>
      </c>
      <c r="H11" s="1011"/>
      <c r="I11" s="1011"/>
      <c r="J11" s="1011"/>
      <c r="K11" s="1011"/>
      <c r="L11" s="1011"/>
      <c r="M11" s="1012"/>
      <c r="N11" s="1013" t="s">
        <v>105</v>
      </c>
      <c r="O11" s="1014"/>
      <c r="P11" s="1014"/>
      <c r="Q11" s="1014"/>
      <c r="R11" s="1014"/>
      <c r="S11" s="1014"/>
      <c r="T11" s="1014"/>
      <c r="U11" s="1014"/>
      <c r="V11" s="1015"/>
      <c r="AA11" s="45"/>
      <c r="AB11" s="1082" t="s">
        <v>642</v>
      </c>
      <c r="AC11" s="1113"/>
      <c r="AD11" s="1114"/>
      <c r="AF11" s="147" t="s">
        <v>105</v>
      </c>
      <c r="AG11" s="147" t="s">
        <v>106</v>
      </c>
      <c r="AH11" s="147" t="s">
        <v>107</v>
      </c>
      <c r="AI11" s="147" t="s">
        <v>108</v>
      </c>
      <c r="AJ11" s="147" t="s">
        <v>109</v>
      </c>
      <c r="AK11" s="31" t="s">
        <v>102</v>
      </c>
      <c r="AL11" s="31" t="s">
        <v>111</v>
      </c>
      <c r="AM11" s="31" t="s">
        <v>112</v>
      </c>
      <c r="AN11" s="31" t="s">
        <v>113</v>
      </c>
      <c r="AQ11" s="137"/>
      <c r="AR11" s="138"/>
    </row>
    <row r="12" spans="1:44" ht="13.5" customHeight="1">
      <c r="A12" s="1056"/>
      <c r="B12" s="1178"/>
      <c r="C12" s="1180"/>
      <c r="D12" s="63"/>
      <c r="E12" s="1056"/>
      <c r="F12" s="32"/>
      <c r="G12" s="1011"/>
      <c r="H12" s="1011"/>
      <c r="I12" s="1011"/>
      <c r="J12" s="1011"/>
      <c r="K12" s="1011"/>
      <c r="L12" s="1011"/>
      <c r="M12" s="1012"/>
      <c r="N12" s="1016"/>
      <c r="O12" s="1017"/>
      <c r="P12" s="1017"/>
      <c r="Q12" s="1017"/>
      <c r="R12" s="1017"/>
      <c r="S12" s="1017"/>
      <c r="T12" s="1017"/>
      <c r="U12" s="1017"/>
      <c r="V12" s="1018"/>
      <c r="AA12" s="45"/>
      <c r="AB12" s="1082"/>
      <c r="AC12" s="1113"/>
      <c r="AD12" s="1114"/>
      <c r="AF12" s="31" t="s">
        <v>58</v>
      </c>
      <c r="AG12" s="31" t="s">
        <v>59</v>
      </c>
      <c r="AH12" s="31" t="s">
        <v>58</v>
      </c>
      <c r="AI12" s="31" t="s">
        <v>58</v>
      </c>
      <c r="AJ12" s="31" t="s">
        <v>60</v>
      </c>
      <c r="AK12" s="31" t="s">
        <v>10</v>
      </c>
      <c r="AL12" s="31" t="s">
        <v>61</v>
      </c>
      <c r="AM12" s="31" t="s">
        <v>62</v>
      </c>
      <c r="AN12" s="31" t="s">
        <v>63</v>
      </c>
      <c r="AQ12" s="137"/>
      <c r="AR12" s="138"/>
    </row>
    <row r="13" spans="1:44">
      <c r="A13" s="1056"/>
      <c r="B13" s="1178"/>
      <c r="C13" s="1180"/>
      <c r="D13" s="63"/>
      <c r="E13" s="1056"/>
      <c r="F13" s="32"/>
      <c r="G13" s="31" t="s">
        <v>78</v>
      </c>
      <c r="AA13" s="45"/>
      <c r="AB13" s="1082"/>
      <c r="AC13" s="1113"/>
      <c r="AD13" s="1114"/>
      <c r="AF13" s="31" t="s">
        <v>59</v>
      </c>
      <c r="AG13" s="31" t="s">
        <v>58</v>
      </c>
      <c r="AH13" s="31" t="s">
        <v>59</v>
      </c>
      <c r="AI13" s="31" t="s">
        <v>59</v>
      </c>
      <c r="AJ13" s="31" t="s">
        <v>66</v>
      </c>
      <c r="AK13" s="31" t="s">
        <v>30</v>
      </c>
      <c r="AL13" s="31" t="s">
        <v>67</v>
      </c>
      <c r="AM13" s="31" t="s">
        <v>68</v>
      </c>
      <c r="AN13" s="31" t="s">
        <v>69</v>
      </c>
      <c r="AQ13" s="137"/>
      <c r="AR13" s="138"/>
    </row>
    <row r="14" spans="1:44">
      <c r="A14" s="1056"/>
      <c r="B14" s="1178"/>
      <c r="C14" s="1180"/>
      <c r="D14" s="63"/>
      <c r="E14" s="1056"/>
      <c r="F14" s="32"/>
      <c r="G14" s="148"/>
      <c r="I14" s="949" t="s">
        <v>143</v>
      </c>
      <c r="J14" s="950"/>
      <c r="K14" s="950"/>
      <c r="L14" s="950"/>
      <c r="M14" s="950"/>
      <c r="N14" s="950"/>
      <c r="O14" s="950"/>
      <c r="P14" s="950"/>
      <c r="Q14" s="950"/>
      <c r="R14" s="951" t="s">
        <v>144</v>
      </c>
      <c r="S14" s="950" t="s">
        <v>145</v>
      </c>
      <c r="T14" s="950"/>
      <c r="U14" s="950"/>
      <c r="V14" s="950"/>
      <c r="W14" s="950"/>
      <c r="X14" s="950"/>
      <c r="Y14" s="950"/>
      <c r="Z14" s="952"/>
      <c r="AA14" s="45"/>
      <c r="AB14" s="1082"/>
      <c r="AC14" s="1113"/>
      <c r="AD14" s="1114"/>
      <c r="AF14" s="149"/>
      <c r="AG14" s="149"/>
      <c r="AH14" s="31" t="s">
        <v>70</v>
      </c>
      <c r="AI14" s="31" t="s">
        <v>71</v>
      </c>
      <c r="AQ14" s="137"/>
      <c r="AR14" s="138"/>
    </row>
    <row r="15" spans="1:44">
      <c r="A15" s="1056"/>
      <c r="B15" s="1178"/>
      <c r="C15" s="1180"/>
      <c r="D15" s="63"/>
      <c r="E15" s="1056"/>
      <c r="F15" s="32"/>
      <c r="G15" s="951" t="s">
        <v>146</v>
      </c>
      <c r="H15" s="950"/>
      <c r="I15" s="51"/>
      <c r="J15" s="150" t="s">
        <v>147</v>
      </c>
      <c r="K15" s="52"/>
      <c r="L15" s="150" t="s">
        <v>148</v>
      </c>
      <c r="M15" s="151" t="s">
        <v>149</v>
      </c>
      <c r="N15" s="52"/>
      <c r="O15" s="150" t="s">
        <v>147</v>
      </c>
      <c r="P15" s="52"/>
      <c r="Q15" s="152" t="s">
        <v>148</v>
      </c>
      <c r="R15" s="51"/>
      <c r="S15" s="150" t="s">
        <v>147</v>
      </c>
      <c r="T15" s="52"/>
      <c r="U15" s="150" t="s">
        <v>148</v>
      </c>
      <c r="V15" s="151" t="s">
        <v>149</v>
      </c>
      <c r="W15" s="52"/>
      <c r="X15" s="150" t="s">
        <v>147</v>
      </c>
      <c r="Y15" s="52"/>
      <c r="Z15" s="152" t="s">
        <v>148</v>
      </c>
      <c r="AA15" s="45"/>
      <c r="AB15" s="1082"/>
      <c r="AC15" s="1113"/>
      <c r="AD15" s="1114"/>
      <c r="AQ15" s="137"/>
      <c r="AR15" s="138"/>
    </row>
    <row r="16" spans="1:44" ht="13.5" customHeight="1">
      <c r="A16" s="1056"/>
      <c r="B16" s="1178"/>
      <c r="C16" s="1180"/>
      <c r="D16" s="63"/>
      <c r="E16" s="1056"/>
      <c r="F16" s="32"/>
      <c r="G16" s="953" t="s">
        <v>151</v>
      </c>
      <c r="H16" s="954"/>
      <c r="I16" s="51"/>
      <c r="J16" s="150" t="s">
        <v>147</v>
      </c>
      <c r="K16" s="52"/>
      <c r="L16" s="150" t="s">
        <v>148</v>
      </c>
      <c r="M16" s="151" t="s">
        <v>149</v>
      </c>
      <c r="N16" s="52"/>
      <c r="O16" s="150" t="s">
        <v>147</v>
      </c>
      <c r="P16" s="52"/>
      <c r="Q16" s="152" t="s">
        <v>148</v>
      </c>
      <c r="R16" s="51"/>
      <c r="S16" s="150" t="s">
        <v>147</v>
      </c>
      <c r="T16" s="52"/>
      <c r="U16" s="150" t="s">
        <v>148</v>
      </c>
      <c r="V16" s="151" t="s">
        <v>149</v>
      </c>
      <c r="W16" s="52"/>
      <c r="X16" s="150" t="s">
        <v>147</v>
      </c>
      <c r="Y16" s="52"/>
      <c r="Z16" s="152" t="s">
        <v>148</v>
      </c>
      <c r="AA16" s="45"/>
      <c r="AB16" s="1082"/>
      <c r="AC16" s="1113"/>
      <c r="AD16" s="1114"/>
      <c r="AF16" s="137"/>
      <c r="AG16" s="137"/>
      <c r="AK16" s="137"/>
      <c r="AL16" s="137"/>
      <c r="AM16" s="137"/>
      <c r="AN16" s="137"/>
      <c r="AO16" s="137"/>
      <c r="AP16" s="137"/>
      <c r="AQ16" s="137"/>
      <c r="AR16" s="138"/>
    </row>
    <row r="17" spans="1:56" ht="13.5" customHeight="1">
      <c r="A17" s="1056"/>
      <c r="B17" s="1178"/>
      <c r="C17" s="1180"/>
      <c r="D17" s="63"/>
      <c r="E17" s="1056"/>
      <c r="F17" s="32"/>
      <c r="AA17" s="45"/>
      <c r="AB17" s="1082"/>
      <c r="AC17" s="1113"/>
      <c r="AD17" s="1114"/>
      <c r="AK17" s="153"/>
      <c r="AL17" s="1359"/>
      <c r="AM17" s="1359"/>
      <c r="AN17" s="153"/>
      <c r="AO17" s="153"/>
      <c r="AP17" s="153"/>
      <c r="AQ17" s="153"/>
      <c r="AR17" s="40"/>
      <c r="AS17" s="40"/>
      <c r="AT17" s="40"/>
      <c r="AU17" s="40"/>
      <c r="AV17" s="40"/>
      <c r="AW17" s="40"/>
      <c r="AX17" s="40"/>
      <c r="AY17" s="40"/>
      <c r="AZ17" s="153"/>
      <c r="BA17" s="1358"/>
      <c r="BB17" s="1359"/>
      <c r="BC17" s="1359"/>
      <c r="BD17" s="1359"/>
    </row>
    <row r="18" spans="1:56" ht="13.5" customHeight="1">
      <c r="A18" s="49"/>
      <c r="B18" s="37"/>
      <c r="C18" s="36"/>
      <c r="D18" s="63"/>
      <c r="E18" s="49"/>
      <c r="F18" s="32"/>
      <c r="AA18" s="45"/>
      <c r="AB18" s="213"/>
      <c r="AC18" s="214"/>
      <c r="AD18" s="215"/>
      <c r="AK18" s="153"/>
      <c r="AL18" s="174"/>
      <c r="AM18" s="174"/>
      <c r="AN18" s="153"/>
      <c r="AO18" s="153"/>
      <c r="AP18" s="153"/>
      <c r="AQ18" s="153"/>
      <c r="AR18" s="40"/>
      <c r="AS18" s="40"/>
      <c r="AT18" s="40"/>
      <c r="AU18" s="40"/>
      <c r="AV18" s="40"/>
      <c r="AW18" s="40"/>
      <c r="AX18" s="40"/>
      <c r="AY18" s="40"/>
      <c r="AZ18" s="153"/>
      <c r="BA18" s="1358"/>
      <c r="BB18" s="1359"/>
      <c r="BC18" s="1359"/>
      <c r="BD18" s="1359"/>
    </row>
    <row r="19" spans="1:56">
      <c r="A19" s="1056" t="s">
        <v>632</v>
      </c>
      <c r="B19" s="1178">
        <v>2</v>
      </c>
      <c r="C19" s="1180" t="s">
        <v>394</v>
      </c>
      <c r="D19" s="63" t="s">
        <v>240</v>
      </c>
      <c r="E19" s="1056" t="s">
        <v>392</v>
      </c>
      <c r="F19" s="32"/>
      <c r="G19" s="1011" t="s">
        <v>72</v>
      </c>
      <c r="H19" s="1011"/>
      <c r="I19" s="1011"/>
      <c r="J19" s="1011"/>
      <c r="K19" s="1011"/>
      <c r="L19" s="1011"/>
      <c r="M19" s="1012"/>
      <c r="N19" s="1013" t="s">
        <v>114</v>
      </c>
      <c r="O19" s="1014"/>
      <c r="P19" s="1014"/>
      <c r="Q19" s="1014"/>
      <c r="R19" s="1014"/>
      <c r="S19" s="1014"/>
      <c r="T19" s="1014"/>
      <c r="U19" s="1014"/>
      <c r="V19" s="1015"/>
      <c r="AA19" s="45"/>
      <c r="AB19" s="1486" t="s">
        <v>495</v>
      </c>
      <c r="AC19" s="1487"/>
      <c r="AD19" s="1488"/>
      <c r="AK19" s="153"/>
      <c r="AL19" s="1359"/>
      <c r="AM19" s="1359"/>
      <c r="AN19" s="153"/>
      <c r="AO19" s="153"/>
      <c r="AP19" s="153"/>
      <c r="AQ19" s="153"/>
      <c r="AR19" s="40"/>
      <c r="AS19" s="40"/>
      <c r="AT19" s="40"/>
      <c r="AU19" s="40"/>
      <c r="AV19" s="40"/>
      <c r="AW19" s="40"/>
      <c r="AX19" s="40"/>
      <c r="AY19" s="40"/>
      <c r="AZ19" s="153"/>
      <c r="BA19" s="1359"/>
      <c r="BB19" s="1359"/>
      <c r="BC19" s="1359"/>
      <c r="BD19" s="1359"/>
    </row>
    <row r="20" spans="1:56">
      <c r="A20" s="1056"/>
      <c r="B20" s="1178"/>
      <c r="C20" s="1180"/>
      <c r="D20" s="63"/>
      <c r="E20" s="1056"/>
      <c r="F20" s="32"/>
      <c r="G20" s="1011"/>
      <c r="H20" s="1011"/>
      <c r="I20" s="1011"/>
      <c r="J20" s="1011"/>
      <c r="K20" s="1011"/>
      <c r="L20" s="1011"/>
      <c r="M20" s="1012"/>
      <c r="N20" s="1016"/>
      <c r="O20" s="1017"/>
      <c r="P20" s="1017"/>
      <c r="Q20" s="1017"/>
      <c r="R20" s="1017"/>
      <c r="S20" s="1017"/>
      <c r="T20" s="1017"/>
      <c r="U20" s="1017"/>
      <c r="V20" s="1018"/>
      <c r="AA20" s="45"/>
      <c r="AB20" s="1489"/>
      <c r="AC20" s="1487"/>
      <c r="AD20" s="1488"/>
      <c r="AK20" s="153"/>
      <c r="AL20" s="1359"/>
      <c r="AM20" s="1359"/>
      <c r="AN20" s="153"/>
      <c r="AO20" s="153"/>
      <c r="AP20" s="153"/>
      <c r="AQ20" s="153"/>
      <c r="AR20" s="40"/>
      <c r="AS20" s="40"/>
      <c r="AT20" s="40"/>
      <c r="AU20" s="40"/>
      <c r="AV20" s="40"/>
      <c r="AW20" s="40"/>
      <c r="AX20" s="40"/>
      <c r="AY20" s="40"/>
      <c r="AZ20" s="153"/>
      <c r="BA20" s="1359"/>
      <c r="BB20" s="1359"/>
      <c r="BC20" s="1359"/>
      <c r="BD20" s="1359"/>
    </row>
    <row r="21" spans="1:56" s="40" customFormat="1" ht="13.5" customHeight="1">
      <c r="A21" s="1056"/>
      <c r="B21" s="1178"/>
      <c r="C21" s="1180"/>
      <c r="D21" s="63"/>
      <c r="E21" s="1056"/>
      <c r="F21" s="32"/>
      <c r="G21" s="31"/>
      <c r="H21" s="31"/>
      <c r="I21" s="31"/>
      <c r="J21" s="31"/>
      <c r="K21" s="31"/>
      <c r="L21" s="31"/>
      <c r="M21" s="31"/>
      <c r="N21" s="31"/>
      <c r="O21" s="31"/>
      <c r="P21" s="31"/>
      <c r="Q21" s="31"/>
      <c r="R21" s="31"/>
      <c r="S21" s="31"/>
      <c r="T21" s="31"/>
      <c r="U21" s="31"/>
      <c r="V21" s="31"/>
      <c r="W21" s="31"/>
      <c r="X21" s="31"/>
      <c r="Y21" s="31"/>
      <c r="Z21" s="31"/>
      <c r="AA21" s="45"/>
      <c r="AB21" s="1489"/>
      <c r="AC21" s="1487"/>
      <c r="AD21" s="1488"/>
    </row>
    <row r="22" spans="1:56" s="40" customFormat="1" ht="13.5" customHeight="1">
      <c r="A22" s="1056"/>
      <c r="B22" s="1178"/>
      <c r="C22" s="1180"/>
      <c r="D22" s="63"/>
      <c r="E22" s="1056"/>
      <c r="F22" s="32"/>
      <c r="G22" s="46"/>
      <c r="H22" s="46"/>
      <c r="I22" s="46"/>
      <c r="J22" s="46"/>
      <c r="K22" s="46"/>
      <c r="L22" s="46"/>
      <c r="M22" s="46"/>
      <c r="N22" s="46"/>
      <c r="O22" s="46"/>
      <c r="P22" s="46"/>
      <c r="Q22" s="46"/>
      <c r="R22" s="46"/>
      <c r="S22" s="31"/>
      <c r="T22" s="31"/>
      <c r="U22" s="31"/>
      <c r="V22" s="31"/>
      <c r="W22" s="31"/>
      <c r="X22" s="31"/>
      <c r="Y22" s="31"/>
      <c r="Z22" s="31"/>
      <c r="AA22" s="45"/>
      <c r="AB22" s="1489"/>
      <c r="AC22" s="1487"/>
      <c r="AD22" s="1488"/>
    </row>
    <row r="23" spans="1:56" s="40" customFormat="1" ht="13.5" customHeight="1">
      <c r="A23" s="1056"/>
      <c r="B23" s="37"/>
      <c r="C23" s="1180"/>
      <c r="D23" s="63"/>
      <c r="E23" s="1056"/>
      <c r="F23" s="32"/>
      <c r="G23" s="31"/>
      <c r="H23" s="31"/>
      <c r="I23" s="31"/>
      <c r="J23" s="31"/>
      <c r="K23" s="31"/>
      <c r="L23" s="31"/>
      <c r="M23" s="31"/>
      <c r="N23" s="31"/>
      <c r="O23" s="31"/>
      <c r="P23" s="31"/>
      <c r="Q23" s="31"/>
      <c r="R23" s="31"/>
      <c r="S23" s="31"/>
      <c r="T23" s="31"/>
      <c r="U23" s="31"/>
      <c r="V23" s="31"/>
      <c r="W23" s="31"/>
      <c r="X23" s="31"/>
      <c r="Y23" s="31"/>
      <c r="Z23" s="31"/>
      <c r="AA23" s="45"/>
      <c r="AB23" s="154"/>
      <c r="AC23" s="155"/>
      <c r="AD23" s="156"/>
    </row>
    <row r="24" spans="1:56" s="40" customFormat="1" ht="13.5" customHeight="1">
      <c r="A24" s="1056"/>
      <c r="B24" s="37"/>
      <c r="C24" s="1180"/>
      <c r="D24" s="63"/>
      <c r="E24" s="1056"/>
      <c r="F24" s="142"/>
      <c r="G24" s="46"/>
      <c r="H24" s="46"/>
      <c r="I24" s="46"/>
      <c r="J24" s="46"/>
      <c r="K24" s="46"/>
      <c r="L24" s="46"/>
      <c r="M24" s="46"/>
      <c r="N24" s="46"/>
      <c r="O24" s="46"/>
      <c r="P24" s="46"/>
      <c r="Q24" s="46"/>
      <c r="R24" s="46"/>
      <c r="S24" s="46"/>
      <c r="T24" s="46"/>
      <c r="U24" s="46"/>
      <c r="V24" s="46"/>
      <c r="W24" s="46"/>
      <c r="X24" s="46"/>
      <c r="Y24" s="46"/>
      <c r="Z24" s="46"/>
      <c r="AA24" s="143"/>
      <c r="AB24" s="154"/>
      <c r="AC24" s="155"/>
      <c r="AD24" s="156"/>
    </row>
    <row r="25" spans="1:56" s="40" customFormat="1" ht="13.5" customHeight="1">
      <c r="A25" s="1056" t="s">
        <v>633</v>
      </c>
      <c r="B25" s="1178">
        <v>3</v>
      </c>
      <c r="C25" s="1180" t="s">
        <v>396</v>
      </c>
      <c r="D25" s="63" t="s">
        <v>292</v>
      </c>
      <c r="E25" s="1056" t="s">
        <v>746</v>
      </c>
      <c r="F25" s="32"/>
      <c r="G25" s="1011" t="s">
        <v>72</v>
      </c>
      <c r="H25" s="1011"/>
      <c r="I25" s="1011"/>
      <c r="J25" s="1011"/>
      <c r="K25" s="1011"/>
      <c r="L25" s="1011"/>
      <c r="M25" s="1012"/>
      <c r="N25" s="1058" t="s">
        <v>114</v>
      </c>
      <c r="O25" s="1058"/>
      <c r="P25" s="1058"/>
      <c r="Q25" s="1058"/>
      <c r="R25" s="1058"/>
      <c r="S25" s="1058"/>
      <c r="T25" s="1058"/>
      <c r="U25" s="1058"/>
      <c r="V25" s="1058"/>
      <c r="W25" s="31"/>
      <c r="X25" s="31"/>
      <c r="Y25" s="31"/>
      <c r="Z25" s="31"/>
      <c r="AA25" s="45"/>
      <c r="AB25" s="1082" t="s">
        <v>643</v>
      </c>
      <c r="AC25" s="1083"/>
      <c r="AD25" s="1084"/>
    </row>
    <row r="26" spans="1:56" s="40" customFormat="1" ht="13.5" customHeight="1">
      <c r="A26" s="1056"/>
      <c r="B26" s="1178"/>
      <c r="C26" s="1180"/>
      <c r="D26" s="63"/>
      <c r="E26" s="1056"/>
      <c r="F26" s="32"/>
      <c r="G26" s="1011"/>
      <c r="H26" s="1011"/>
      <c r="I26" s="1011"/>
      <c r="J26" s="1011"/>
      <c r="K26" s="1011"/>
      <c r="L26" s="1011"/>
      <c r="M26" s="1012"/>
      <c r="N26" s="1058"/>
      <c r="O26" s="1058"/>
      <c r="P26" s="1058"/>
      <c r="Q26" s="1058"/>
      <c r="R26" s="1058"/>
      <c r="S26" s="1058"/>
      <c r="T26" s="1058"/>
      <c r="U26" s="1058"/>
      <c r="V26" s="1058"/>
      <c r="W26" s="31"/>
      <c r="X26" s="31"/>
      <c r="Y26" s="31"/>
      <c r="Z26" s="31"/>
      <c r="AA26" s="45"/>
      <c r="AB26" s="1085"/>
      <c r="AC26" s="1083"/>
      <c r="AD26" s="1084"/>
    </row>
    <row r="27" spans="1:56" s="40" customFormat="1" ht="13.5" customHeight="1">
      <c r="A27" s="1056"/>
      <c r="B27" s="1178"/>
      <c r="C27" s="1180"/>
      <c r="D27" s="63"/>
      <c r="E27" s="1056"/>
      <c r="F27" s="32"/>
      <c r="G27" s="157"/>
      <c r="H27" s="157"/>
      <c r="I27" s="157"/>
      <c r="J27" s="157"/>
      <c r="K27" s="157"/>
      <c r="L27" s="157"/>
      <c r="M27" s="157"/>
      <c r="N27" s="158"/>
      <c r="O27" s="158"/>
      <c r="P27" s="158"/>
      <c r="Q27" s="158"/>
      <c r="R27" s="158"/>
      <c r="S27" s="158"/>
      <c r="T27" s="158"/>
      <c r="U27" s="158"/>
      <c r="V27" s="158"/>
      <c r="W27" s="31"/>
      <c r="X27" s="31"/>
      <c r="Y27" s="31"/>
      <c r="Z27" s="31"/>
      <c r="AA27" s="45"/>
      <c r="AB27" s="1085"/>
      <c r="AC27" s="1083"/>
      <c r="AD27" s="1084"/>
    </row>
    <row r="28" spans="1:56" s="40" customFormat="1" ht="13.5" customHeight="1">
      <c r="A28" s="1056"/>
      <c r="B28" s="1178"/>
      <c r="C28" s="1180"/>
      <c r="D28" s="63"/>
      <c r="E28" s="1056"/>
      <c r="F28" s="32"/>
      <c r="G28" s="1298" t="s">
        <v>489</v>
      </c>
      <c r="H28" s="1298"/>
      <c r="I28" s="1298"/>
      <c r="J28" s="1298"/>
      <c r="K28" s="1298"/>
      <c r="L28" s="1496" t="s">
        <v>874</v>
      </c>
      <c r="M28" s="1496"/>
      <c r="N28" s="1496"/>
      <c r="O28" s="1496"/>
      <c r="P28" s="1496"/>
      <c r="Q28" s="1496"/>
      <c r="R28" s="1496"/>
      <c r="S28" s="1496"/>
      <c r="T28" s="110"/>
      <c r="U28" s="110"/>
      <c r="V28" s="110"/>
      <c r="W28" s="31"/>
      <c r="X28" s="31"/>
      <c r="Y28" s="31"/>
      <c r="Z28" s="31"/>
      <c r="AA28" s="45"/>
      <c r="AB28" s="1085"/>
      <c r="AC28" s="1083"/>
      <c r="AD28" s="1084"/>
    </row>
    <row r="29" spans="1:56" s="40" customFormat="1" ht="13.5" customHeight="1">
      <c r="A29" s="1056"/>
      <c r="B29" s="1178"/>
      <c r="C29" s="1180"/>
      <c r="D29" s="63"/>
      <c r="E29" s="1056"/>
      <c r="F29" s="32"/>
      <c r="G29" s="1298"/>
      <c r="H29" s="1298"/>
      <c r="I29" s="1298"/>
      <c r="J29" s="1298"/>
      <c r="K29" s="1298"/>
      <c r="L29" s="1496"/>
      <c r="M29" s="1496"/>
      <c r="N29" s="1496"/>
      <c r="O29" s="1496"/>
      <c r="P29" s="1496"/>
      <c r="Q29" s="1496"/>
      <c r="R29" s="1496"/>
      <c r="S29" s="1496"/>
      <c r="T29" s="110"/>
      <c r="U29" s="110"/>
      <c r="V29" s="110"/>
      <c r="W29" s="31"/>
      <c r="X29" s="31"/>
      <c r="Y29" s="31"/>
      <c r="Z29" s="31"/>
      <c r="AA29" s="45"/>
      <c r="AB29" s="1085"/>
      <c r="AC29" s="1083"/>
      <c r="AD29" s="1084"/>
    </row>
    <row r="30" spans="1:56" s="40" customFormat="1" ht="13.5" customHeight="1">
      <c r="A30" s="1056"/>
      <c r="B30" s="1178"/>
      <c r="C30" s="1180"/>
      <c r="D30" s="63"/>
      <c r="E30" s="1056"/>
      <c r="F30" s="32"/>
      <c r="G30" s="157"/>
      <c r="H30" s="157"/>
      <c r="I30" s="157"/>
      <c r="J30" s="157"/>
      <c r="K30" s="157"/>
      <c r="L30" s="157"/>
      <c r="M30" s="157"/>
      <c r="N30" s="110"/>
      <c r="O30" s="110"/>
      <c r="P30" s="110"/>
      <c r="Q30" s="110"/>
      <c r="R30" s="110"/>
      <c r="S30" s="110"/>
      <c r="T30" s="110"/>
      <c r="U30" s="110"/>
      <c r="V30" s="110"/>
      <c r="W30" s="31"/>
      <c r="X30" s="31"/>
      <c r="Y30" s="31"/>
      <c r="Z30" s="31"/>
      <c r="AA30" s="45"/>
      <c r="AB30" s="1085"/>
      <c r="AC30" s="1083"/>
      <c r="AD30" s="1084"/>
    </row>
    <row r="31" spans="1:56" s="40" customFormat="1" ht="13.5" customHeight="1" thickBot="1">
      <c r="A31" s="1056"/>
      <c r="B31" s="1178"/>
      <c r="C31" s="1180"/>
      <c r="D31" s="63"/>
      <c r="E31" s="1056"/>
      <c r="F31" s="32"/>
      <c r="G31" s="157"/>
      <c r="H31" s="157"/>
      <c r="I31" s="157"/>
      <c r="J31" s="157"/>
      <c r="K31" s="157"/>
      <c r="L31" s="157"/>
      <c r="M31" s="157"/>
      <c r="N31" s="110"/>
      <c r="O31" s="110"/>
      <c r="P31" s="110"/>
      <c r="Q31" s="110"/>
      <c r="R31" s="110"/>
      <c r="S31" s="110"/>
      <c r="T31" s="110"/>
      <c r="U31" s="110"/>
      <c r="V31" s="110"/>
      <c r="W31" s="31"/>
      <c r="X31" s="31"/>
      <c r="Y31" s="31"/>
      <c r="Z31" s="31"/>
      <c r="AA31" s="45"/>
      <c r="AB31" s="1085"/>
      <c r="AC31" s="1083"/>
      <c r="AD31" s="1084"/>
    </row>
    <row r="32" spans="1:56" s="40" customFormat="1" ht="13.5" customHeight="1" thickBot="1">
      <c r="A32" s="1056"/>
      <c r="B32" s="1178"/>
      <c r="C32" s="1180"/>
      <c r="D32" s="63"/>
      <c r="E32" s="1056"/>
      <c r="F32" s="32"/>
      <c r="G32" s="832" t="s">
        <v>178</v>
      </c>
      <c r="H32" s="832"/>
      <c r="I32" s="832"/>
      <c r="J32" s="832"/>
      <c r="K32" s="832"/>
      <c r="L32" s="1491"/>
      <c r="M32" s="1492"/>
      <c r="N32" s="118" t="s">
        <v>179</v>
      </c>
      <c r="O32" s="118"/>
      <c r="P32" s="118"/>
      <c r="Q32" s="118"/>
      <c r="T32" s="31"/>
      <c r="U32" s="31"/>
      <c r="V32" s="31"/>
      <c r="W32" s="31"/>
      <c r="X32" s="31"/>
      <c r="Y32" s="31"/>
      <c r="Z32" s="31"/>
      <c r="AA32" s="45"/>
      <c r="AB32" s="1085"/>
      <c r="AC32" s="1083"/>
      <c r="AD32" s="1084"/>
      <c r="AJ32" s="1360"/>
      <c r="AK32" s="1361"/>
      <c r="AL32" s="1359"/>
      <c r="AM32" s="1359"/>
      <c r="AN32" s="1359"/>
    </row>
    <row r="33" spans="1:51" s="40" customFormat="1" ht="13.5" customHeight="1">
      <c r="A33" s="49"/>
      <c r="B33" s="1178"/>
      <c r="C33" s="1180"/>
      <c r="D33" s="63"/>
      <c r="E33" s="1056"/>
      <c r="F33" s="32"/>
      <c r="H33" s="46"/>
      <c r="I33" s="31"/>
      <c r="J33" s="921"/>
      <c r="K33" s="921"/>
      <c r="L33" s="31"/>
      <c r="M33" s="31"/>
      <c r="N33" s="31"/>
      <c r="O33" s="31" t="s">
        <v>180</v>
      </c>
      <c r="P33" s="148"/>
      <c r="Q33" s="148"/>
      <c r="R33" s="148"/>
      <c r="S33" s="148"/>
      <c r="T33" s="148"/>
      <c r="U33" s="148"/>
      <c r="V33" s="31"/>
      <c r="W33" s="31"/>
      <c r="X33" s="31"/>
      <c r="Y33" s="31"/>
      <c r="Z33" s="31"/>
      <c r="AA33" s="45"/>
      <c r="AB33" s="1085"/>
      <c r="AC33" s="1083"/>
      <c r="AD33" s="1084"/>
      <c r="AJ33" s="1361"/>
      <c r="AK33" s="1361"/>
      <c r="AL33" s="1359"/>
      <c r="AM33" s="1359"/>
      <c r="AN33" s="1359"/>
    </row>
    <row r="34" spans="1:51" s="40" customFormat="1" ht="13.5" customHeight="1">
      <c r="A34" s="49"/>
      <c r="B34" s="1178"/>
      <c r="C34" s="1180"/>
      <c r="D34" s="63"/>
      <c r="E34" s="1056"/>
      <c r="F34" s="32"/>
      <c r="G34" s="31"/>
      <c r="H34" s="31"/>
      <c r="I34" s="31"/>
      <c r="J34" s="31"/>
      <c r="K34" s="31"/>
      <c r="L34" s="31"/>
      <c r="M34" s="31"/>
      <c r="N34" s="31"/>
      <c r="O34" s="31"/>
      <c r="P34" s="31"/>
      <c r="Q34" s="31"/>
      <c r="R34" s="31"/>
      <c r="S34" s="31"/>
      <c r="T34" s="31"/>
      <c r="U34" s="31"/>
      <c r="V34" s="31"/>
      <c r="W34" s="31"/>
      <c r="X34" s="31"/>
      <c r="Y34" s="31"/>
      <c r="Z34" s="31"/>
      <c r="AA34" s="45"/>
      <c r="AB34" s="1085"/>
      <c r="AC34" s="1083"/>
      <c r="AD34" s="1084"/>
      <c r="AJ34" s="1361"/>
      <c r="AK34" s="1361"/>
      <c r="AL34" s="153"/>
      <c r="AM34" s="153"/>
      <c r="AN34" s="153"/>
    </row>
    <row r="35" spans="1:51" s="40" customFormat="1" ht="13.5" customHeight="1">
      <c r="A35" s="49"/>
      <c r="B35" s="1178"/>
      <c r="C35" s="1180"/>
      <c r="D35" s="63"/>
      <c r="E35" s="1056"/>
      <c r="F35" s="32"/>
      <c r="G35" s="1065" t="s">
        <v>94</v>
      </c>
      <c r="H35" s="1065"/>
      <c r="I35" s="1065"/>
      <c r="J35" s="1065" t="s">
        <v>433</v>
      </c>
      <c r="K35" s="1065"/>
      <c r="L35" s="1065"/>
      <c r="M35" s="1065"/>
      <c r="N35" s="1065" t="s">
        <v>436</v>
      </c>
      <c r="O35" s="1065"/>
      <c r="P35" s="1065"/>
      <c r="Q35" s="1065"/>
      <c r="R35" s="1065"/>
      <c r="S35" s="1065"/>
      <c r="T35" s="1065"/>
      <c r="U35" s="1065"/>
      <c r="V35" s="31"/>
      <c r="W35" s="31"/>
      <c r="X35" s="31"/>
      <c r="Y35" s="31"/>
      <c r="Z35" s="31"/>
      <c r="AA35" s="45"/>
      <c r="AB35" s="1085"/>
      <c r="AC35" s="1083"/>
      <c r="AD35" s="1084"/>
      <c r="AJ35" s="1362"/>
      <c r="AK35" s="1363"/>
      <c r="AL35" s="153"/>
      <c r="AM35" s="153"/>
      <c r="AN35" s="153"/>
    </row>
    <row r="36" spans="1:51" s="40" customFormat="1" ht="13.5" customHeight="1">
      <c r="A36" s="49"/>
      <c r="B36" s="1178"/>
      <c r="C36" s="1180"/>
      <c r="D36" s="63"/>
      <c r="E36" s="1056"/>
      <c r="F36" s="32"/>
      <c r="G36" s="1065"/>
      <c r="H36" s="1065"/>
      <c r="I36" s="1065"/>
      <c r="J36" s="1065"/>
      <c r="K36" s="1065"/>
      <c r="L36" s="1065"/>
      <c r="M36" s="1065"/>
      <c r="N36" s="1365" t="s">
        <v>434</v>
      </c>
      <c r="O36" s="1365"/>
      <c r="P36" s="1365"/>
      <c r="Q36" s="1365"/>
      <c r="R36" s="1365" t="s">
        <v>435</v>
      </c>
      <c r="S36" s="1365"/>
      <c r="T36" s="1365"/>
      <c r="U36" s="1365"/>
      <c r="V36" s="31"/>
      <c r="W36" s="31"/>
      <c r="X36" s="31"/>
      <c r="Y36" s="31"/>
      <c r="Z36" s="31"/>
      <c r="AA36" s="45"/>
      <c r="AB36" s="1085"/>
      <c r="AC36" s="1083"/>
      <c r="AD36" s="1084"/>
      <c r="AJ36" s="1362"/>
      <c r="AK36" s="1363"/>
      <c r="AL36" s="153"/>
      <c r="AM36" s="153"/>
      <c r="AN36" s="153"/>
    </row>
    <row r="37" spans="1:51" s="40" customFormat="1" ht="13.5" customHeight="1">
      <c r="A37" s="49"/>
      <c r="B37" s="1178"/>
      <c r="C37" s="1180"/>
      <c r="D37" s="63"/>
      <c r="E37" s="1056"/>
      <c r="F37" s="32"/>
      <c r="G37" s="1065"/>
      <c r="H37" s="1065"/>
      <c r="I37" s="1065"/>
      <c r="J37" s="1446"/>
      <c r="K37" s="1446"/>
      <c r="L37" s="1446"/>
      <c r="M37" s="1446"/>
      <c r="N37" s="1366"/>
      <c r="O37" s="1366"/>
      <c r="P37" s="1366"/>
      <c r="Q37" s="1366"/>
      <c r="R37" s="1366"/>
      <c r="S37" s="1366"/>
      <c r="T37" s="1366"/>
      <c r="U37" s="1366"/>
      <c r="V37" s="31"/>
      <c r="W37" s="31"/>
      <c r="X37" s="31"/>
      <c r="Y37" s="31"/>
      <c r="Z37" s="31"/>
      <c r="AA37" s="45"/>
      <c r="AB37" s="1085"/>
      <c r="AC37" s="1083"/>
      <c r="AD37" s="1084"/>
      <c r="AJ37" s="1362"/>
      <c r="AK37" s="1363"/>
      <c r="AL37" s="153"/>
      <c r="AM37" s="153"/>
      <c r="AN37" s="153"/>
    </row>
    <row r="38" spans="1:51" s="40" customFormat="1" ht="13.5" customHeight="1">
      <c r="A38" s="49"/>
      <c r="B38" s="1178"/>
      <c r="C38" s="1180"/>
      <c r="D38" s="63"/>
      <c r="E38" s="1056"/>
      <c r="F38" s="32"/>
      <c r="G38" s="1065" t="s">
        <v>156</v>
      </c>
      <c r="H38" s="1065"/>
      <c r="I38" s="951"/>
      <c r="J38" s="1367"/>
      <c r="K38" s="1357"/>
      <c r="L38" s="1357"/>
      <c r="M38" s="159" t="s">
        <v>24</v>
      </c>
      <c r="N38" s="1367">
        <v>1</v>
      </c>
      <c r="O38" s="1357"/>
      <c r="P38" s="1357"/>
      <c r="Q38" s="159" t="s">
        <v>24</v>
      </c>
      <c r="R38" s="1367">
        <v>3</v>
      </c>
      <c r="S38" s="1357"/>
      <c r="T38" s="1357"/>
      <c r="U38" s="159" t="s">
        <v>24</v>
      </c>
      <c r="V38" s="31"/>
      <c r="W38" s="31"/>
      <c r="X38" s="31"/>
      <c r="Y38" s="31"/>
      <c r="Z38" s="31"/>
      <c r="AA38" s="45"/>
      <c r="AB38" s="1085"/>
      <c r="AC38" s="1083"/>
      <c r="AD38" s="1084"/>
      <c r="AJ38" s="1362"/>
      <c r="AK38" s="1363"/>
      <c r="AL38" s="153"/>
      <c r="AM38" s="153"/>
      <c r="AN38" s="153"/>
    </row>
    <row r="39" spans="1:51" s="40" customFormat="1" ht="13.5" customHeight="1">
      <c r="A39" s="49"/>
      <c r="B39" s="1178"/>
      <c r="C39" s="1180"/>
      <c r="D39" s="63"/>
      <c r="E39" s="1056"/>
      <c r="F39" s="32"/>
      <c r="G39" s="1065" t="s">
        <v>152</v>
      </c>
      <c r="H39" s="1065"/>
      <c r="I39" s="951"/>
      <c r="J39" s="1367"/>
      <c r="K39" s="1357"/>
      <c r="L39" s="1357"/>
      <c r="M39" s="159" t="s">
        <v>24</v>
      </c>
      <c r="N39" s="1367">
        <v>5</v>
      </c>
      <c r="O39" s="1357"/>
      <c r="P39" s="1357"/>
      <c r="Q39" s="159" t="s">
        <v>24</v>
      </c>
      <c r="R39" s="1367">
        <v>7</v>
      </c>
      <c r="S39" s="1357"/>
      <c r="T39" s="1357"/>
      <c r="U39" s="159" t="s">
        <v>24</v>
      </c>
      <c r="V39" s="31"/>
      <c r="W39" s="31"/>
      <c r="X39" s="31"/>
      <c r="Y39" s="31"/>
      <c r="Z39" s="31"/>
      <c r="AA39" s="45"/>
      <c r="AB39" s="1085"/>
      <c r="AC39" s="1083"/>
      <c r="AD39" s="1084"/>
      <c r="AJ39" s="1362"/>
      <c r="AK39" s="1363"/>
      <c r="AL39" s="153"/>
      <c r="AM39" s="153"/>
      <c r="AN39" s="153"/>
    </row>
    <row r="40" spans="1:51" s="40" customFormat="1" ht="13.5" customHeight="1">
      <c r="A40" s="49"/>
      <c r="B40" s="1178"/>
      <c r="C40" s="1180"/>
      <c r="D40" s="63"/>
      <c r="E40" s="1056"/>
      <c r="F40" s="32"/>
      <c r="G40" s="1065" t="s">
        <v>153</v>
      </c>
      <c r="H40" s="1065"/>
      <c r="I40" s="951"/>
      <c r="J40" s="1367"/>
      <c r="K40" s="1357"/>
      <c r="L40" s="1357"/>
      <c r="M40" s="159" t="s">
        <v>24</v>
      </c>
      <c r="N40" s="1367">
        <v>11</v>
      </c>
      <c r="O40" s="1357"/>
      <c r="P40" s="1357"/>
      <c r="Q40" s="159" t="s">
        <v>24</v>
      </c>
      <c r="R40" s="1367">
        <v>13</v>
      </c>
      <c r="S40" s="1357"/>
      <c r="T40" s="1357"/>
      <c r="U40" s="159" t="s">
        <v>24</v>
      </c>
      <c r="V40" s="31"/>
      <c r="W40" s="31"/>
      <c r="X40" s="31"/>
      <c r="Y40" s="31"/>
      <c r="Z40" s="31"/>
      <c r="AA40" s="45"/>
      <c r="AB40" s="1085"/>
      <c r="AC40" s="1083"/>
      <c r="AD40" s="1084"/>
      <c r="AJ40" s="1362"/>
      <c r="AK40" s="1363"/>
      <c r="AL40" s="153"/>
      <c r="AM40" s="153"/>
      <c r="AN40" s="153"/>
    </row>
    <row r="41" spans="1:51" s="40" customFormat="1" ht="13.5" customHeight="1">
      <c r="A41" s="49"/>
      <c r="B41" s="1178"/>
      <c r="C41" s="1180"/>
      <c r="D41" s="63"/>
      <c r="E41" s="1056"/>
      <c r="F41" s="32"/>
      <c r="G41" s="1065" t="s">
        <v>437</v>
      </c>
      <c r="H41" s="1065"/>
      <c r="I41" s="951"/>
      <c r="J41" s="1370" t="str">
        <f>IF(SUM(J38:L40)=0,"",SUM(J38:L40))</f>
        <v/>
      </c>
      <c r="K41" s="1371"/>
      <c r="L41" s="1371"/>
      <c r="M41" s="159" t="s">
        <v>24</v>
      </c>
      <c r="N41" s="1370">
        <f>IF(SUM(N38:P40,R38:T40)=0,"",SUM(N38:P40,R38:T40))</f>
        <v>40</v>
      </c>
      <c r="O41" s="1371"/>
      <c r="P41" s="1371"/>
      <c r="Q41" s="1371"/>
      <c r="R41" s="1371"/>
      <c r="S41" s="1371"/>
      <c r="T41" s="1371"/>
      <c r="U41" s="159" t="s">
        <v>24</v>
      </c>
      <c r="V41" s="31"/>
      <c r="W41" s="31"/>
      <c r="X41" s="31"/>
      <c r="Y41" s="31"/>
      <c r="Z41" s="31"/>
      <c r="AA41" s="45"/>
      <c r="AB41" s="1085"/>
      <c r="AC41" s="1083"/>
      <c r="AD41" s="1084"/>
      <c r="AJ41" s="1363"/>
      <c r="AK41" s="1363"/>
      <c r="AL41" s="153"/>
      <c r="AM41" s="153"/>
      <c r="AN41" s="153"/>
      <c r="AR41" s="31"/>
      <c r="AS41" s="31"/>
      <c r="AT41" s="31"/>
      <c r="AU41" s="31"/>
      <c r="AV41" s="31"/>
      <c r="AW41" s="31"/>
      <c r="AX41" s="31"/>
      <c r="AY41" s="31"/>
    </row>
    <row r="42" spans="1:51" s="40" customFormat="1" ht="13.5" customHeight="1">
      <c r="A42" s="49"/>
      <c r="B42" s="1178"/>
      <c r="C42" s="1180"/>
      <c r="D42" s="63"/>
      <c r="E42" s="1056"/>
      <c r="F42" s="32"/>
      <c r="G42" s="31"/>
      <c r="H42" s="31"/>
      <c r="I42" s="31"/>
      <c r="J42" s="31"/>
      <c r="K42" s="31"/>
      <c r="L42" s="31"/>
      <c r="M42" s="31"/>
      <c r="N42" s="31"/>
      <c r="O42" s="31"/>
      <c r="P42" s="31"/>
      <c r="Q42" s="31"/>
      <c r="R42" s="31"/>
      <c r="S42" s="31"/>
      <c r="T42" s="31"/>
      <c r="U42" s="31"/>
      <c r="V42" s="31"/>
      <c r="W42" s="31"/>
      <c r="X42" s="31"/>
      <c r="Y42" s="31"/>
      <c r="Z42" s="31"/>
      <c r="AA42" s="45"/>
      <c r="AB42" s="1085"/>
      <c r="AC42" s="1083"/>
      <c r="AD42" s="1084"/>
      <c r="AJ42" s="1363"/>
      <c r="AK42" s="1363"/>
      <c r="AL42" s="153"/>
      <c r="AM42" s="153"/>
      <c r="AN42" s="153"/>
      <c r="AR42" s="31"/>
      <c r="AS42" s="31"/>
      <c r="AT42" s="31"/>
      <c r="AU42" s="31"/>
      <c r="AV42" s="31"/>
      <c r="AW42" s="31"/>
      <c r="AX42" s="31"/>
      <c r="AY42" s="31"/>
    </row>
    <row r="43" spans="1:51" s="40" customFormat="1" ht="13.5" customHeight="1">
      <c r="A43" s="49"/>
      <c r="B43" s="1178"/>
      <c r="C43" s="1180"/>
      <c r="D43" s="63"/>
      <c r="E43" s="1056"/>
      <c r="F43" s="32"/>
      <c r="G43" s="951" t="s">
        <v>438</v>
      </c>
      <c r="H43" s="950"/>
      <c r="I43" s="950"/>
      <c r="J43" s="952"/>
      <c r="K43" s="1493" t="str">
        <f>IFERROR(N41/J41*100,"")</f>
        <v/>
      </c>
      <c r="L43" s="1494"/>
      <c r="M43" s="1495"/>
      <c r="N43" s="159" t="s">
        <v>439</v>
      </c>
      <c r="O43" s="31"/>
      <c r="P43" s="31"/>
      <c r="Q43" s="31"/>
      <c r="R43" s="31"/>
      <c r="S43" s="31"/>
      <c r="T43" s="31"/>
      <c r="U43" s="31"/>
      <c r="V43" s="31"/>
      <c r="W43" s="31"/>
      <c r="X43" s="31"/>
      <c r="Y43" s="31"/>
      <c r="Z43" s="31"/>
      <c r="AA43" s="45"/>
      <c r="AB43" s="1085"/>
      <c r="AC43" s="1083"/>
      <c r="AD43" s="1084"/>
      <c r="AJ43" s="1363"/>
      <c r="AK43" s="1363"/>
      <c r="AL43" s="153"/>
      <c r="AM43" s="153"/>
      <c r="AN43" s="153"/>
      <c r="AR43" s="31"/>
      <c r="AS43" s="31"/>
      <c r="AT43" s="31"/>
      <c r="AU43" s="31"/>
      <c r="AV43" s="31"/>
      <c r="AW43" s="31"/>
      <c r="AX43" s="31"/>
      <c r="AY43" s="31"/>
    </row>
    <row r="44" spans="1:51" s="40" customFormat="1">
      <c r="A44" s="49"/>
      <c r="B44" s="37"/>
      <c r="C44" s="48"/>
      <c r="D44" s="63"/>
      <c r="E44" s="49"/>
      <c r="F44" s="32"/>
      <c r="G44" s="31"/>
      <c r="H44" s="31"/>
      <c r="I44" s="31"/>
      <c r="J44" s="31"/>
      <c r="K44" s="31"/>
      <c r="L44" s="31"/>
      <c r="M44" s="31"/>
      <c r="N44" s="31"/>
      <c r="O44" s="31"/>
      <c r="P44" s="31"/>
      <c r="Q44" s="31"/>
      <c r="R44" s="31"/>
      <c r="S44" s="31"/>
      <c r="T44" s="31"/>
      <c r="U44" s="31"/>
      <c r="V44" s="31"/>
      <c r="W44" s="31"/>
      <c r="X44" s="31"/>
      <c r="Y44" s="31"/>
      <c r="Z44" s="31"/>
      <c r="AA44" s="45"/>
      <c r="AB44" s="160"/>
      <c r="AC44" s="161"/>
      <c r="AD44" s="162"/>
      <c r="AJ44" s="163"/>
      <c r="AK44" s="163"/>
      <c r="AL44" s="153"/>
      <c r="AM44" s="153"/>
      <c r="AN44" s="153"/>
      <c r="AR44" s="31"/>
      <c r="AS44" s="31"/>
      <c r="AT44" s="31"/>
      <c r="AU44" s="31"/>
      <c r="AV44" s="31"/>
      <c r="AW44" s="31"/>
      <c r="AX44" s="31"/>
      <c r="AY44" s="31"/>
    </row>
    <row r="45" spans="1:51" s="40" customFormat="1">
      <c r="A45" s="49"/>
      <c r="B45" s="37"/>
      <c r="C45" s="48"/>
      <c r="D45" s="63"/>
      <c r="E45" s="49"/>
      <c r="F45" s="32"/>
      <c r="G45" s="31"/>
      <c r="H45" s="31"/>
      <c r="I45" s="31"/>
      <c r="J45" s="31"/>
      <c r="K45" s="31"/>
      <c r="L45" s="31"/>
      <c r="M45" s="31"/>
      <c r="N45" s="31"/>
      <c r="O45" s="31"/>
      <c r="P45" s="31"/>
      <c r="Q45" s="31"/>
      <c r="R45" s="31"/>
      <c r="S45" s="31"/>
      <c r="T45" s="31"/>
      <c r="U45" s="31"/>
      <c r="V45" s="31"/>
      <c r="W45" s="31"/>
      <c r="X45" s="31"/>
      <c r="Y45" s="31"/>
      <c r="Z45" s="31"/>
      <c r="AA45" s="45"/>
      <c r="AB45" s="160"/>
      <c r="AC45" s="161"/>
      <c r="AD45" s="162"/>
      <c r="AJ45" s="163"/>
      <c r="AK45" s="163"/>
      <c r="AL45" s="153"/>
      <c r="AM45" s="153"/>
      <c r="AN45" s="153"/>
      <c r="AR45" s="31"/>
      <c r="AS45" s="31"/>
      <c r="AT45" s="31"/>
      <c r="AU45" s="31"/>
      <c r="AV45" s="31"/>
      <c r="AW45" s="31"/>
      <c r="AX45" s="31"/>
      <c r="AY45" s="31"/>
    </row>
    <row r="46" spans="1:51" s="40" customFormat="1">
      <c r="A46" s="49"/>
      <c r="B46" s="37">
        <v>4</v>
      </c>
      <c r="C46" s="1180" t="s">
        <v>398</v>
      </c>
      <c r="D46" s="63" t="s">
        <v>384</v>
      </c>
      <c r="E46" s="1056" t="s">
        <v>881</v>
      </c>
      <c r="F46" s="32"/>
      <c r="G46" s="1011" t="s">
        <v>72</v>
      </c>
      <c r="H46" s="1011"/>
      <c r="I46" s="1011"/>
      <c r="J46" s="1011"/>
      <c r="K46" s="1011"/>
      <c r="L46" s="1011"/>
      <c r="M46" s="1012"/>
      <c r="N46" s="1058" t="s">
        <v>114</v>
      </c>
      <c r="O46" s="1058"/>
      <c r="P46" s="1058"/>
      <c r="Q46" s="1058"/>
      <c r="R46" s="1058"/>
      <c r="S46" s="1058"/>
      <c r="T46" s="1058"/>
      <c r="U46" s="1058"/>
      <c r="V46" s="1058"/>
      <c r="W46" s="31"/>
      <c r="X46" s="31"/>
      <c r="Y46" s="31"/>
      <c r="Z46" s="31"/>
      <c r="AA46" s="45"/>
      <c r="AB46" s="1082" t="s">
        <v>495</v>
      </c>
      <c r="AC46" s="1083"/>
      <c r="AD46" s="1084"/>
      <c r="AJ46" s="163"/>
      <c r="AK46" s="163"/>
      <c r="AL46" s="153"/>
      <c r="AM46" s="153"/>
      <c r="AN46" s="153"/>
      <c r="AR46" s="31"/>
      <c r="AS46" s="31"/>
      <c r="AT46" s="31"/>
      <c r="AU46" s="31"/>
      <c r="AV46" s="31"/>
      <c r="AW46" s="31"/>
      <c r="AX46" s="31"/>
      <c r="AY46" s="31"/>
    </row>
    <row r="47" spans="1:51" s="40" customFormat="1" ht="13.5" customHeight="1">
      <c r="A47" s="49"/>
      <c r="B47" s="37"/>
      <c r="C47" s="1180"/>
      <c r="D47" s="63"/>
      <c r="E47" s="1056"/>
      <c r="F47" s="32"/>
      <c r="G47" s="1011"/>
      <c r="H47" s="1011"/>
      <c r="I47" s="1011"/>
      <c r="J47" s="1011"/>
      <c r="K47" s="1011"/>
      <c r="L47" s="1011"/>
      <c r="M47" s="1012"/>
      <c r="N47" s="1058"/>
      <c r="O47" s="1058"/>
      <c r="P47" s="1058"/>
      <c r="Q47" s="1058"/>
      <c r="R47" s="1058"/>
      <c r="S47" s="1058"/>
      <c r="T47" s="1058"/>
      <c r="U47" s="1058"/>
      <c r="V47" s="1058"/>
      <c r="W47" s="31"/>
      <c r="X47" s="31"/>
      <c r="Y47" s="31"/>
      <c r="Z47" s="31"/>
      <c r="AA47" s="45"/>
      <c r="AB47" s="1085"/>
      <c r="AC47" s="1083"/>
      <c r="AD47" s="1084"/>
      <c r="AJ47" s="163"/>
      <c r="AK47" s="163"/>
      <c r="AL47" s="153"/>
      <c r="AM47" s="153"/>
      <c r="AN47" s="153"/>
      <c r="AR47" s="31"/>
      <c r="AS47" s="31"/>
      <c r="AT47" s="31"/>
      <c r="AU47" s="31"/>
      <c r="AV47" s="31"/>
      <c r="AW47" s="31"/>
      <c r="AX47" s="31"/>
      <c r="AY47" s="31"/>
    </row>
    <row r="48" spans="1:51" s="40" customFormat="1">
      <c r="A48" s="49"/>
      <c r="B48" s="37"/>
      <c r="C48" s="48"/>
      <c r="D48" s="63"/>
      <c r="E48" s="1056"/>
      <c r="F48" s="32"/>
      <c r="G48" s="31"/>
      <c r="H48" s="31"/>
      <c r="I48" s="31"/>
      <c r="J48" s="31"/>
      <c r="K48" s="31"/>
      <c r="L48" s="31"/>
      <c r="M48" s="31"/>
      <c r="N48" s="31"/>
      <c r="O48" s="31"/>
      <c r="P48" s="31"/>
      <c r="Q48" s="31"/>
      <c r="R48" s="31"/>
      <c r="S48" s="31"/>
      <c r="T48" s="31"/>
      <c r="U48" s="31"/>
      <c r="V48" s="31"/>
      <c r="W48" s="31"/>
      <c r="X48" s="31"/>
      <c r="Y48" s="31"/>
      <c r="Z48" s="31"/>
      <c r="AA48" s="45"/>
      <c r="AB48" s="1085"/>
      <c r="AC48" s="1083"/>
      <c r="AD48" s="1084"/>
      <c r="AJ48" s="163"/>
      <c r="AK48" s="163"/>
      <c r="AL48" s="153"/>
      <c r="AM48" s="153"/>
      <c r="AN48" s="153"/>
      <c r="AR48" s="31"/>
      <c r="AS48" s="31"/>
      <c r="AT48" s="31"/>
      <c r="AU48" s="31"/>
      <c r="AV48" s="31"/>
      <c r="AW48" s="31"/>
      <c r="AX48" s="31"/>
      <c r="AY48" s="31"/>
    </row>
    <row r="49" spans="1:51" s="40" customFormat="1">
      <c r="A49" s="49"/>
      <c r="B49" s="37"/>
      <c r="C49" s="48"/>
      <c r="D49" s="63"/>
      <c r="E49" s="1056"/>
      <c r="F49" s="32"/>
      <c r="G49" s="31"/>
      <c r="H49" s="31"/>
      <c r="I49" s="31"/>
      <c r="J49" s="31"/>
      <c r="K49" s="31"/>
      <c r="L49" s="31"/>
      <c r="M49" s="31"/>
      <c r="N49" s="31"/>
      <c r="O49" s="31"/>
      <c r="P49" s="31"/>
      <c r="Q49" s="31"/>
      <c r="R49" s="31"/>
      <c r="S49" s="31"/>
      <c r="T49" s="31"/>
      <c r="U49" s="31"/>
      <c r="V49" s="31"/>
      <c r="W49" s="31"/>
      <c r="X49" s="31"/>
      <c r="Y49" s="31"/>
      <c r="Z49" s="31"/>
      <c r="AA49" s="45"/>
      <c r="AB49" s="160"/>
      <c r="AC49" s="161"/>
      <c r="AD49" s="162"/>
      <c r="AJ49" s="163"/>
      <c r="AK49" s="163"/>
      <c r="AL49" s="153"/>
      <c r="AM49" s="153"/>
      <c r="AN49" s="153"/>
      <c r="AR49" s="31"/>
      <c r="AS49" s="31"/>
      <c r="AT49" s="31"/>
      <c r="AU49" s="31"/>
      <c r="AV49" s="31"/>
      <c r="AW49" s="31"/>
      <c r="AX49" s="31"/>
      <c r="AY49" s="31"/>
    </row>
    <row r="50" spans="1:51" s="40" customFormat="1">
      <c r="A50" s="49"/>
      <c r="B50" s="37"/>
      <c r="C50" s="48"/>
      <c r="D50" s="63"/>
      <c r="E50" s="1056"/>
      <c r="F50" s="32"/>
      <c r="G50" s="31"/>
      <c r="H50" s="31"/>
      <c r="I50" s="31"/>
      <c r="J50" s="31"/>
      <c r="K50" s="31"/>
      <c r="L50" s="31"/>
      <c r="M50" s="31"/>
      <c r="N50" s="31"/>
      <c r="O50" s="31"/>
      <c r="P50" s="31"/>
      <c r="Q50" s="31"/>
      <c r="R50" s="31"/>
      <c r="S50" s="31"/>
      <c r="T50" s="31"/>
      <c r="U50" s="31"/>
      <c r="V50" s="31"/>
      <c r="W50" s="31"/>
      <c r="X50" s="31"/>
      <c r="Y50" s="31"/>
      <c r="Z50" s="31"/>
      <c r="AA50" s="45"/>
      <c r="AB50" s="160"/>
      <c r="AC50" s="161"/>
      <c r="AD50" s="162"/>
      <c r="AJ50" s="163"/>
      <c r="AK50" s="163"/>
      <c r="AL50" s="153"/>
      <c r="AM50" s="153"/>
      <c r="AN50" s="153"/>
      <c r="AR50" s="31"/>
      <c r="AS50" s="31"/>
      <c r="AT50" s="31"/>
      <c r="AU50" s="31"/>
      <c r="AV50" s="31"/>
      <c r="AW50" s="31"/>
      <c r="AX50" s="31"/>
      <c r="AY50" s="31"/>
    </row>
    <row r="51" spans="1:51" s="40" customFormat="1">
      <c r="A51" s="60"/>
      <c r="B51" s="61"/>
      <c r="C51" s="164"/>
      <c r="D51" s="165"/>
      <c r="E51" s="60"/>
      <c r="F51" s="64"/>
      <c r="G51" s="118"/>
      <c r="H51" s="118"/>
      <c r="I51" s="118"/>
      <c r="J51" s="118"/>
      <c r="K51" s="118"/>
      <c r="L51" s="118"/>
      <c r="M51" s="118"/>
      <c r="N51" s="118"/>
      <c r="O51" s="118"/>
      <c r="P51" s="118"/>
      <c r="Q51" s="118"/>
      <c r="R51" s="118"/>
      <c r="S51" s="118"/>
      <c r="T51" s="118"/>
      <c r="U51" s="118"/>
      <c r="V51" s="118"/>
      <c r="W51" s="118"/>
      <c r="X51" s="118"/>
      <c r="Y51" s="118"/>
      <c r="Z51" s="118"/>
      <c r="AA51" s="66"/>
      <c r="AB51" s="166"/>
      <c r="AC51" s="167"/>
      <c r="AD51" s="168"/>
      <c r="AJ51" s="163"/>
      <c r="AK51" s="163"/>
      <c r="AL51" s="153"/>
      <c r="AM51" s="153"/>
      <c r="AN51" s="153"/>
      <c r="AR51" s="31"/>
      <c r="AS51" s="31"/>
      <c r="AT51" s="31"/>
      <c r="AU51" s="31"/>
      <c r="AV51" s="31"/>
      <c r="AW51" s="31"/>
      <c r="AX51" s="31"/>
      <c r="AY51" s="31"/>
    </row>
    <row r="52" spans="1:51" s="40" customFormat="1" ht="5.25" customHeight="1">
      <c r="A52" s="49"/>
      <c r="B52" s="37"/>
      <c r="C52" s="48"/>
      <c r="D52" s="63"/>
      <c r="E52" s="49"/>
      <c r="F52" s="32"/>
      <c r="G52" s="31"/>
      <c r="S52" s="31"/>
      <c r="T52" s="31"/>
      <c r="U52" s="31"/>
      <c r="V52" s="31"/>
      <c r="W52" s="31"/>
      <c r="X52" s="31"/>
      <c r="Y52" s="31"/>
      <c r="Z52" s="31"/>
      <c r="AA52" s="45"/>
      <c r="AB52" s="160"/>
      <c r="AC52" s="161"/>
      <c r="AD52" s="162"/>
      <c r="AJ52" s="163"/>
      <c r="AK52" s="163"/>
      <c r="AL52" s="153"/>
      <c r="AM52" s="153"/>
      <c r="AN52" s="153"/>
      <c r="AR52" s="31"/>
      <c r="AS52" s="31"/>
      <c r="AT52" s="31"/>
      <c r="AU52" s="31"/>
      <c r="AV52" s="31"/>
      <c r="AW52" s="31"/>
      <c r="AX52" s="31"/>
      <c r="AY52" s="31"/>
    </row>
    <row r="53" spans="1:51" s="40" customFormat="1" ht="13.5" customHeight="1">
      <c r="A53" s="49"/>
      <c r="B53" s="37">
        <v>5</v>
      </c>
      <c r="C53" s="48" t="s">
        <v>400</v>
      </c>
      <c r="D53" s="63" t="s">
        <v>384</v>
      </c>
      <c r="E53" s="1008" t="s">
        <v>401</v>
      </c>
      <c r="F53" s="32"/>
      <c r="G53" s="1011" t="s">
        <v>72</v>
      </c>
      <c r="H53" s="1011"/>
      <c r="I53" s="1011"/>
      <c r="J53" s="1011"/>
      <c r="K53" s="1011"/>
      <c r="L53" s="1011"/>
      <c r="M53" s="1011"/>
      <c r="N53" s="1058" t="s">
        <v>116</v>
      </c>
      <c r="O53" s="1058"/>
      <c r="P53" s="1058"/>
      <c r="Q53" s="1058"/>
      <c r="R53" s="1058"/>
      <c r="S53" s="1058"/>
      <c r="T53" s="1058"/>
      <c r="U53" s="1058"/>
      <c r="V53" s="1058"/>
      <c r="W53" s="31"/>
      <c r="X53" s="31"/>
      <c r="Y53" s="31"/>
      <c r="Z53" s="31"/>
      <c r="AA53" s="45"/>
      <c r="AB53" s="1082" t="s">
        <v>644</v>
      </c>
      <c r="AC53" s="1083"/>
      <c r="AD53" s="1084"/>
      <c r="AJ53" s="163"/>
      <c r="AK53" s="163"/>
      <c r="AL53" s="153"/>
      <c r="AM53" s="153"/>
      <c r="AN53" s="153"/>
      <c r="AR53" s="31"/>
      <c r="AS53" s="31"/>
      <c r="AT53" s="31"/>
      <c r="AU53" s="31"/>
      <c r="AV53" s="31"/>
      <c r="AW53" s="31"/>
      <c r="AX53" s="31"/>
      <c r="AY53" s="31"/>
    </row>
    <row r="54" spans="1:51" s="40" customFormat="1">
      <c r="A54" s="49"/>
      <c r="B54" s="37"/>
      <c r="C54" s="48"/>
      <c r="D54" s="63"/>
      <c r="E54" s="1008"/>
      <c r="F54" s="32"/>
      <c r="G54" s="1011"/>
      <c r="H54" s="1011"/>
      <c r="I54" s="1011"/>
      <c r="J54" s="1011"/>
      <c r="K54" s="1011"/>
      <c r="L54" s="1011"/>
      <c r="M54" s="1011"/>
      <c r="N54" s="1058"/>
      <c r="O54" s="1058"/>
      <c r="P54" s="1058"/>
      <c r="Q54" s="1058"/>
      <c r="R54" s="1058"/>
      <c r="S54" s="1058"/>
      <c r="T54" s="1058"/>
      <c r="U54" s="1058"/>
      <c r="V54" s="1058"/>
      <c r="W54" s="31"/>
      <c r="X54" s="31"/>
      <c r="Y54" s="31"/>
      <c r="Z54" s="31"/>
      <c r="AA54" s="45"/>
      <c r="AB54" s="1085"/>
      <c r="AC54" s="1083"/>
      <c r="AD54" s="1084"/>
      <c r="AJ54" s="163"/>
      <c r="AK54" s="163"/>
      <c r="AL54" s="153"/>
      <c r="AM54" s="153"/>
      <c r="AN54" s="153"/>
      <c r="AR54" s="31"/>
      <c r="AS54" s="31"/>
      <c r="AT54" s="31"/>
      <c r="AU54" s="31"/>
      <c r="AV54" s="31"/>
      <c r="AW54" s="31"/>
      <c r="AX54" s="31"/>
      <c r="AY54" s="31"/>
    </row>
    <row r="55" spans="1:51" s="40" customFormat="1">
      <c r="A55" s="49"/>
      <c r="B55" s="37"/>
      <c r="C55" s="48"/>
      <c r="D55" s="63"/>
      <c r="E55" s="1008"/>
      <c r="F55" s="32"/>
      <c r="G55" s="31"/>
      <c r="H55" s="31"/>
      <c r="I55" s="31"/>
      <c r="J55" s="31"/>
      <c r="K55" s="31"/>
      <c r="L55" s="31"/>
      <c r="M55" s="31"/>
      <c r="N55" s="31"/>
      <c r="O55" s="31"/>
      <c r="P55" s="31"/>
      <c r="Q55" s="31"/>
      <c r="R55" s="31"/>
      <c r="S55" s="31"/>
      <c r="T55" s="31"/>
      <c r="U55" s="31"/>
      <c r="V55" s="31"/>
      <c r="W55" s="31"/>
      <c r="X55" s="31"/>
      <c r="Y55" s="31"/>
      <c r="Z55" s="31"/>
      <c r="AA55" s="45"/>
      <c r="AB55" s="1085"/>
      <c r="AC55" s="1083"/>
      <c r="AD55" s="1084"/>
      <c r="AJ55" s="163"/>
      <c r="AK55" s="163"/>
      <c r="AL55" s="153"/>
      <c r="AM55" s="153"/>
      <c r="AN55" s="153"/>
      <c r="AR55" s="31"/>
      <c r="AS55" s="31"/>
      <c r="AT55" s="31"/>
      <c r="AU55" s="31"/>
      <c r="AV55" s="31"/>
      <c r="AW55" s="31"/>
      <c r="AX55" s="31"/>
      <c r="AY55" s="31"/>
    </row>
    <row r="56" spans="1:51" s="40" customFormat="1">
      <c r="A56" s="49"/>
      <c r="B56" s="37"/>
      <c r="C56" s="48"/>
      <c r="D56" s="63"/>
      <c r="E56" s="1008"/>
      <c r="F56" s="32"/>
      <c r="G56" s="834" t="s">
        <v>295</v>
      </c>
      <c r="H56" s="834"/>
      <c r="I56" s="834"/>
      <c r="J56" s="834"/>
      <c r="K56" s="834"/>
      <c r="L56" s="834"/>
      <c r="M56" s="834"/>
      <c r="N56" s="834"/>
      <c r="O56" s="834"/>
      <c r="P56" s="834"/>
      <c r="Q56" s="834"/>
      <c r="R56" s="834"/>
      <c r="S56" s="834"/>
      <c r="T56" s="834"/>
      <c r="U56" s="834"/>
      <c r="V56" s="834"/>
      <c r="W56" s="834"/>
      <c r="X56" s="834"/>
      <c r="Y56" s="834"/>
      <c r="Z56" s="834"/>
      <c r="AA56" s="45"/>
      <c r="AB56" s="160"/>
      <c r="AC56" s="161"/>
      <c r="AD56" s="162"/>
      <c r="AJ56" s="163"/>
      <c r="AK56" s="163"/>
      <c r="AL56" s="153"/>
      <c r="AM56" s="153"/>
      <c r="AN56" s="153"/>
      <c r="AR56" s="31"/>
      <c r="AS56" s="31"/>
      <c r="AT56" s="31"/>
      <c r="AU56" s="31"/>
      <c r="AV56" s="31"/>
      <c r="AW56" s="31"/>
      <c r="AX56" s="31"/>
      <c r="AY56" s="31"/>
    </row>
    <row r="57" spans="1:51" s="40" customFormat="1">
      <c r="A57" s="49"/>
      <c r="B57" s="37"/>
      <c r="C57" s="48"/>
      <c r="D57" s="63"/>
      <c r="E57" s="1008"/>
      <c r="F57" s="32"/>
      <c r="G57" s="1498"/>
      <c r="H57" s="1499"/>
      <c r="I57" s="1499"/>
      <c r="J57" s="1499"/>
      <c r="K57" s="1499"/>
      <c r="L57" s="1499"/>
      <c r="M57" s="1499"/>
      <c r="N57" s="1499"/>
      <c r="O57" s="1499"/>
      <c r="P57" s="1499"/>
      <c r="Q57" s="1499"/>
      <c r="R57" s="1499"/>
      <c r="S57" s="1499"/>
      <c r="T57" s="1499"/>
      <c r="U57" s="1499"/>
      <c r="V57" s="1499"/>
      <c r="W57" s="1499"/>
      <c r="X57" s="1499"/>
      <c r="Y57" s="1499"/>
      <c r="Z57" s="1500"/>
      <c r="AA57" s="45"/>
      <c r="AB57" s="160"/>
      <c r="AC57" s="161"/>
      <c r="AD57" s="162"/>
      <c r="AJ57" s="163"/>
      <c r="AK57" s="163"/>
      <c r="AL57" s="153"/>
      <c r="AM57" s="153"/>
      <c r="AN57" s="153"/>
      <c r="AR57" s="31"/>
      <c r="AS57" s="31"/>
      <c r="AT57" s="31"/>
      <c r="AU57" s="31"/>
      <c r="AV57" s="31"/>
      <c r="AW57" s="31"/>
      <c r="AX57" s="31"/>
      <c r="AY57" s="31"/>
    </row>
    <row r="58" spans="1:51" s="40" customFormat="1">
      <c r="A58" s="49"/>
      <c r="B58" s="37"/>
      <c r="C58" s="48"/>
      <c r="D58" s="63"/>
      <c r="E58" s="1008"/>
      <c r="F58" s="32"/>
      <c r="G58" s="1588"/>
      <c r="H58" s="1589"/>
      <c r="I58" s="1589"/>
      <c r="J58" s="1589"/>
      <c r="K58" s="1589"/>
      <c r="L58" s="1589"/>
      <c r="M58" s="1589"/>
      <c r="N58" s="1589"/>
      <c r="O58" s="1589"/>
      <c r="P58" s="1589"/>
      <c r="Q58" s="1589"/>
      <c r="R58" s="1589"/>
      <c r="S58" s="1589"/>
      <c r="T58" s="1589"/>
      <c r="U58" s="1589"/>
      <c r="V58" s="1589"/>
      <c r="W58" s="1589"/>
      <c r="X58" s="1589"/>
      <c r="Y58" s="1589"/>
      <c r="Z58" s="1590"/>
      <c r="AA58" s="45"/>
      <c r="AB58" s="160"/>
      <c r="AC58" s="161"/>
      <c r="AD58" s="162"/>
      <c r="AJ58" s="163"/>
      <c r="AK58" s="163"/>
      <c r="AL58" s="153"/>
      <c r="AM58" s="153"/>
      <c r="AN58" s="153"/>
      <c r="AR58" s="31"/>
      <c r="AS58" s="31"/>
      <c r="AT58" s="31"/>
      <c r="AU58" s="31"/>
      <c r="AV58" s="31"/>
      <c r="AW58" s="31"/>
      <c r="AX58" s="31"/>
      <c r="AY58" s="31"/>
    </row>
    <row r="59" spans="1:51" s="40" customFormat="1">
      <c r="A59" s="49"/>
      <c r="B59" s="37"/>
      <c r="C59" s="48"/>
      <c r="D59" s="63"/>
      <c r="E59" s="1008"/>
      <c r="F59" s="32"/>
      <c r="G59" s="1588"/>
      <c r="H59" s="1589"/>
      <c r="I59" s="1589"/>
      <c r="J59" s="1589"/>
      <c r="K59" s="1589"/>
      <c r="L59" s="1589"/>
      <c r="M59" s="1589"/>
      <c r="N59" s="1589"/>
      <c r="O59" s="1589"/>
      <c r="P59" s="1589"/>
      <c r="Q59" s="1589"/>
      <c r="R59" s="1589"/>
      <c r="S59" s="1589"/>
      <c r="T59" s="1589"/>
      <c r="U59" s="1589"/>
      <c r="V59" s="1589"/>
      <c r="W59" s="1589"/>
      <c r="X59" s="1589"/>
      <c r="Y59" s="1589"/>
      <c r="Z59" s="1590"/>
      <c r="AA59" s="45"/>
      <c r="AB59" s="160"/>
      <c r="AC59" s="161"/>
      <c r="AD59" s="162"/>
      <c r="AJ59" s="163"/>
      <c r="AK59" s="163"/>
      <c r="AL59" s="153"/>
      <c r="AM59" s="153"/>
      <c r="AN59" s="153"/>
      <c r="AR59" s="31"/>
      <c r="AS59" s="31"/>
      <c r="AT59" s="31"/>
      <c r="AU59" s="31"/>
      <c r="AV59" s="31"/>
      <c r="AW59" s="31"/>
      <c r="AX59" s="31"/>
      <c r="AY59" s="31"/>
    </row>
    <row r="60" spans="1:51" s="40" customFormat="1">
      <c r="A60" s="49"/>
      <c r="B60" s="37"/>
      <c r="C60" s="48"/>
      <c r="D60" s="63"/>
      <c r="E60" s="1008"/>
      <c r="F60" s="32"/>
      <c r="G60" s="1501"/>
      <c r="H60" s="1289"/>
      <c r="I60" s="1289"/>
      <c r="J60" s="1289"/>
      <c r="K60" s="1289"/>
      <c r="L60" s="1289"/>
      <c r="M60" s="1289"/>
      <c r="N60" s="1289"/>
      <c r="O60" s="1289"/>
      <c r="P60" s="1289"/>
      <c r="Q60" s="1289"/>
      <c r="R60" s="1289"/>
      <c r="S60" s="1289"/>
      <c r="T60" s="1289"/>
      <c r="U60" s="1289"/>
      <c r="V60" s="1289"/>
      <c r="W60" s="1289"/>
      <c r="X60" s="1289"/>
      <c r="Y60" s="1289"/>
      <c r="Z60" s="1502"/>
      <c r="AA60" s="45"/>
      <c r="AB60" s="160"/>
      <c r="AC60" s="161"/>
      <c r="AD60" s="162"/>
      <c r="AJ60" s="163"/>
      <c r="AK60" s="163"/>
      <c r="AL60" s="153"/>
      <c r="AM60" s="153"/>
      <c r="AN60" s="153"/>
      <c r="AR60" s="31"/>
      <c r="AS60" s="31"/>
      <c r="AT60" s="31"/>
      <c r="AU60" s="31"/>
      <c r="AV60" s="31"/>
      <c r="AW60" s="31"/>
      <c r="AX60" s="31"/>
      <c r="AY60" s="31"/>
    </row>
    <row r="61" spans="1:51" s="40" customFormat="1">
      <c r="A61" s="49"/>
      <c r="B61" s="37"/>
      <c r="C61" s="48"/>
      <c r="D61" s="63"/>
      <c r="E61" s="49"/>
      <c r="F61" s="32"/>
      <c r="G61" s="31"/>
      <c r="H61" s="31"/>
      <c r="I61" s="31"/>
      <c r="J61" s="31"/>
      <c r="K61" s="31"/>
      <c r="L61" s="31"/>
      <c r="M61" s="31"/>
      <c r="N61" s="31"/>
      <c r="O61" s="124"/>
      <c r="P61" s="124"/>
      <c r="Q61" s="31"/>
      <c r="R61" s="31"/>
      <c r="S61" s="31"/>
      <c r="T61" s="31"/>
      <c r="U61" s="31"/>
      <c r="V61" s="31"/>
      <c r="W61" s="31"/>
      <c r="X61" s="31"/>
      <c r="Y61" s="31"/>
      <c r="Z61" s="31"/>
      <c r="AA61" s="45"/>
      <c r="AB61" s="160"/>
      <c r="AC61" s="161"/>
      <c r="AD61" s="162"/>
      <c r="AJ61" s="163"/>
      <c r="AK61" s="163"/>
      <c r="AL61" s="153"/>
      <c r="AM61" s="153"/>
      <c r="AN61" s="153"/>
      <c r="AR61" s="31"/>
      <c r="AS61" s="31"/>
      <c r="AT61" s="31"/>
      <c r="AU61" s="31"/>
      <c r="AV61" s="31"/>
      <c r="AW61" s="31"/>
      <c r="AX61" s="31"/>
      <c r="AY61" s="31"/>
    </row>
    <row r="62" spans="1:51" s="40" customFormat="1" ht="13.5" customHeight="1">
      <c r="A62" s="49"/>
      <c r="B62" s="37">
        <v>6</v>
      </c>
      <c r="C62" s="48" t="s">
        <v>402</v>
      </c>
      <c r="D62" s="63" t="s">
        <v>384</v>
      </c>
      <c r="E62" s="1008" t="s">
        <v>403</v>
      </c>
      <c r="F62" s="32"/>
      <c r="G62" s="1011" t="s">
        <v>72</v>
      </c>
      <c r="H62" s="1011"/>
      <c r="I62" s="1011"/>
      <c r="J62" s="1011"/>
      <c r="K62" s="1011"/>
      <c r="L62" s="1011"/>
      <c r="M62" s="1011"/>
      <c r="N62" s="1058" t="s">
        <v>114</v>
      </c>
      <c r="O62" s="1058"/>
      <c r="P62" s="1058"/>
      <c r="Q62" s="1058"/>
      <c r="R62" s="1058"/>
      <c r="S62" s="1058"/>
      <c r="T62" s="1058"/>
      <c r="U62" s="1058"/>
      <c r="V62" s="1058"/>
      <c r="W62" s="31"/>
      <c r="X62" s="31"/>
      <c r="Y62" s="31"/>
      <c r="Z62" s="31"/>
      <c r="AA62" s="45"/>
      <c r="AB62" s="1082" t="s">
        <v>644</v>
      </c>
      <c r="AC62" s="1083"/>
      <c r="AD62" s="1084"/>
      <c r="AJ62" s="163"/>
      <c r="AK62" s="163"/>
      <c r="AL62" s="153"/>
      <c r="AM62" s="153"/>
      <c r="AN62" s="153"/>
      <c r="AR62" s="31"/>
      <c r="AS62" s="31"/>
      <c r="AT62" s="31"/>
      <c r="AU62" s="31"/>
      <c r="AV62" s="31"/>
      <c r="AW62" s="31"/>
      <c r="AX62" s="31"/>
      <c r="AY62" s="31"/>
    </row>
    <row r="63" spans="1:51" s="40" customFormat="1">
      <c r="A63" s="49"/>
      <c r="B63" s="37"/>
      <c r="C63" s="48"/>
      <c r="D63" s="63"/>
      <c r="E63" s="1008"/>
      <c r="F63" s="32"/>
      <c r="G63" s="1011"/>
      <c r="H63" s="1011"/>
      <c r="I63" s="1011"/>
      <c r="J63" s="1011"/>
      <c r="K63" s="1011"/>
      <c r="L63" s="1011"/>
      <c r="M63" s="1011"/>
      <c r="N63" s="1058"/>
      <c r="O63" s="1058"/>
      <c r="P63" s="1058"/>
      <c r="Q63" s="1058"/>
      <c r="R63" s="1058"/>
      <c r="S63" s="1058"/>
      <c r="T63" s="1058"/>
      <c r="U63" s="1058"/>
      <c r="V63" s="1058"/>
      <c r="W63" s="31"/>
      <c r="X63" s="31"/>
      <c r="Y63" s="31"/>
      <c r="Z63" s="31"/>
      <c r="AA63" s="45"/>
      <c r="AB63" s="1085"/>
      <c r="AC63" s="1083"/>
      <c r="AD63" s="1084"/>
      <c r="AJ63" s="163"/>
      <c r="AK63" s="163"/>
      <c r="AL63" s="153"/>
      <c r="AM63" s="153"/>
      <c r="AN63" s="153"/>
      <c r="AR63" s="31"/>
      <c r="AS63" s="31"/>
      <c r="AT63" s="31"/>
      <c r="AU63" s="31"/>
      <c r="AV63" s="31"/>
      <c r="AW63" s="31"/>
      <c r="AX63" s="31"/>
      <c r="AY63" s="31"/>
    </row>
    <row r="64" spans="1:51" s="40" customFormat="1" ht="13.5" customHeight="1">
      <c r="A64" s="49"/>
      <c r="B64" s="37"/>
      <c r="C64" s="48"/>
      <c r="D64" s="63"/>
      <c r="E64" s="1008"/>
      <c r="F64" s="32"/>
      <c r="G64" s="169"/>
      <c r="H64" s="169"/>
      <c r="I64" s="169"/>
      <c r="J64" s="169"/>
      <c r="K64" s="169"/>
      <c r="L64" s="169"/>
      <c r="M64" s="169"/>
      <c r="N64" s="169"/>
      <c r="O64" s="169"/>
      <c r="P64" s="169"/>
      <c r="Q64" s="169"/>
      <c r="R64" s="169"/>
      <c r="S64" s="169"/>
      <c r="T64" s="169"/>
      <c r="U64" s="169"/>
      <c r="V64" s="169"/>
      <c r="W64" s="169"/>
      <c r="X64" s="169"/>
      <c r="Y64" s="169"/>
      <c r="Z64" s="169"/>
      <c r="AA64" s="45"/>
      <c r="AB64" s="1085"/>
      <c r="AC64" s="1083"/>
      <c r="AD64" s="1084"/>
      <c r="AJ64" s="163"/>
      <c r="AK64" s="163"/>
      <c r="AL64" s="153"/>
      <c r="AM64" s="153"/>
      <c r="AN64" s="153"/>
      <c r="AR64" s="31"/>
      <c r="AS64" s="31"/>
      <c r="AT64" s="31"/>
      <c r="AU64" s="31"/>
      <c r="AV64" s="31"/>
      <c r="AW64" s="31"/>
      <c r="AX64" s="31"/>
      <c r="AY64" s="31"/>
    </row>
    <row r="65" spans="1:51" s="40" customFormat="1" ht="13.5" customHeight="1">
      <c r="A65" s="49"/>
      <c r="B65" s="37"/>
      <c r="C65" s="48"/>
      <c r="D65" s="63"/>
      <c r="E65" s="1008"/>
      <c r="F65" s="32"/>
      <c r="G65" s="1628" t="s">
        <v>968</v>
      </c>
      <c r="H65" s="1628"/>
      <c r="I65" s="1628"/>
      <c r="J65" s="1628"/>
      <c r="K65" s="1628"/>
      <c r="L65" s="1628"/>
      <c r="M65" s="1628"/>
      <c r="N65" s="1628"/>
      <c r="O65" s="1628"/>
      <c r="P65" s="1628"/>
      <c r="Q65" s="1628"/>
      <c r="R65" s="1628"/>
      <c r="S65" s="1628"/>
      <c r="T65" s="1628"/>
      <c r="U65" s="1628"/>
      <c r="V65" s="1628"/>
      <c r="W65" s="1628"/>
      <c r="X65" s="1628"/>
      <c r="Y65" s="1628"/>
      <c r="Z65" s="1628"/>
      <c r="AA65" s="45"/>
      <c r="AB65" s="160"/>
      <c r="AC65" s="161"/>
      <c r="AD65" s="162"/>
      <c r="AJ65" s="163"/>
      <c r="AK65" s="163"/>
      <c r="AL65" s="153"/>
      <c r="AM65" s="153"/>
      <c r="AN65" s="153"/>
      <c r="AR65" s="31"/>
      <c r="AS65" s="31"/>
      <c r="AT65" s="31"/>
      <c r="AU65" s="31"/>
      <c r="AV65" s="31"/>
      <c r="AW65" s="31"/>
      <c r="AX65" s="31"/>
      <c r="AY65" s="31"/>
    </row>
    <row r="66" spans="1:51" s="40" customFormat="1">
      <c r="A66" s="49"/>
      <c r="B66" s="37"/>
      <c r="C66" s="48"/>
      <c r="D66" s="63"/>
      <c r="E66" s="1008"/>
      <c r="F66" s="32"/>
      <c r="G66" s="1628"/>
      <c r="H66" s="1628"/>
      <c r="I66" s="1628"/>
      <c r="J66" s="1628"/>
      <c r="K66" s="1628"/>
      <c r="L66" s="1628"/>
      <c r="M66" s="1628"/>
      <c r="N66" s="1628"/>
      <c r="O66" s="1628"/>
      <c r="P66" s="1628"/>
      <c r="Q66" s="1628"/>
      <c r="R66" s="1628"/>
      <c r="S66" s="1628"/>
      <c r="T66" s="1628"/>
      <c r="U66" s="1628"/>
      <c r="V66" s="1628"/>
      <c r="W66" s="1628"/>
      <c r="X66" s="1628"/>
      <c r="Y66" s="1628"/>
      <c r="Z66" s="1628"/>
      <c r="AA66" s="45"/>
      <c r="AB66" s="160"/>
      <c r="AC66" s="161"/>
      <c r="AD66" s="162"/>
      <c r="AJ66" s="163"/>
      <c r="AK66" s="163"/>
      <c r="AL66" s="153"/>
      <c r="AM66" s="153"/>
      <c r="AN66" s="153"/>
      <c r="AR66" s="31"/>
      <c r="AS66" s="31"/>
      <c r="AT66" s="31"/>
      <c r="AU66" s="31"/>
      <c r="AV66" s="31"/>
      <c r="AW66" s="31"/>
      <c r="AX66" s="31"/>
      <c r="AY66" s="31"/>
    </row>
    <row r="67" spans="1:51" s="40" customFormat="1">
      <c r="A67" s="49"/>
      <c r="B67" s="37"/>
      <c r="C67" s="48"/>
      <c r="D67" s="63"/>
      <c r="E67" s="49"/>
      <c r="F67" s="32"/>
      <c r="G67" s="1628"/>
      <c r="H67" s="1628"/>
      <c r="I67" s="1628"/>
      <c r="J67" s="1628"/>
      <c r="K67" s="1628"/>
      <c r="L67" s="1628"/>
      <c r="M67" s="1628"/>
      <c r="N67" s="1628"/>
      <c r="O67" s="1628"/>
      <c r="P67" s="1628"/>
      <c r="Q67" s="1628"/>
      <c r="R67" s="1628"/>
      <c r="S67" s="1628"/>
      <c r="T67" s="1628"/>
      <c r="U67" s="1628"/>
      <c r="V67" s="1628"/>
      <c r="W67" s="1628"/>
      <c r="X67" s="1628"/>
      <c r="Y67" s="1628"/>
      <c r="Z67" s="1628"/>
      <c r="AA67" s="45"/>
      <c r="AB67" s="160"/>
      <c r="AC67" s="161"/>
      <c r="AD67" s="162"/>
      <c r="AJ67" s="163"/>
      <c r="AK67" s="163"/>
      <c r="AL67" s="153"/>
      <c r="AM67" s="153"/>
      <c r="AN67" s="153"/>
      <c r="AR67" s="31"/>
      <c r="AS67" s="31"/>
      <c r="AT67" s="31"/>
      <c r="AU67" s="31"/>
      <c r="AV67" s="31"/>
      <c r="AW67" s="31"/>
      <c r="AX67" s="31"/>
      <c r="AY67" s="31"/>
    </row>
    <row r="68" spans="1:51" s="40" customFormat="1">
      <c r="A68" s="49"/>
      <c r="B68" s="37"/>
      <c r="C68" s="48"/>
      <c r="D68" s="63"/>
      <c r="E68" s="49"/>
      <c r="F68" s="32"/>
      <c r="G68" s="1628"/>
      <c r="H68" s="1628"/>
      <c r="I68" s="1628"/>
      <c r="J68" s="1628"/>
      <c r="K68" s="1628"/>
      <c r="L68" s="1628"/>
      <c r="M68" s="1628"/>
      <c r="N68" s="1628"/>
      <c r="O68" s="1628"/>
      <c r="P68" s="1628"/>
      <c r="Q68" s="1628"/>
      <c r="R68" s="1628"/>
      <c r="S68" s="1628"/>
      <c r="T68" s="1628"/>
      <c r="U68" s="1628"/>
      <c r="V68" s="1628"/>
      <c r="W68" s="1628"/>
      <c r="X68" s="1628"/>
      <c r="Y68" s="1628"/>
      <c r="Z68" s="1628"/>
      <c r="AA68" s="45"/>
      <c r="AB68" s="160"/>
      <c r="AC68" s="161"/>
      <c r="AD68" s="162"/>
      <c r="AJ68" s="163"/>
      <c r="AK68" s="163"/>
      <c r="AL68" s="153"/>
      <c r="AM68" s="153"/>
      <c r="AN68" s="153"/>
      <c r="AR68" s="31"/>
      <c r="AS68" s="31"/>
      <c r="AT68" s="31"/>
      <c r="AU68" s="31"/>
      <c r="AV68" s="31"/>
      <c r="AW68" s="31"/>
      <c r="AX68" s="31"/>
      <c r="AY68" s="31"/>
    </row>
    <row r="69" spans="1:51" s="40" customFormat="1">
      <c r="A69" s="49"/>
      <c r="B69" s="37"/>
      <c r="C69" s="48"/>
      <c r="D69" s="63"/>
      <c r="E69" s="49"/>
      <c r="F69" s="32"/>
      <c r="G69" s="31"/>
      <c r="H69" s="31"/>
      <c r="I69" s="31"/>
      <c r="J69" s="31"/>
      <c r="K69" s="31"/>
      <c r="L69" s="31"/>
      <c r="M69" s="31"/>
      <c r="N69" s="31"/>
      <c r="O69" s="124"/>
      <c r="P69" s="124"/>
      <c r="Q69" s="31"/>
      <c r="R69" s="31"/>
      <c r="S69" s="31"/>
      <c r="T69" s="31"/>
      <c r="U69" s="31"/>
      <c r="V69" s="31"/>
      <c r="W69" s="31"/>
      <c r="X69" s="31"/>
      <c r="Y69" s="31"/>
      <c r="Z69" s="31"/>
      <c r="AA69" s="45"/>
      <c r="AB69" s="160"/>
      <c r="AC69" s="161"/>
      <c r="AD69" s="162"/>
      <c r="AJ69" s="163"/>
      <c r="AK69" s="163"/>
      <c r="AL69" s="153"/>
      <c r="AM69" s="153"/>
      <c r="AN69" s="153"/>
      <c r="AR69" s="31"/>
      <c r="AS69" s="31"/>
      <c r="AT69" s="31"/>
      <c r="AU69" s="31"/>
      <c r="AV69" s="31"/>
      <c r="AW69" s="31"/>
      <c r="AX69" s="31"/>
      <c r="AY69" s="31"/>
    </row>
    <row r="70" spans="1:51" s="40" customFormat="1" ht="13.5" customHeight="1">
      <c r="A70" s="49"/>
      <c r="B70" s="37">
        <v>7</v>
      </c>
      <c r="C70" s="48" t="s">
        <v>404</v>
      </c>
      <c r="D70" s="63" t="s">
        <v>384</v>
      </c>
      <c r="E70" s="1056" t="s">
        <v>405</v>
      </c>
      <c r="F70" s="32"/>
      <c r="G70" s="1011" t="s">
        <v>72</v>
      </c>
      <c r="H70" s="1011"/>
      <c r="I70" s="1011"/>
      <c r="J70" s="1011"/>
      <c r="K70" s="1011"/>
      <c r="L70" s="1011"/>
      <c r="M70" s="1011"/>
      <c r="N70" s="1013" t="s">
        <v>114</v>
      </c>
      <c r="O70" s="1014"/>
      <c r="P70" s="1014"/>
      <c r="Q70" s="1014"/>
      <c r="R70" s="1014"/>
      <c r="S70" s="1014"/>
      <c r="T70" s="1014"/>
      <c r="U70" s="1014"/>
      <c r="V70" s="1015"/>
      <c r="W70" s="31"/>
      <c r="X70" s="31"/>
      <c r="Y70" s="31"/>
      <c r="Z70" s="31"/>
      <c r="AA70" s="45"/>
      <c r="AB70" s="1082" t="s">
        <v>495</v>
      </c>
      <c r="AC70" s="1083"/>
      <c r="AD70" s="1084"/>
      <c r="AJ70" s="163"/>
      <c r="AK70" s="163"/>
      <c r="AL70" s="153"/>
      <c r="AM70" s="153"/>
      <c r="AN70" s="153"/>
      <c r="AR70" s="31"/>
      <c r="AS70" s="31"/>
      <c r="AT70" s="31"/>
      <c r="AU70" s="31"/>
      <c r="AV70" s="31"/>
      <c r="AW70" s="31"/>
      <c r="AX70" s="31"/>
      <c r="AY70" s="31"/>
    </row>
    <row r="71" spans="1:51" s="40" customFormat="1">
      <c r="A71" s="49"/>
      <c r="B71" s="37"/>
      <c r="C71" s="48"/>
      <c r="D71" s="63"/>
      <c r="E71" s="1056"/>
      <c r="F71" s="32"/>
      <c r="G71" s="1011"/>
      <c r="H71" s="1011"/>
      <c r="I71" s="1011"/>
      <c r="J71" s="1011"/>
      <c r="K71" s="1011"/>
      <c r="L71" s="1011"/>
      <c r="M71" s="1011"/>
      <c r="N71" s="1016"/>
      <c r="O71" s="1017"/>
      <c r="P71" s="1017"/>
      <c r="Q71" s="1017"/>
      <c r="R71" s="1017"/>
      <c r="S71" s="1017"/>
      <c r="T71" s="1017"/>
      <c r="U71" s="1017"/>
      <c r="V71" s="1018"/>
      <c r="W71" s="31"/>
      <c r="X71" s="31"/>
      <c r="Y71" s="31"/>
      <c r="Z71" s="31"/>
      <c r="AA71" s="45"/>
      <c r="AB71" s="1085"/>
      <c r="AC71" s="1083"/>
      <c r="AD71" s="1084"/>
      <c r="AJ71" s="163"/>
      <c r="AK71" s="163"/>
      <c r="AL71" s="153"/>
      <c r="AM71" s="153"/>
      <c r="AN71" s="153"/>
      <c r="AR71" s="31"/>
      <c r="AS71" s="31"/>
      <c r="AT71" s="31"/>
      <c r="AU71" s="31"/>
      <c r="AV71" s="31"/>
      <c r="AW71" s="31"/>
      <c r="AX71" s="31"/>
      <c r="AY71" s="31"/>
    </row>
    <row r="72" spans="1:51" s="40" customFormat="1">
      <c r="A72" s="49"/>
      <c r="B72" s="37"/>
      <c r="C72" s="48"/>
      <c r="D72" s="63"/>
      <c r="E72" s="1056"/>
      <c r="F72" s="32"/>
      <c r="G72" s="31"/>
      <c r="H72" s="31"/>
      <c r="I72" s="31"/>
      <c r="J72" s="31"/>
      <c r="K72" s="31"/>
      <c r="L72" s="31"/>
      <c r="M72" s="31"/>
      <c r="N72" s="31"/>
      <c r="O72" s="124"/>
      <c r="P72" s="124"/>
      <c r="Q72" s="31"/>
      <c r="R72" s="31"/>
      <c r="S72" s="31"/>
      <c r="T72" s="31"/>
      <c r="U72" s="31"/>
      <c r="V72" s="31"/>
      <c r="W72" s="31"/>
      <c r="X72" s="31"/>
      <c r="Y72" s="31"/>
      <c r="Z72" s="31"/>
      <c r="AA72" s="45"/>
      <c r="AB72" s="1085"/>
      <c r="AC72" s="1083"/>
      <c r="AD72" s="1084"/>
      <c r="AJ72" s="163"/>
      <c r="AK72" s="163"/>
      <c r="AL72" s="153"/>
      <c r="AM72" s="153"/>
      <c r="AN72" s="153"/>
      <c r="AR72" s="31"/>
      <c r="AS72" s="31"/>
      <c r="AT72" s="31"/>
      <c r="AU72" s="31"/>
      <c r="AV72" s="31"/>
      <c r="AW72" s="31"/>
      <c r="AX72" s="31"/>
      <c r="AY72" s="31"/>
    </row>
    <row r="73" spans="1:51" s="40" customFormat="1">
      <c r="A73" s="49"/>
      <c r="B73" s="37"/>
      <c r="C73" s="48"/>
      <c r="D73" s="63"/>
      <c r="E73" s="1056"/>
      <c r="F73" s="32"/>
      <c r="G73" s="31"/>
      <c r="H73" s="31"/>
      <c r="I73" s="31"/>
      <c r="J73" s="31"/>
      <c r="K73" s="31"/>
      <c r="L73" s="31"/>
      <c r="M73" s="31"/>
      <c r="N73" s="31"/>
      <c r="O73" s="124"/>
      <c r="P73" s="124"/>
      <c r="Q73" s="31"/>
      <c r="R73" s="31"/>
      <c r="S73" s="31"/>
      <c r="T73" s="31"/>
      <c r="U73" s="31"/>
      <c r="V73" s="31"/>
      <c r="W73" s="31"/>
      <c r="X73" s="31"/>
      <c r="Y73" s="31"/>
      <c r="Z73" s="31"/>
      <c r="AA73" s="45"/>
      <c r="AB73" s="160"/>
      <c r="AC73" s="161"/>
      <c r="AD73" s="162"/>
      <c r="AJ73" s="163"/>
      <c r="AK73" s="163"/>
      <c r="AL73" s="153"/>
      <c r="AM73" s="153"/>
      <c r="AN73" s="153"/>
      <c r="AR73" s="31"/>
      <c r="AS73" s="31"/>
      <c r="AT73" s="31"/>
      <c r="AU73" s="31"/>
      <c r="AV73" s="31"/>
      <c r="AW73" s="31"/>
      <c r="AX73" s="31"/>
      <c r="AY73" s="31"/>
    </row>
    <row r="74" spans="1:51" s="40" customFormat="1">
      <c r="A74" s="49"/>
      <c r="B74" s="37"/>
      <c r="C74" s="48"/>
      <c r="D74" s="63"/>
      <c r="E74" s="1056"/>
      <c r="F74" s="32"/>
      <c r="G74" s="31"/>
      <c r="H74" s="31"/>
      <c r="I74" s="31"/>
      <c r="J74" s="31"/>
      <c r="K74" s="31"/>
      <c r="L74" s="31"/>
      <c r="M74" s="31"/>
      <c r="N74" s="31"/>
      <c r="O74" s="124"/>
      <c r="P74" s="124"/>
      <c r="Q74" s="31"/>
      <c r="R74" s="31"/>
      <c r="S74" s="31"/>
      <c r="T74" s="31"/>
      <c r="U74" s="31"/>
      <c r="V74" s="31"/>
      <c r="W74" s="31"/>
      <c r="X74" s="31"/>
      <c r="Y74" s="31"/>
      <c r="Z74" s="31"/>
      <c r="AA74" s="45"/>
      <c r="AB74" s="160"/>
      <c r="AC74" s="161"/>
      <c r="AD74" s="162"/>
      <c r="AJ74" s="163"/>
      <c r="AK74" s="163"/>
      <c r="AL74" s="153"/>
      <c r="AM74" s="153"/>
      <c r="AN74" s="153"/>
      <c r="AR74" s="31"/>
      <c r="AS74" s="31"/>
      <c r="AT74" s="31"/>
      <c r="AU74" s="31"/>
      <c r="AV74" s="31"/>
      <c r="AW74" s="31"/>
      <c r="AX74" s="31"/>
      <c r="AY74" s="31"/>
    </row>
    <row r="75" spans="1:51" s="40" customFormat="1">
      <c r="A75" s="49"/>
      <c r="B75" s="37"/>
      <c r="C75" s="48"/>
      <c r="D75" s="63"/>
      <c r="E75" s="1056"/>
      <c r="F75" s="32"/>
      <c r="G75" s="31"/>
      <c r="H75" s="31"/>
      <c r="I75" s="31"/>
      <c r="J75" s="31"/>
      <c r="K75" s="31"/>
      <c r="L75" s="31"/>
      <c r="M75" s="31"/>
      <c r="N75" s="31"/>
      <c r="O75" s="124"/>
      <c r="P75" s="124"/>
      <c r="Q75" s="31"/>
      <c r="R75" s="31"/>
      <c r="S75" s="31"/>
      <c r="T75" s="31"/>
      <c r="U75" s="31"/>
      <c r="V75" s="31"/>
      <c r="W75" s="31"/>
      <c r="X75" s="31"/>
      <c r="Y75" s="31"/>
      <c r="Z75" s="31"/>
      <c r="AA75" s="45"/>
      <c r="AB75" s="160"/>
      <c r="AC75" s="161"/>
      <c r="AD75" s="162"/>
      <c r="AJ75" s="163"/>
      <c r="AK75" s="163"/>
      <c r="AL75" s="153"/>
      <c r="AM75" s="153"/>
      <c r="AN75" s="153"/>
      <c r="AR75" s="31"/>
      <c r="AS75" s="31"/>
      <c r="AT75" s="31"/>
      <c r="AU75" s="31"/>
      <c r="AV75" s="31"/>
      <c r="AW75" s="31"/>
      <c r="AX75" s="31"/>
      <c r="AY75" s="31"/>
    </row>
    <row r="76" spans="1:51" s="40" customFormat="1">
      <c r="A76" s="49"/>
      <c r="B76" s="37"/>
      <c r="C76" s="48"/>
      <c r="D76" s="63" t="s">
        <v>538</v>
      </c>
      <c r="E76" s="1008" t="s">
        <v>965</v>
      </c>
      <c r="F76" s="32"/>
      <c r="G76" s="1011" t="s">
        <v>72</v>
      </c>
      <c r="H76" s="1011"/>
      <c r="I76" s="1011"/>
      <c r="J76" s="1011"/>
      <c r="K76" s="1011"/>
      <c r="L76" s="1011"/>
      <c r="M76" s="1011"/>
      <c r="N76" s="1013" t="s">
        <v>296</v>
      </c>
      <c r="O76" s="1014"/>
      <c r="P76" s="1014"/>
      <c r="Q76" s="1014"/>
      <c r="R76" s="1014"/>
      <c r="S76" s="1014"/>
      <c r="T76" s="1014"/>
      <c r="U76" s="1014"/>
      <c r="V76" s="1015"/>
      <c r="W76" s="31"/>
      <c r="X76" s="31"/>
      <c r="Y76" s="31"/>
      <c r="Z76" s="31"/>
      <c r="AA76" s="45"/>
      <c r="AB76" s="1082" t="s">
        <v>495</v>
      </c>
      <c r="AC76" s="1083"/>
      <c r="AD76" s="1084"/>
      <c r="AJ76" s="163"/>
      <c r="AK76" s="163"/>
      <c r="AL76" s="153"/>
      <c r="AM76" s="153"/>
      <c r="AN76" s="153"/>
      <c r="AR76" s="31"/>
      <c r="AS76" s="31"/>
      <c r="AT76" s="31"/>
      <c r="AU76" s="31"/>
      <c r="AV76" s="31"/>
      <c r="AW76" s="31"/>
      <c r="AX76" s="31"/>
      <c r="AY76" s="31"/>
    </row>
    <row r="77" spans="1:51" s="40" customFormat="1">
      <c r="A77" s="49"/>
      <c r="B77" s="37"/>
      <c r="C77" s="48"/>
      <c r="D77" s="63"/>
      <c r="E77" s="1008"/>
      <c r="F77" s="32"/>
      <c r="G77" s="1011"/>
      <c r="H77" s="1011"/>
      <c r="I77" s="1011"/>
      <c r="J77" s="1011"/>
      <c r="K77" s="1011"/>
      <c r="L77" s="1011"/>
      <c r="M77" s="1011"/>
      <c r="N77" s="1016"/>
      <c r="O77" s="1017"/>
      <c r="P77" s="1017"/>
      <c r="Q77" s="1017"/>
      <c r="R77" s="1017"/>
      <c r="S77" s="1017"/>
      <c r="T77" s="1017"/>
      <c r="U77" s="1017"/>
      <c r="V77" s="1018"/>
      <c r="W77" s="31"/>
      <c r="X77" s="31"/>
      <c r="Y77" s="31"/>
      <c r="Z77" s="31"/>
      <c r="AA77" s="45"/>
      <c r="AB77" s="1085"/>
      <c r="AC77" s="1083"/>
      <c r="AD77" s="1084"/>
      <c r="AJ77" s="163"/>
      <c r="AK77" s="163"/>
      <c r="AL77" s="153"/>
      <c r="AM77" s="153"/>
      <c r="AN77" s="153"/>
      <c r="AR77" s="31"/>
      <c r="AS77" s="31"/>
      <c r="AT77" s="31"/>
      <c r="AU77" s="31"/>
      <c r="AV77" s="31"/>
      <c r="AW77" s="31"/>
      <c r="AX77" s="31"/>
      <c r="AY77" s="31"/>
    </row>
    <row r="78" spans="1:51" s="40" customFormat="1">
      <c r="A78" s="49"/>
      <c r="B78" s="37"/>
      <c r="C78" s="48"/>
      <c r="D78" s="63"/>
      <c r="E78" s="1008"/>
      <c r="F78" s="32"/>
      <c r="G78" s="31"/>
      <c r="H78" s="31"/>
      <c r="I78" s="31"/>
      <c r="J78" s="31"/>
      <c r="K78" s="31"/>
      <c r="L78" s="31"/>
      <c r="M78" s="31"/>
      <c r="N78" s="31"/>
      <c r="O78" s="124"/>
      <c r="P78" s="124"/>
      <c r="Q78" s="31"/>
      <c r="R78" s="31"/>
      <c r="S78" s="31"/>
      <c r="T78" s="31"/>
      <c r="U78" s="31"/>
      <c r="V78" s="31"/>
      <c r="W78" s="31"/>
      <c r="X78" s="31"/>
      <c r="Y78" s="31"/>
      <c r="Z78" s="31"/>
      <c r="AA78" s="45"/>
      <c r="AB78" s="1085"/>
      <c r="AC78" s="1083"/>
      <c r="AD78" s="1084"/>
      <c r="AJ78" s="163"/>
      <c r="AK78" s="163"/>
      <c r="AL78" s="153"/>
      <c r="AM78" s="153"/>
      <c r="AN78" s="153"/>
      <c r="AR78" s="31"/>
      <c r="AS78" s="31"/>
      <c r="AT78" s="31"/>
      <c r="AU78" s="31"/>
      <c r="AV78" s="31"/>
      <c r="AW78" s="31"/>
      <c r="AX78" s="31"/>
      <c r="AY78" s="31"/>
    </row>
    <row r="79" spans="1:51" s="40" customFormat="1">
      <c r="A79" s="49"/>
      <c r="B79" s="37"/>
      <c r="C79" s="48"/>
      <c r="D79" s="63"/>
      <c r="E79" s="1008"/>
      <c r="F79" s="32"/>
      <c r="G79" s="31"/>
      <c r="H79" s="31"/>
      <c r="I79" s="31"/>
      <c r="J79" s="31"/>
      <c r="K79" s="31"/>
      <c r="L79" s="31"/>
      <c r="M79" s="31"/>
      <c r="N79" s="31"/>
      <c r="O79" s="124"/>
      <c r="P79" s="124"/>
      <c r="Q79" s="31"/>
      <c r="R79" s="31"/>
      <c r="S79" s="31"/>
      <c r="T79" s="31"/>
      <c r="U79" s="31"/>
      <c r="V79" s="31"/>
      <c r="W79" s="31"/>
      <c r="X79" s="31"/>
      <c r="Y79" s="31"/>
      <c r="Z79" s="31"/>
      <c r="AA79" s="45"/>
      <c r="AB79" s="160"/>
      <c r="AC79" s="161"/>
      <c r="AD79" s="162"/>
      <c r="AJ79" s="163"/>
      <c r="AK79" s="163"/>
      <c r="AL79" s="153"/>
      <c r="AM79" s="153"/>
      <c r="AN79" s="153"/>
      <c r="AR79" s="31"/>
      <c r="AS79" s="31"/>
      <c r="AT79" s="31"/>
      <c r="AU79" s="31"/>
      <c r="AV79" s="31"/>
      <c r="AW79" s="31"/>
      <c r="AX79" s="31"/>
      <c r="AY79" s="31"/>
    </row>
    <row r="80" spans="1:51" s="40" customFormat="1">
      <c r="A80" s="49"/>
      <c r="B80" s="37"/>
      <c r="C80" s="48"/>
      <c r="D80" s="63"/>
      <c r="E80" s="49"/>
      <c r="F80" s="32"/>
      <c r="G80" s="31"/>
      <c r="H80" s="31"/>
      <c r="I80" s="31"/>
      <c r="J80" s="31"/>
      <c r="K80" s="31"/>
      <c r="L80" s="31"/>
      <c r="M80" s="31"/>
      <c r="N80" s="31"/>
      <c r="O80" s="124"/>
      <c r="P80" s="124"/>
      <c r="Q80" s="118"/>
      <c r="R80" s="118"/>
      <c r="S80" s="118"/>
      <c r="T80" s="118"/>
      <c r="U80" s="118"/>
      <c r="V80" s="118"/>
      <c r="W80" s="31"/>
      <c r="X80" s="31"/>
      <c r="Y80" s="31"/>
      <c r="Z80" s="31"/>
      <c r="AA80" s="45"/>
      <c r="AB80" s="160"/>
      <c r="AC80" s="161"/>
      <c r="AD80" s="162"/>
      <c r="AJ80" s="163"/>
      <c r="AK80" s="163"/>
      <c r="AL80" s="153"/>
      <c r="AM80" s="153"/>
      <c r="AN80" s="153"/>
      <c r="AR80" s="31"/>
      <c r="AS80" s="31"/>
      <c r="AT80" s="31"/>
      <c r="AU80" s="31"/>
      <c r="AV80" s="31"/>
      <c r="AW80" s="31"/>
      <c r="AX80" s="31"/>
      <c r="AY80" s="31"/>
    </row>
    <row r="81" spans="1:51" s="40" customFormat="1" ht="13.5" customHeight="1">
      <c r="A81" s="1056" t="s">
        <v>1046</v>
      </c>
      <c r="B81" s="1178">
        <v>8</v>
      </c>
      <c r="C81" s="1180" t="s">
        <v>406</v>
      </c>
      <c r="D81" s="63" t="s">
        <v>240</v>
      </c>
      <c r="E81" s="1056" t="s">
        <v>407</v>
      </c>
      <c r="F81" s="32"/>
      <c r="G81" s="1011" t="s">
        <v>72</v>
      </c>
      <c r="H81" s="1011"/>
      <c r="I81" s="1011"/>
      <c r="J81" s="1011"/>
      <c r="K81" s="1011"/>
      <c r="L81" s="1011"/>
      <c r="M81" s="1011"/>
      <c r="N81" s="1058" t="s">
        <v>114</v>
      </c>
      <c r="O81" s="1058"/>
      <c r="P81" s="1058"/>
      <c r="Q81" s="1058"/>
      <c r="R81" s="1058"/>
      <c r="S81" s="1058"/>
      <c r="T81" s="1058"/>
      <c r="U81" s="1058"/>
      <c r="V81" s="1058"/>
      <c r="W81" s="31"/>
      <c r="X81" s="31"/>
      <c r="Y81" s="31"/>
      <c r="Z81" s="31"/>
      <c r="AA81" s="45"/>
      <c r="AB81" s="1486" t="s">
        <v>643</v>
      </c>
      <c r="AC81" s="1550"/>
      <c r="AD81" s="1551"/>
      <c r="AJ81" s="1360"/>
      <c r="AK81" s="1360"/>
      <c r="AL81" s="921"/>
      <c r="AM81" s="921"/>
      <c r="AN81" s="921"/>
      <c r="AR81" s="31"/>
      <c r="AS81" s="31"/>
      <c r="AT81" s="31"/>
      <c r="AU81" s="31"/>
      <c r="AV81" s="31"/>
      <c r="AW81" s="31"/>
      <c r="AX81" s="31"/>
      <c r="AY81" s="31"/>
    </row>
    <row r="82" spans="1:51" s="40" customFormat="1" ht="13.5" customHeight="1">
      <c r="A82" s="1056"/>
      <c r="B82" s="1178"/>
      <c r="C82" s="1180"/>
      <c r="D82" s="63"/>
      <c r="E82" s="1056"/>
      <c r="F82" s="32"/>
      <c r="G82" s="1011"/>
      <c r="H82" s="1011"/>
      <c r="I82" s="1011"/>
      <c r="J82" s="1011"/>
      <c r="K82" s="1011"/>
      <c r="L82" s="1011"/>
      <c r="M82" s="1011"/>
      <c r="N82" s="1058"/>
      <c r="O82" s="1058"/>
      <c r="P82" s="1058"/>
      <c r="Q82" s="1058"/>
      <c r="R82" s="1058"/>
      <c r="S82" s="1058"/>
      <c r="T82" s="1058"/>
      <c r="U82" s="1058"/>
      <c r="V82" s="1058"/>
      <c r="W82" s="31"/>
      <c r="X82" s="31"/>
      <c r="Y82" s="31"/>
      <c r="Z82" s="31"/>
      <c r="AA82" s="45"/>
      <c r="AB82" s="1486"/>
      <c r="AC82" s="1550"/>
      <c r="AD82" s="1551"/>
      <c r="AJ82" s="1360"/>
      <c r="AK82" s="1360"/>
      <c r="AL82" s="921"/>
      <c r="AM82" s="921"/>
      <c r="AN82" s="921"/>
      <c r="AR82" s="31"/>
      <c r="AS82" s="31"/>
      <c r="AT82" s="31"/>
      <c r="AU82" s="31"/>
      <c r="AV82" s="31"/>
      <c r="AW82" s="31"/>
      <c r="AX82" s="31"/>
      <c r="AY82" s="31"/>
    </row>
    <row r="83" spans="1:51">
      <c r="A83" s="1056"/>
      <c r="B83" s="1178"/>
      <c r="C83" s="1180"/>
      <c r="D83" s="63"/>
      <c r="E83" s="1056"/>
      <c r="F83" s="32"/>
      <c r="G83" s="38"/>
      <c r="H83" s="38"/>
      <c r="I83" s="38"/>
      <c r="J83" s="38"/>
      <c r="K83" s="38"/>
      <c r="L83" s="38"/>
      <c r="M83" s="38"/>
      <c r="N83" s="170"/>
      <c r="O83" s="170"/>
      <c r="P83" s="170"/>
      <c r="Q83" s="170"/>
      <c r="R83" s="170"/>
      <c r="S83" s="170"/>
      <c r="T83" s="170"/>
      <c r="U83" s="170"/>
      <c r="V83" s="170"/>
      <c r="AA83" s="45"/>
      <c r="AB83" s="1486"/>
      <c r="AC83" s="1550"/>
      <c r="AD83" s="1551"/>
      <c r="AJ83" s="1360"/>
      <c r="AK83" s="1360"/>
      <c r="AL83" s="921"/>
      <c r="AM83" s="921"/>
      <c r="AN83" s="921"/>
    </row>
    <row r="84" spans="1:51" ht="13.5" customHeight="1">
      <c r="A84" s="1056"/>
      <c r="B84" s="1178"/>
      <c r="C84" s="1180"/>
      <c r="D84" s="63"/>
      <c r="E84" s="1056"/>
      <c r="F84" s="171"/>
      <c r="G84" s="1650" t="s">
        <v>181</v>
      </c>
      <c r="H84" s="1651"/>
      <c r="I84" s="1651"/>
      <c r="J84" s="1651"/>
      <c r="K84" s="1651"/>
      <c r="L84" s="1651"/>
      <c r="M84" s="1651"/>
      <c r="N84" s="1464" t="s">
        <v>102</v>
      </c>
      <c r="O84" s="1465"/>
      <c r="P84" s="1466"/>
      <c r="Q84" s="1650" t="s">
        <v>189</v>
      </c>
      <c r="R84" s="1651"/>
      <c r="S84" s="1651"/>
      <c r="T84" s="1651"/>
      <c r="U84" s="1651"/>
      <c r="V84" s="1651"/>
      <c r="W84" s="1651"/>
      <c r="X84" s="1464" t="s">
        <v>102</v>
      </c>
      <c r="Y84" s="1465"/>
      <c r="Z84" s="1466"/>
      <c r="AA84" s="172"/>
      <c r="AB84" s="1486"/>
      <c r="AC84" s="1550"/>
      <c r="AD84" s="1551"/>
      <c r="AJ84" s="1360"/>
      <c r="AK84" s="1360"/>
      <c r="AL84" s="153"/>
      <c r="AM84" s="153"/>
      <c r="AN84" s="153"/>
    </row>
    <row r="85" spans="1:51">
      <c r="A85" s="1056"/>
      <c r="B85" s="1178"/>
      <c r="C85" s="1180"/>
      <c r="D85" s="63"/>
      <c r="E85" s="1056"/>
      <c r="F85" s="171"/>
      <c r="G85" s="1652"/>
      <c r="H85" s="1653"/>
      <c r="I85" s="1653"/>
      <c r="J85" s="1653"/>
      <c r="K85" s="1653"/>
      <c r="L85" s="1653"/>
      <c r="M85" s="1653"/>
      <c r="N85" s="1467"/>
      <c r="O85" s="1468"/>
      <c r="P85" s="1469"/>
      <c r="Q85" s="1652"/>
      <c r="R85" s="1653"/>
      <c r="S85" s="1653"/>
      <c r="T85" s="1653"/>
      <c r="U85" s="1653"/>
      <c r="V85" s="1653"/>
      <c r="W85" s="1653"/>
      <c r="X85" s="1467"/>
      <c r="Y85" s="1468"/>
      <c r="Z85" s="1469"/>
      <c r="AA85" s="172"/>
      <c r="AB85" s="1486"/>
      <c r="AC85" s="1550"/>
      <c r="AD85" s="1551"/>
      <c r="AM85" s="173"/>
      <c r="AN85" s="173"/>
    </row>
    <row r="86" spans="1:51" ht="13.5" customHeight="1">
      <c r="A86" s="1056"/>
      <c r="B86" s="1178"/>
      <c r="C86" s="1180"/>
      <c r="D86" s="63"/>
      <c r="E86" s="1056"/>
      <c r="F86" s="171"/>
      <c r="G86" s="1650" t="s">
        <v>182</v>
      </c>
      <c r="H86" s="1651"/>
      <c r="I86" s="1651"/>
      <c r="J86" s="1651"/>
      <c r="K86" s="1651"/>
      <c r="L86" s="1651"/>
      <c r="M86" s="1651"/>
      <c r="N86" s="1464" t="s">
        <v>102</v>
      </c>
      <c r="O86" s="1465"/>
      <c r="P86" s="1466"/>
      <c r="Q86" s="1650" t="s">
        <v>75</v>
      </c>
      <c r="R86" s="1651"/>
      <c r="S86" s="1651"/>
      <c r="T86" s="1651"/>
      <c r="U86" s="1651"/>
      <c r="V86" s="1651"/>
      <c r="W86" s="1651"/>
      <c r="X86" s="1464" t="s">
        <v>102</v>
      </c>
      <c r="Y86" s="1465"/>
      <c r="Z86" s="1466"/>
      <c r="AA86" s="172"/>
      <c r="AB86" s="1486"/>
      <c r="AC86" s="1550"/>
      <c r="AD86" s="1551"/>
      <c r="AM86" s="173"/>
      <c r="AN86" s="173"/>
    </row>
    <row r="87" spans="1:51">
      <c r="A87" s="1056"/>
      <c r="B87" s="1178"/>
      <c r="C87" s="1180"/>
      <c r="D87" s="63"/>
      <c r="E87" s="1056"/>
      <c r="F87" s="171"/>
      <c r="G87" s="1652"/>
      <c r="H87" s="1653"/>
      <c r="I87" s="1653"/>
      <c r="J87" s="1653"/>
      <c r="K87" s="1653"/>
      <c r="L87" s="1653"/>
      <c r="M87" s="1653"/>
      <c r="N87" s="1467"/>
      <c r="O87" s="1468"/>
      <c r="P87" s="1469"/>
      <c r="Q87" s="1652"/>
      <c r="R87" s="1653"/>
      <c r="S87" s="1653"/>
      <c r="T87" s="1653"/>
      <c r="U87" s="1653"/>
      <c r="V87" s="1653"/>
      <c r="W87" s="1653"/>
      <c r="X87" s="1467"/>
      <c r="Y87" s="1468"/>
      <c r="Z87" s="1469"/>
      <c r="AA87" s="172"/>
      <c r="AB87" s="1486"/>
      <c r="AC87" s="1550"/>
      <c r="AD87" s="1551"/>
      <c r="AM87" s="153"/>
      <c r="AN87" s="153"/>
    </row>
    <row r="88" spans="1:51" ht="13.5" customHeight="1">
      <c r="A88" s="1056"/>
      <c r="B88" s="1178"/>
      <c r="C88" s="1180"/>
      <c r="D88" s="63"/>
      <c r="E88" s="1056"/>
      <c r="F88" s="171"/>
      <c r="G88" s="1650" t="s">
        <v>190</v>
      </c>
      <c r="H88" s="1651"/>
      <c r="I88" s="1651"/>
      <c r="J88" s="1651"/>
      <c r="K88" s="1651"/>
      <c r="L88" s="1651"/>
      <c r="M88" s="1651"/>
      <c r="N88" s="1464" t="s">
        <v>102</v>
      </c>
      <c r="O88" s="1465"/>
      <c r="P88" s="1466"/>
      <c r="Q88" s="1650" t="s">
        <v>76</v>
      </c>
      <c r="R88" s="1651"/>
      <c r="S88" s="1651"/>
      <c r="T88" s="1651"/>
      <c r="U88" s="1651"/>
      <c r="V88" s="1651"/>
      <c r="W88" s="1666"/>
      <c r="X88" s="1464" t="s">
        <v>102</v>
      </c>
      <c r="Y88" s="1465"/>
      <c r="Z88" s="1466"/>
      <c r="AA88" s="172"/>
      <c r="AB88" s="1486"/>
      <c r="AC88" s="1550"/>
      <c r="AD88" s="1551"/>
      <c r="AM88" s="174"/>
      <c r="AN88" s="174"/>
    </row>
    <row r="89" spans="1:51" ht="13.5" customHeight="1">
      <c r="A89" s="1056"/>
      <c r="B89" s="1178"/>
      <c r="C89" s="1180"/>
      <c r="D89" s="63"/>
      <c r="E89" s="1056"/>
      <c r="F89" s="171"/>
      <c r="G89" s="1652"/>
      <c r="H89" s="1653"/>
      <c r="I89" s="1653"/>
      <c r="J89" s="1653"/>
      <c r="K89" s="1653"/>
      <c r="L89" s="1653"/>
      <c r="M89" s="1653"/>
      <c r="N89" s="1467"/>
      <c r="O89" s="1468"/>
      <c r="P89" s="1469"/>
      <c r="Q89" s="1652"/>
      <c r="R89" s="1653"/>
      <c r="S89" s="1653"/>
      <c r="T89" s="1653"/>
      <c r="U89" s="1653"/>
      <c r="V89" s="1653"/>
      <c r="W89" s="1667"/>
      <c r="X89" s="1467"/>
      <c r="Y89" s="1468"/>
      <c r="Z89" s="1469"/>
      <c r="AA89" s="172"/>
      <c r="AB89" s="1486"/>
      <c r="AC89" s="1550"/>
      <c r="AD89" s="1551"/>
      <c r="AM89" s="174"/>
      <c r="AN89" s="174"/>
    </row>
    <row r="90" spans="1:51" ht="13.5" customHeight="1">
      <c r="A90" s="1056"/>
      <c r="B90" s="1178"/>
      <c r="C90" s="1180"/>
      <c r="D90" s="63"/>
      <c r="E90" s="1056"/>
      <c r="F90" s="171"/>
      <c r="G90" s="1650" t="s">
        <v>183</v>
      </c>
      <c r="H90" s="1651"/>
      <c r="I90" s="1651"/>
      <c r="J90" s="1651"/>
      <c r="K90" s="1651"/>
      <c r="L90" s="1651"/>
      <c r="M90" s="1651"/>
      <c r="N90" s="1464" t="s">
        <v>102</v>
      </c>
      <c r="O90" s="1465"/>
      <c r="P90" s="1466"/>
      <c r="Q90" s="175"/>
      <c r="R90" s="176"/>
      <c r="S90" s="176"/>
      <c r="T90" s="176"/>
      <c r="U90" s="176"/>
      <c r="V90" s="176"/>
      <c r="W90" s="176"/>
      <c r="X90" s="177"/>
      <c r="Y90" s="177"/>
      <c r="Z90" s="177"/>
      <c r="AA90" s="172"/>
      <c r="AB90" s="1486"/>
      <c r="AC90" s="1550"/>
      <c r="AD90" s="1551"/>
      <c r="AM90" s="174"/>
      <c r="AN90" s="174"/>
    </row>
    <row r="91" spans="1:51" ht="13.5" customHeight="1">
      <c r="A91" s="1056"/>
      <c r="B91" s="1178"/>
      <c r="C91" s="1180"/>
      <c r="D91" s="63"/>
      <c r="E91" s="1056"/>
      <c r="F91" s="171"/>
      <c r="G91" s="1652"/>
      <c r="H91" s="1653"/>
      <c r="I91" s="1653"/>
      <c r="J91" s="1653"/>
      <c r="K91" s="1653"/>
      <c r="L91" s="1653"/>
      <c r="M91" s="1653"/>
      <c r="N91" s="1467"/>
      <c r="O91" s="1468"/>
      <c r="P91" s="1469"/>
      <c r="Q91" s="178"/>
      <c r="R91" s="179"/>
      <c r="S91" s="179"/>
      <c r="T91" s="179"/>
      <c r="U91" s="179"/>
      <c r="V91" s="179"/>
      <c r="W91" s="179"/>
      <c r="X91" s="40"/>
      <c r="Y91" s="40"/>
      <c r="Z91" s="40"/>
      <c r="AA91" s="172"/>
      <c r="AB91" s="1486"/>
      <c r="AC91" s="1550"/>
      <c r="AD91" s="1551"/>
      <c r="AM91" s="174"/>
      <c r="AN91" s="174"/>
    </row>
    <row r="92" spans="1:51" ht="13.5" customHeight="1">
      <c r="A92" s="1056"/>
      <c r="B92" s="1178"/>
      <c r="C92" s="1180"/>
      <c r="D92" s="63"/>
      <c r="E92" s="1056"/>
      <c r="F92" s="171"/>
      <c r="G92" s="715"/>
      <c r="H92" s="715"/>
      <c r="I92" s="715"/>
      <c r="J92" s="715"/>
      <c r="K92" s="715"/>
      <c r="L92" s="715"/>
      <c r="M92" s="715"/>
      <c r="N92" s="716"/>
      <c r="O92" s="716"/>
      <c r="P92" s="716"/>
      <c r="Q92" s="179"/>
      <c r="R92" s="179"/>
      <c r="S92" s="179"/>
      <c r="T92" s="179"/>
      <c r="U92" s="179"/>
      <c r="V92" s="179"/>
      <c r="W92" s="179"/>
      <c r="X92" s="40"/>
      <c r="Y92" s="40"/>
      <c r="Z92" s="40"/>
      <c r="AA92" s="172"/>
      <c r="AB92" s="1486"/>
      <c r="AC92" s="1550"/>
      <c r="AD92" s="1551"/>
      <c r="AM92" s="174"/>
      <c r="AN92" s="174"/>
    </row>
    <row r="93" spans="1:51" ht="13.5" customHeight="1">
      <c r="A93" s="1480"/>
      <c r="B93" s="1179"/>
      <c r="C93" s="1181"/>
      <c r="D93" s="165"/>
      <c r="E93" s="1480"/>
      <c r="F93" s="180"/>
      <c r="G93" s="118"/>
      <c r="H93" s="118"/>
      <c r="I93" s="118"/>
      <c r="J93" s="118"/>
      <c r="K93" s="118"/>
      <c r="L93" s="118"/>
      <c r="M93" s="118"/>
      <c r="N93" s="118"/>
      <c r="O93" s="118"/>
      <c r="P93" s="118"/>
      <c r="Q93" s="118"/>
      <c r="R93" s="118"/>
      <c r="S93" s="118"/>
      <c r="T93" s="118"/>
      <c r="U93" s="118"/>
      <c r="V93" s="118"/>
      <c r="W93" s="118"/>
      <c r="X93" s="118"/>
      <c r="Y93" s="118"/>
      <c r="Z93" s="181"/>
      <c r="AA93" s="182"/>
      <c r="AB93" s="1637"/>
      <c r="AC93" s="1638"/>
      <c r="AD93" s="1639"/>
    </row>
    <row r="94" spans="1:51" ht="5.25" customHeight="1">
      <c r="A94" s="49"/>
      <c r="B94" s="37"/>
      <c r="C94" s="36"/>
      <c r="D94" s="63"/>
      <c r="E94" s="49"/>
      <c r="F94" s="171"/>
      <c r="G94" s="183"/>
      <c r="H94" s="183"/>
      <c r="I94" s="183"/>
      <c r="J94" s="183"/>
      <c r="K94" s="183"/>
      <c r="L94" s="183"/>
      <c r="M94" s="183"/>
      <c r="N94" s="183"/>
      <c r="O94" s="183"/>
      <c r="P94" s="183"/>
      <c r="Q94" s="183"/>
      <c r="R94" s="183"/>
      <c r="S94" s="183"/>
      <c r="T94" s="46"/>
      <c r="U94" s="46"/>
      <c r="V94" s="46"/>
      <c r="W94" s="46"/>
      <c r="X94" s="46"/>
      <c r="Y94" s="40"/>
      <c r="Z94" s="40"/>
      <c r="AA94" s="172"/>
      <c r="AB94" s="184"/>
      <c r="AC94" s="185"/>
      <c r="AD94" s="186"/>
    </row>
    <row r="95" spans="1:51" ht="13.5" customHeight="1">
      <c r="A95" s="47"/>
      <c r="B95" s="59">
        <v>9</v>
      </c>
      <c r="C95" s="1009" t="s">
        <v>882</v>
      </c>
      <c r="D95" s="63" t="s">
        <v>240</v>
      </c>
      <c r="E95" s="1056" t="s">
        <v>864</v>
      </c>
      <c r="F95" s="32"/>
      <c r="G95" s="1011" t="s">
        <v>72</v>
      </c>
      <c r="H95" s="1011"/>
      <c r="I95" s="1011"/>
      <c r="J95" s="1011"/>
      <c r="K95" s="1011"/>
      <c r="L95" s="1011"/>
      <c r="M95" s="1011"/>
      <c r="N95" s="1665" t="s">
        <v>114</v>
      </c>
      <c r="O95" s="1665"/>
      <c r="P95" s="1665"/>
      <c r="Q95" s="1665"/>
      <c r="R95" s="1665"/>
      <c r="S95" s="1665"/>
      <c r="T95" s="1665"/>
      <c r="U95" s="1665"/>
      <c r="V95" s="1665"/>
      <c r="AA95" s="45"/>
      <c r="AB95" s="1082" t="s">
        <v>643</v>
      </c>
      <c r="AC95" s="1113"/>
      <c r="AD95" s="1114"/>
    </row>
    <row r="96" spans="1:51">
      <c r="A96" s="47"/>
      <c r="B96" s="59"/>
      <c r="C96" s="1009"/>
      <c r="D96" s="63"/>
      <c r="E96" s="1056"/>
      <c r="F96" s="32"/>
      <c r="G96" s="1011"/>
      <c r="H96" s="1011"/>
      <c r="I96" s="1011"/>
      <c r="J96" s="1011"/>
      <c r="K96" s="1011"/>
      <c r="L96" s="1011"/>
      <c r="M96" s="1011"/>
      <c r="N96" s="1665"/>
      <c r="O96" s="1665"/>
      <c r="P96" s="1665"/>
      <c r="Q96" s="1665"/>
      <c r="R96" s="1665"/>
      <c r="S96" s="1665"/>
      <c r="T96" s="1665"/>
      <c r="U96" s="1665"/>
      <c r="V96" s="1665"/>
      <c r="AA96" s="45"/>
      <c r="AB96" s="1082"/>
      <c r="AC96" s="1113"/>
      <c r="AD96" s="1114"/>
    </row>
    <row r="97" spans="1:43">
      <c r="A97" s="47"/>
      <c r="B97" s="59"/>
      <c r="C97" s="1009"/>
      <c r="D97" s="63"/>
      <c r="E97" s="1056"/>
      <c r="F97" s="32"/>
      <c r="G97" s="157"/>
      <c r="H97" s="157"/>
      <c r="I97" s="157"/>
      <c r="J97" s="157"/>
      <c r="K97" s="157"/>
      <c r="L97" s="157"/>
      <c r="M97" s="157"/>
      <c r="N97" s="654"/>
      <c r="O97" s="654"/>
      <c r="P97" s="654"/>
      <c r="Q97" s="654"/>
      <c r="R97" s="654"/>
      <c r="S97" s="654"/>
      <c r="T97" s="654"/>
      <c r="U97" s="654"/>
      <c r="V97" s="654"/>
      <c r="AA97" s="45"/>
      <c r="AB97" s="1082"/>
      <c r="AC97" s="1113"/>
      <c r="AD97" s="1114"/>
    </row>
    <row r="98" spans="1:43" ht="13.5" customHeight="1">
      <c r="A98" s="47"/>
      <c r="B98" s="59"/>
      <c r="C98" s="1009"/>
      <c r="D98" s="63"/>
      <c r="E98" s="1056"/>
      <c r="F98" s="32"/>
      <c r="G98" s="31" t="s">
        <v>167</v>
      </c>
      <c r="AA98" s="45"/>
      <c r="AB98" s="1082"/>
      <c r="AC98" s="1113"/>
      <c r="AD98" s="1114"/>
    </row>
    <row r="99" spans="1:43" ht="6.75" customHeight="1">
      <c r="A99" s="47"/>
      <c r="B99" s="59"/>
      <c r="C99" s="1009"/>
      <c r="D99" s="63"/>
      <c r="E99" s="1056"/>
      <c r="F99" s="32"/>
      <c r="H99" s="187"/>
      <c r="I99" s="188"/>
      <c r="J99" s="188"/>
      <c r="K99" s="187"/>
      <c r="L99" s="188"/>
      <c r="M99" s="188"/>
      <c r="N99" s="188"/>
      <c r="O99" s="188"/>
      <c r="P99" s="187"/>
      <c r="Q99" s="187"/>
      <c r="R99" s="187"/>
      <c r="S99" s="187"/>
      <c r="T99" s="187"/>
      <c r="U99" s="188"/>
      <c r="V99" s="188"/>
      <c r="W99" s="189"/>
      <c r="X99" s="189"/>
      <c r="Y99" s="189"/>
      <c r="Z99" s="189"/>
      <c r="AA99" s="45"/>
      <c r="AB99" s="190"/>
      <c r="AC99" s="191"/>
      <c r="AD99" s="192"/>
      <c r="AF99" s="193"/>
      <c r="AG99" s="193"/>
      <c r="AH99" s="193"/>
      <c r="AI99" s="193"/>
      <c r="AJ99" s="193"/>
      <c r="AK99" s="193"/>
      <c r="AL99" s="193"/>
      <c r="AM99" s="193"/>
      <c r="AN99" s="193"/>
      <c r="AO99" s="193"/>
      <c r="AP99" s="193"/>
      <c r="AQ99" s="193"/>
    </row>
    <row r="100" spans="1:43">
      <c r="A100" s="47"/>
      <c r="B100" s="59"/>
      <c r="C100" s="1009"/>
      <c r="D100" s="63"/>
      <c r="E100" s="1056"/>
      <c r="F100" s="32"/>
      <c r="G100" s="1436" t="s">
        <v>684</v>
      </c>
      <c r="H100" s="1436"/>
      <c r="I100" s="1436"/>
      <c r="J100" s="1436"/>
      <c r="K100" s="1436"/>
      <c r="L100" s="1436"/>
      <c r="M100" s="1436"/>
      <c r="N100" s="1436"/>
      <c r="O100" s="1436"/>
      <c r="P100" s="1436"/>
      <c r="Q100" s="1436"/>
      <c r="R100" s="1436"/>
      <c r="S100" s="1436"/>
      <c r="T100" s="1436"/>
      <c r="U100" s="1436"/>
      <c r="V100" s="1436"/>
      <c r="W100" s="189"/>
      <c r="X100" s="189"/>
      <c r="Y100" s="189"/>
      <c r="Z100" s="189"/>
      <c r="AA100" s="45"/>
      <c r="AB100" s="190"/>
      <c r="AC100" s="191"/>
      <c r="AD100" s="192"/>
      <c r="AF100" s="193"/>
      <c r="AG100" s="193"/>
      <c r="AH100" s="193"/>
      <c r="AI100" s="193"/>
      <c r="AJ100" s="193"/>
      <c r="AK100" s="193"/>
      <c r="AL100" s="193"/>
      <c r="AM100" s="193"/>
      <c r="AN100" s="193"/>
      <c r="AO100" s="193"/>
      <c r="AP100" s="193"/>
      <c r="AQ100" s="193"/>
    </row>
    <row r="101" spans="1:43">
      <c r="A101" s="47"/>
      <c r="B101" s="59"/>
      <c r="C101" s="1009"/>
      <c r="D101" s="63"/>
      <c r="E101" s="1056"/>
      <c r="F101" s="32"/>
      <c r="G101" s="1398" t="s">
        <v>685</v>
      </c>
      <c r="H101" s="1399"/>
      <c r="I101" s="1399"/>
      <c r="J101" s="1399"/>
      <c r="K101" s="1399"/>
      <c r="L101" s="1399"/>
      <c r="M101" s="1400"/>
      <c r="N101" s="1364" t="s">
        <v>638</v>
      </c>
      <c r="O101" s="1364"/>
      <c r="P101" s="1364"/>
      <c r="Q101" s="1364"/>
      <c r="R101" s="1364"/>
      <c r="S101" s="1364" t="s">
        <v>639</v>
      </c>
      <c r="T101" s="1364"/>
      <c r="U101" s="1364"/>
      <c r="V101" s="1364"/>
      <c r="W101" s="1364"/>
      <c r="X101" s="1364"/>
      <c r="Y101" s="189"/>
      <c r="Z101" s="189"/>
      <c r="AA101" s="45"/>
      <c r="AB101" s="190"/>
      <c r="AC101" s="191"/>
      <c r="AD101" s="192"/>
      <c r="AF101" s="193"/>
      <c r="AG101" s="193"/>
      <c r="AH101" s="193"/>
      <c r="AI101" s="193"/>
      <c r="AJ101" s="193"/>
      <c r="AK101" s="193"/>
      <c r="AL101" s="193"/>
      <c r="AM101" s="193"/>
      <c r="AN101" s="193"/>
      <c r="AO101" s="193"/>
      <c r="AP101" s="193"/>
      <c r="AQ101" s="193"/>
    </row>
    <row r="102" spans="1:43">
      <c r="A102" s="47"/>
      <c r="B102" s="59"/>
      <c r="C102" s="1009"/>
      <c r="D102" s="63"/>
      <c r="E102" s="1056"/>
      <c r="F102" s="32"/>
      <c r="G102" s="1373" t="s">
        <v>689</v>
      </c>
      <c r="H102" s="1374"/>
      <c r="I102" s="1374"/>
      <c r="J102" s="1374"/>
      <c r="K102" s="1374"/>
      <c r="L102" s="1374"/>
      <c r="M102" s="1375"/>
      <c r="N102" s="1646"/>
      <c r="O102" s="1646"/>
      <c r="P102" s="1646"/>
      <c r="Q102" s="1646"/>
      <c r="R102" s="1646"/>
      <c r="S102" s="1647"/>
      <c r="T102" s="1648"/>
      <c r="U102" s="1648"/>
      <c r="V102" s="1648"/>
      <c r="W102" s="1393" t="s">
        <v>686</v>
      </c>
      <c r="X102" s="1394"/>
      <c r="Y102" s="189"/>
      <c r="Z102" s="189"/>
      <c r="AA102" s="45"/>
      <c r="AB102" s="190"/>
      <c r="AC102" s="191"/>
      <c r="AD102" s="192"/>
      <c r="AF102" s="193"/>
      <c r="AG102" s="193"/>
      <c r="AH102" s="193"/>
      <c r="AI102" s="193"/>
      <c r="AJ102" s="193"/>
      <c r="AK102" s="193"/>
      <c r="AL102" s="193"/>
      <c r="AM102" s="193"/>
      <c r="AN102" s="193"/>
      <c r="AO102" s="193"/>
      <c r="AP102" s="193"/>
      <c r="AQ102" s="193"/>
    </row>
    <row r="103" spans="1:43">
      <c r="A103" s="47"/>
      <c r="B103" s="59"/>
      <c r="C103" s="1009"/>
      <c r="D103" s="63"/>
      <c r="E103" s="1056"/>
      <c r="F103" s="32"/>
      <c r="G103" s="1376" t="s">
        <v>695</v>
      </c>
      <c r="H103" s="1377"/>
      <c r="I103" s="1377"/>
      <c r="J103" s="1377"/>
      <c r="K103" s="1377"/>
      <c r="L103" s="1377"/>
      <c r="M103" s="1377"/>
      <c r="N103" s="1377"/>
      <c r="O103" s="1377"/>
      <c r="P103" s="1377"/>
      <c r="Q103" s="1377"/>
      <c r="R103" s="1378"/>
      <c r="S103" s="1364" t="s">
        <v>687</v>
      </c>
      <c r="T103" s="1364"/>
      <c r="U103" s="1364"/>
      <c r="V103" s="1364"/>
      <c r="W103" s="1364"/>
      <c r="X103" s="1364"/>
      <c r="Y103" s="189"/>
      <c r="Z103" s="189"/>
      <c r="AA103" s="45"/>
      <c r="AB103" s="190"/>
      <c r="AC103" s="191"/>
      <c r="AD103" s="192"/>
      <c r="AF103" s="193"/>
      <c r="AG103" s="193"/>
      <c r="AH103" s="193"/>
      <c r="AI103" s="193"/>
      <c r="AJ103" s="193"/>
      <c r="AK103" s="193"/>
      <c r="AL103" s="193"/>
      <c r="AM103" s="193"/>
      <c r="AN103" s="193"/>
      <c r="AO103" s="193"/>
      <c r="AP103" s="193"/>
      <c r="AQ103" s="193"/>
    </row>
    <row r="104" spans="1:43">
      <c r="A104" s="47"/>
      <c r="B104" s="59"/>
      <c r="C104" s="1009"/>
      <c r="D104" s="63"/>
      <c r="E104" s="1056"/>
      <c r="F104" s="32"/>
      <c r="G104" s="1404">
        <f>IF(N38+N39+R38+R39=0,"",N38+N39+R38+R39)</f>
        <v>16</v>
      </c>
      <c r="H104" s="1405"/>
      <c r="I104" s="1405"/>
      <c r="J104" s="1405"/>
      <c r="K104" s="1405"/>
      <c r="L104" s="1405"/>
      <c r="M104" s="1405"/>
      <c r="N104" s="1405"/>
      <c r="O104" s="1406"/>
      <c r="P104" s="1663" t="s">
        <v>688</v>
      </c>
      <c r="Q104" s="1663"/>
      <c r="R104" s="1664"/>
      <c r="S104" s="1395">
        <f>IFERROR(ROUNDDOWN(S102/G104,2),"")</f>
        <v>0</v>
      </c>
      <c r="T104" s="1396"/>
      <c r="U104" s="1396"/>
      <c r="V104" s="1396"/>
      <c r="W104" s="1396"/>
      <c r="X104" s="1397"/>
      <c r="Y104" s="189"/>
      <c r="Z104" s="189"/>
      <c r="AA104" s="45"/>
      <c r="AB104" s="190"/>
      <c r="AC104" s="191"/>
      <c r="AD104" s="192"/>
      <c r="AF104" s="193"/>
      <c r="AG104" s="193"/>
      <c r="AH104" s="193"/>
      <c r="AI104" s="193"/>
      <c r="AJ104" s="193"/>
      <c r="AK104" s="193"/>
      <c r="AL104" s="193"/>
      <c r="AM104" s="193"/>
      <c r="AN104" s="193"/>
      <c r="AO104" s="193"/>
      <c r="AP104" s="193"/>
      <c r="AQ104" s="193"/>
    </row>
    <row r="105" spans="1:43" ht="8.25" customHeight="1">
      <c r="A105" s="47"/>
      <c r="B105" s="59"/>
      <c r="C105" s="1009"/>
      <c r="D105" s="63"/>
      <c r="E105" s="1056"/>
      <c r="F105" s="32"/>
      <c r="H105" s="187"/>
      <c r="I105" s="188"/>
      <c r="J105" s="188"/>
      <c r="K105" s="187"/>
      <c r="L105" s="188"/>
      <c r="M105" s="188"/>
      <c r="N105" s="188"/>
      <c r="O105" s="188"/>
      <c r="P105" s="187"/>
      <c r="Q105" s="187"/>
      <c r="R105" s="187"/>
      <c r="S105" s="187"/>
      <c r="T105" s="187"/>
      <c r="U105" s="188"/>
      <c r="V105" s="188"/>
      <c r="W105" s="189"/>
      <c r="X105" s="189"/>
      <c r="Y105" s="189"/>
      <c r="Z105" s="189"/>
      <c r="AA105" s="45"/>
      <c r="AB105" s="190"/>
      <c r="AC105" s="191"/>
      <c r="AD105" s="192"/>
      <c r="AF105" s="193"/>
      <c r="AG105" s="193"/>
      <c r="AH105" s="193"/>
      <c r="AI105" s="193"/>
      <c r="AJ105" s="193"/>
      <c r="AK105" s="193"/>
      <c r="AL105" s="193"/>
      <c r="AM105" s="193"/>
      <c r="AN105" s="193"/>
      <c r="AO105" s="193"/>
      <c r="AP105" s="193"/>
      <c r="AQ105" s="193"/>
    </row>
    <row r="106" spans="1:43">
      <c r="A106" s="47"/>
      <c r="B106" s="59"/>
      <c r="C106" s="1009"/>
      <c r="D106" s="63"/>
      <c r="E106" s="1056"/>
      <c r="F106" s="32"/>
      <c r="G106" s="1117" t="s">
        <v>690</v>
      </c>
      <c r="H106" s="1117"/>
      <c r="I106" s="1117"/>
      <c r="J106" s="1117"/>
      <c r="K106" s="1117"/>
      <c r="L106" s="1117"/>
      <c r="M106" s="1117"/>
      <c r="N106" s="1117"/>
      <c r="O106" s="1117"/>
      <c r="P106" s="1117"/>
      <c r="Q106" s="1117"/>
      <c r="R106" s="1117"/>
      <c r="S106" s="1117"/>
      <c r="T106" s="1117"/>
      <c r="U106" s="1117"/>
      <c r="V106" s="1117"/>
      <c r="W106" s="189"/>
      <c r="X106" s="189"/>
      <c r="Y106" s="189"/>
      <c r="Z106" s="189"/>
      <c r="AA106" s="45"/>
      <c r="AB106" s="190"/>
      <c r="AC106" s="191"/>
      <c r="AD106" s="192"/>
      <c r="AF106" s="193"/>
      <c r="AG106" s="193"/>
      <c r="AH106" s="193"/>
      <c r="AI106" s="193"/>
      <c r="AJ106" s="193"/>
      <c r="AK106" s="193"/>
      <c r="AL106" s="193"/>
      <c r="AM106" s="193"/>
      <c r="AN106" s="193"/>
      <c r="AO106" s="193"/>
      <c r="AP106" s="193"/>
      <c r="AQ106" s="193"/>
    </row>
    <row r="107" spans="1:43">
      <c r="A107" s="47"/>
      <c r="B107" s="59"/>
      <c r="C107" s="1009"/>
      <c r="D107" s="63"/>
      <c r="E107" s="1056"/>
      <c r="F107" s="32"/>
      <c r="G107" s="1398" t="s">
        <v>685</v>
      </c>
      <c r="H107" s="1399"/>
      <c r="I107" s="1399"/>
      <c r="J107" s="1399"/>
      <c r="K107" s="1399"/>
      <c r="L107" s="1399"/>
      <c r="M107" s="1400"/>
      <c r="N107" s="1364" t="s">
        <v>638</v>
      </c>
      <c r="O107" s="1364"/>
      <c r="P107" s="1364"/>
      <c r="Q107" s="1364"/>
      <c r="R107" s="1364"/>
      <c r="S107" s="1364" t="s">
        <v>639</v>
      </c>
      <c r="T107" s="1364"/>
      <c r="U107" s="1364"/>
      <c r="V107" s="1364"/>
      <c r="W107" s="1364"/>
      <c r="X107" s="1364"/>
      <c r="Y107" s="189"/>
      <c r="Z107" s="189"/>
      <c r="AA107" s="45"/>
      <c r="AB107" s="190"/>
      <c r="AC107" s="191"/>
      <c r="AD107" s="192"/>
      <c r="AF107" s="193"/>
      <c r="AG107" s="193"/>
      <c r="AH107" s="193"/>
      <c r="AI107" s="193"/>
      <c r="AJ107" s="193"/>
      <c r="AK107" s="193"/>
      <c r="AL107" s="193"/>
      <c r="AM107" s="193"/>
      <c r="AN107" s="193"/>
      <c r="AO107" s="193"/>
      <c r="AP107" s="193"/>
      <c r="AQ107" s="193"/>
    </row>
    <row r="108" spans="1:43">
      <c r="A108" s="47"/>
      <c r="B108" s="59"/>
      <c r="C108" s="1009"/>
      <c r="D108" s="63"/>
      <c r="E108" s="1056"/>
      <c r="F108" s="32"/>
      <c r="G108" s="1373" t="s">
        <v>691</v>
      </c>
      <c r="H108" s="1374"/>
      <c r="I108" s="1374"/>
      <c r="J108" s="1374"/>
      <c r="K108" s="1374"/>
      <c r="L108" s="1374"/>
      <c r="M108" s="1375"/>
      <c r="N108" s="1646"/>
      <c r="O108" s="1646"/>
      <c r="P108" s="1646"/>
      <c r="Q108" s="1646"/>
      <c r="R108" s="1646"/>
      <c r="S108" s="1647"/>
      <c r="T108" s="1648"/>
      <c r="U108" s="1648"/>
      <c r="V108" s="1648"/>
      <c r="W108" s="1393" t="s">
        <v>692</v>
      </c>
      <c r="X108" s="1394"/>
      <c r="Y108" s="189"/>
      <c r="Z108" s="189"/>
      <c r="AA108" s="45"/>
      <c r="AB108" s="190"/>
      <c r="AC108" s="191"/>
      <c r="AD108" s="192"/>
      <c r="AF108" s="193"/>
      <c r="AG108" s="193"/>
      <c r="AH108" s="193"/>
      <c r="AI108" s="193"/>
      <c r="AJ108" s="193"/>
      <c r="AK108" s="193"/>
      <c r="AL108" s="193"/>
      <c r="AM108" s="193"/>
      <c r="AN108" s="193"/>
      <c r="AO108" s="193"/>
      <c r="AP108" s="193"/>
      <c r="AQ108" s="193"/>
    </row>
    <row r="109" spans="1:43">
      <c r="A109" s="47"/>
      <c r="B109" s="59"/>
      <c r="C109" s="1009"/>
      <c r="D109" s="63"/>
      <c r="E109" s="1056"/>
      <c r="F109" s="32"/>
      <c r="G109" s="1376" t="s">
        <v>696</v>
      </c>
      <c r="H109" s="1377"/>
      <c r="I109" s="1377"/>
      <c r="J109" s="1377"/>
      <c r="K109" s="1377"/>
      <c r="L109" s="1377"/>
      <c r="M109" s="1377"/>
      <c r="N109" s="1377"/>
      <c r="O109" s="1377"/>
      <c r="P109" s="1377"/>
      <c r="Q109" s="1377"/>
      <c r="R109" s="1378"/>
      <c r="S109" s="1364" t="s">
        <v>694</v>
      </c>
      <c r="T109" s="1364"/>
      <c r="U109" s="1364"/>
      <c r="V109" s="1364"/>
      <c r="W109" s="1364"/>
      <c r="X109" s="1364"/>
      <c r="Y109" s="189"/>
      <c r="Z109" s="189"/>
      <c r="AA109" s="45"/>
      <c r="AB109" s="190"/>
      <c r="AC109" s="191"/>
      <c r="AD109" s="192"/>
      <c r="AF109" s="193"/>
      <c r="AG109" s="193"/>
      <c r="AH109" s="193"/>
      <c r="AI109" s="193"/>
      <c r="AJ109" s="193"/>
      <c r="AK109" s="193"/>
      <c r="AL109" s="193"/>
      <c r="AM109" s="193"/>
      <c r="AN109" s="193"/>
      <c r="AO109" s="193"/>
      <c r="AP109" s="193"/>
      <c r="AQ109" s="193"/>
    </row>
    <row r="110" spans="1:43">
      <c r="A110" s="47"/>
      <c r="B110" s="59"/>
      <c r="C110" s="1009"/>
      <c r="D110" s="63"/>
      <c r="E110" s="1056"/>
      <c r="F110" s="32"/>
      <c r="G110" s="1404">
        <f>IF(N40+R40=0,"",N40+R40)</f>
        <v>24</v>
      </c>
      <c r="H110" s="1405"/>
      <c r="I110" s="1405"/>
      <c r="J110" s="1405"/>
      <c r="K110" s="1405"/>
      <c r="L110" s="1405"/>
      <c r="M110" s="1405"/>
      <c r="N110" s="1405"/>
      <c r="O110" s="1406"/>
      <c r="P110" s="1663" t="s">
        <v>693</v>
      </c>
      <c r="Q110" s="1663"/>
      <c r="R110" s="1664"/>
      <c r="S110" s="1395">
        <f>IFERROR(ROUNDDOWN(S108/G110,2),"")</f>
        <v>0</v>
      </c>
      <c r="T110" s="1396"/>
      <c r="U110" s="1396"/>
      <c r="V110" s="1396"/>
      <c r="W110" s="1396"/>
      <c r="X110" s="1397"/>
      <c r="Y110" s="189"/>
      <c r="Z110" s="189"/>
      <c r="AA110" s="45"/>
      <c r="AB110" s="190"/>
      <c r="AC110" s="191"/>
      <c r="AD110" s="192"/>
      <c r="AF110" s="193"/>
      <c r="AG110" s="193"/>
      <c r="AH110" s="193"/>
      <c r="AI110" s="193"/>
      <c r="AJ110" s="193"/>
      <c r="AK110" s="193"/>
      <c r="AL110" s="193"/>
      <c r="AM110" s="193"/>
      <c r="AN110" s="193"/>
      <c r="AO110" s="193"/>
      <c r="AP110" s="193"/>
      <c r="AQ110" s="193"/>
    </row>
    <row r="111" spans="1:43" ht="12" customHeight="1">
      <c r="A111" s="47"/>
      <c r="B111" s="59"/>
      <c r="C111" s="1009"/>
      <c r="D111" s="63"/>
      <c r="E111" s="1056"/>
      <c r="F111" s="32"/>
      <c r="H111" s="187"/>
      <c r="I111" s="188"/>
      <c r="J111" s="188"/>
      <c r="K111" s="187"/>
      <c r="L111" s="188"/>
      <c r="M111" s="188"/>
      <c r="N111" s="188"/>
      <c r="O111" s="188"/>
      <c r="P111" s="187"/>
      <c r="Q111" s="187"/>
      <c r="R111" s="187"/>
      <c r="S111" s="187"/>
      <c r="T111" s="187"/>
      <c r="U111" s="188"/>
      <c r="V111" s="188"/>
      <c r="W111" s="189"/>
      <c r="X111" s="189"/>
      <c r="Y111" s="189"/>
      <c r="Z111" s="189"/>
      <c r="AA111" s="45"/>
      <c r="AB111" s="190"/>
      <c r="AC111" s="191"/>
      <c r="AD111" s="192"/>
      <c r="AF111" s="193"/>
      <c r="AG111" s="193"/>
      <c r="AH111" s="193"/>
      <c r="AI111" s="193"/>
      <c r="AJ111" s="193"/>
      <c r="AK111" s="193"/>
      <c r="AL111" s="193"/>
      <c r="AM111" s="193"/>
      <c r="AN111" s="193"/>
      <c r="AO111" s="193"/>
      <c r="AP111" s="193"/>
      <c r="AQ111" s="193"/>
    </row>
    <row r="112" spans="1:43" ht="13.5" customHeight="1">
      <c r="A112" s="47"/>
      <c r="B112" s="59"/>
      <c r="C112" s="1009"/>
      <c r="D112" s="63"/>
      <c r="E112" s="1056"/>
      <c r="F112" s="32"/>
      <c r="G112" s="832" t="s">
        <v>757</v>
      </c>
      <c r="H112" s="832"/>
      <c r="I112" s="832"/>
      <c r="J112" s="832"/>
      <c r="K112" s="832"/>
      <c r="L112" s="832"/>
      <c r="M112" s="832"/>
      <c r="N112" s="832"/>
      <c r="O112" s="832"/>
      <c r="P112" s="832"/>
      <c r="Z112" s="187"/>
      <c r="AA112" s="45"/>
      <c r="AB112" s="190"/>
      <c r="AC112" s="191"/>
      <c r="AD112" s="192"/>
    </row>
    <row r="113" spans="1:30" ht="13.5" customHeight="1">
      <c r="A113" s="47"/>
      <c r="B113" s="59"/>
      <c r="C113" s="1009"/>
      <c r="D113" s="63"/>
      <c r="E113" s="1056"/>
      <c r="F113" s="32"/>
      <c r="G113" s="1633" t="s">
        <v>880</v>
      </c>
      <c r="H113" s="1634"/>
      <c r="I113" s="1634"/>
      <c r="J113" s="1634"/>
      <c r="K113" s="1634"/>
      <c r="L113" s="1634"/>
      <c r="M113" s="1635"/>
      <c r="N113" s="1654"/>
      <c r="O113" s="1654"/>
      <c r="P113" s="1655"/>
      <c r="Q113" s="1656"/>
      <c r="R113" s="652" t="s">
        <v>33</v>
      </c>
      <c r="S113" s="31" t="s">
        <v>95</v>
      </c>
      <c r="V113" s="118"/>
      <c r="Z113" s="187"/>
      <c r="AA113" s="45"/>
      <c r="AB113" s="190"/>
      <c r="AC113" s="191"/>
      <c r="AD113" s="192"/>
    </row>
    <row r="114" spans="1:30">
      <c r="A114" s="47"/>
      <c r="B114" s="59"/>
      <c r="C114" s="48"/>
      <c r="D114" s="63"/>
      <c r="E114" s="1056"/>
      <c r="F114" s="32"/>
      <c r="G114" s="1454" t="s">
        <v>154</v>
      </c>
      <c r="H114" s="1455"/>
      <c r="I114" s="1455"/>
      <c r="J114" s="1455"/>
      <c r="K114" s="1455"/>
      <c r="L114" s="1455"/>
      <c r="M114" s="1455"/>
      <c r="N114" s="1456"/>
      <c r="O114" s="1456"/>
      <c r="P114" s="1473">
        <f>IF(N40+R40=0,"",N40+R40)</f>
        <v>24</v>
      </c>
      <c r="Q114" s="1474"/>
      <c r="R114" s="1640" t="s">
        <v>155</v>
      </c>
      <c r="S114" s="1641"/>
      <c r="T114" s="1642"/>
      <c r="U114" s="1657">
        <f>IFERROR(ROUNDDOWN(P114*3.3,2),"")</f>
        <v>79.2</v>
      </c>
      <c r="V114" s="1658"/>
      <c r="W114" s="1658"/>
      <c r="X114" s="1661" t="s">
        <v>33</v>
      </c>
      <c r="Y114" s="1649" t="s">
        <v>96</v>
      </c>
      <c r="Z114" s="187"/>
      <c r="AA114" s="45"/>
      <c r="AB114" s="190"/>
      <c r="AC114" s="191"/>
      <c r="AD114" s="192"/>
    </row>
    <row r="115" spans="1:30">
      <c r="A115" s="47"/>
      <c r="B115" s="59"/>
      <c r="C115" s="48"/>
      <c r="D115" s="63"/>
      <c r="E115" s="1056"/>
      <c r="F115" s="32"/>
      <c r="G115" s="1330"/>
      <c r="H115" s="1331"/>
      <c r="I115" s="1331"/>
      <c r="J115" s="1331"/>
      <c r="K115" s="1331"/>
      <c r="L115" s="1331"/>
      <c r="M115" s="1331"/>
      <c r="N115" s="1331"/>
      <c r="O115" s="1331"/>
      <c r="P115" s="1475"/>
      <c r="Q115" s="1476"/>
      <c r="R115" s="1452"/>
      <c r="S115" s="1452"/>
      <c r="T115" s="1453"/>
      <c r="U115" s="1659"/>
      <c r="V115" s="1660"/>
      <c r="W115" s="1660"/>
      <c r="X115" s="1662"/>
      <c r="Y115" s="1649"/>
      <c r="Z115" s="187"/>
      <c r="AA115" s="45"/>
      <c r="AB115" s="190"/>
      <c r="AC115" s="191"/>
      <c r="AD115" s="192"/>
    </row>
    <row r="116" spans="1:30" ht="5.25" customHeight="1">
      <c r="A116" s="47"/>
      <c r="B116" s="59"/>
      <c r="C116" s="48"/>
      <c r="D116" s="63"/>
      <c r="E116" s="1056"/>
      <c r="F116" s="32"/>
      <c r="G116" s="187"/>
      <c r="H116" s="187"/>
      <c r="I116" s="187"/>
      <c r="J116" s="187"/>
      <c r="K116" s="187"/>
      <c r="L116" s="187"/>
      <c r="M116" s="187"/>
      <c r="N116" s="187"/>
      <c r="O116" s="187"/>
      <c r="P116" s="187"/>
      <c r="Q116" s="187"/>
      <c r="R116" s="187"/>
      <c r="S116" s="187"/>
      <c r="T116" s="187"/>
      <c r="U116" s="187"/>
      <c r="V116" s="187"/>
      <c r="W116" s="187"/>
      <c r="X116" s="187"/>
      <c r="Y116" s="187"/>
      <c r="Z116" s="187"/>
      <c r="AA116" s="45"/>
      <c r="AB116" s="190"/>
      <c r="AC116" s="191"/>
      <c r="AD116" s="192"/>
    </row>
    <row r="117" spans="1:30" ht="14.25" customHeight="1">
      <c r="A117" s="47"/>
      <c r="B117" s="59"/>
      <c r="C117" s="48"/>
      <c r="D117" s="63"/>
      <c r="E117" s="1056"/>
      <c r="F117" s="32"/>
      <c r="G117" s="1497" t="s">
        <v>973</v>
      </c>
      <c r="H117" s="1497"/>
      <c r="I117" s="1497"/>
      <c r="J117" s="1497"/>
      <c r="K117" s="1497"/>
      <c r="L117" s="1497"/>
      <c r="M117" s="1497"/>
      <c r="N117" s="1497"/>
      <c r="O117" s="488"/>
      <c r="P117" s="488"/>
      <c r="Q117" s="488"/>
      <c r="R117" s="488"/>
      <c r="S117" s="488"/>
      <c r="T117" s="488"/>
      <c r="U117" s="488"/>
      <c r="V117" s="488"/>
      <c r="W117" s="488"/>
      <c r="X117" s="488"/>
      <c r="Y117" s="488"/>
      <c r="Z117" s="488"/>
      <c r="AA117" s="45"/>
      <c r="AB117" s="190"/>
      <c r="AC117" s="191"/>
      <c r="AD117" s="192"/>
    </row>
    <row r="118" spans="1:30" ht="13.5" customHeight="1">
      <c r="A118" s="47"/>
      <c r="B118" s="59"/>
      <c r="C118" s="48"/>
      <c r="D118" s="63"/>
      <c r="E118" s="1056"/>
      <c r="F118" s="32"/>
      <c r="G118" s="1497" t="s">
        <v>971</v>
      </c>
      <c r="H118" s="1497"/>
      <c r="I118" s="1497"/>
      <c r="J118" s="1511"/>
      <c r="K118" s="1512"/>
      <c r="L118" s="1512"/>
      <c r="M118" s="1512"/>
      <c r="N118" s="1512"/>
      <c r="O118" s="1512"/>
      <c r="P118" s="1512"/>
      <c r="Q118" s="1512"/>
      <c r="R118" s="1512"/>
      <c r="S118" s="1512"/>
      <c r="T118" s="1512"/>
      <c r="U118" s="1512"/>
      <c r="V118" s="1512"/>
      <c r="W118" s="1512"/>
      <c r="X118" s="1513"/>
      <c r="Y118" s="187"/>
      <c r="Z118" s="187"/>
      <c r="AA118" s="45"/>
      <c r="AB118" s="190"/>
      <c r="AC118" s="191"/>
      <c r="AD118" s="192"/>
    </row>
    <row r="119" spans="1:30" ht="10.5" customHeight="1">
      <c r="A119" s="47"/>
      <c r="B119" s="59"/>
      <c r="C119" s="48"/>
      <c r="D119" s="63"/>
      <c r="E119" s="1056"/>
      <c r="F119" s="32"/>
      <c r="G119" s="187"/>
      <c r="H119" s="187"/>
      <c r="I119" s="187"/>
      <c r="J119" s="187"/>
      <c r="K119" s="187"/>
      <c r="L119" s="187"/>
      <c r="M119" s="187"/>
      <c r="N119" s="187"/>
      <c r="O119" s="187"/>
      <c r="P119" s="187"/>
      <c r="Q119" s="187"/>
      <c r="R119" s="187"/>
      <c r="S119" s="187"/>
      <c r="T119" s="187"/>
      <c r="U119" s="187"/>
      <c r="V119" s="187"/>
      <c r="W119" s="187"/>
      <c r="X119" s="187"/>
      <c r="Y119" s="187"/>
      <c r="Z119" s="187"/>
      <c r="AA119" s="45"/>
      <c r="AB119" s="190"/>
      <c r="AC119" s="191"/>
      <c r="AD119" s="192"/>
    </row>
    <row r="120" spans="1:30" ht="13.5" customHeight="1">
      <c r="A120" s="47"/>
      <c r="B120" s="59"/>
      <c r="C120" s="48"/>
      <c r="D120" s="63"/>
      <c r="E120" s="1056"/>
      <c r="F120" s="32"/>
      <c r="G120" s="31" t="s">
        <v>26</v>
      </c>
      <c r="AA120" s="45"/>
      <c r="AB120" s="190"/>
      <c r="AC120" s="191"/>
      <c r="AD120" s="192"/>
    </row>
    <row r="121" spans="1:30">
      <c r="A121" s="47"/>
      <c r="B121" s="59"/>
      <c r="C121" s="1180"/>
      <c r="D121" s="63"/>
      <c r="E121" s="1056"/>
      <c r="F121" s="32"/>
      <c r="G121" s="31" t="s">
        <v>166</v>
      </c>
      <c r="AA121" s="196"/>
      <c r="AB121" s="190"/>
      <c r="AC121" s="191"/>
      <c r="AD121" s="192"/>
    </row>
    <row r="122" spans="1:30" ht="13.5" customHeight="1">
      <c r="A122" s="47"/>
      <c r="B122" s="59"/>
      <c r="C122" s="1180"/>
      <c r="D122" s="63"/>
      <c r="E122" s="1056"/>
      <c r="F122" s="32"/>
      <c r="G122" s="1477" t="s">
        <v>20</v>
      </c>
      <c r="H122" s="1478"/>
      <c r="I122" s="1478"/>
      <c r="J122" s="1478"/>
      <c r="K122" s="1478"/>
      <c r="L122" s="1479"/>
      <c r="M122" s="1388" t="s">
        <v>102</v>
      </c>
      <c r="N122" s="1389"/>
      <c r="O122" s="1389"/>
      <c r="P122" s="1390"/>
      <c r="Q122" s="1470" t="s">
        <v>15</v>
      </c>
      <c r="R122" s="1471"/>
      <c r="S122" s="1471"/>
      <c r="T122" s="1471"/>
      <c r="U122" s="1471"/>
      <c r="V122" s="1472"/>
      <c r="W122" s="1388" t="s">
        <v>102</v>
      </c>
      <c r="X122" s="1389"/>
      <c r="Y122" s="1389"/>
      <c r="Z122" s="1390"/>
      <c r="AA122" s="45"/>
      <c r="AB122" s="190"/>
      <c r="AC122" s="191"/>
      <c r="AD122" s="192"/>
    </row>
    <row r="123" spans="1:30">
      <c r="A123" s="47"/>
      <c r="B123" s="59"/>
      <c r="C123" s="1180"/>
      <c r="D123" s="63"/>
      <c r="E123" s="1056"/>
      <c r="F123" s="32"/>
      <c r="G123" s="1477" t="s">
        <v>21</v>
      </c>
      <c r="H123" s="1478"/>
      <c r="I123" s="1478"/>
      <c r="J123" s="1478"/>
      <c r="K123" s="1478"/>
      <c r="L123" s="1479"/>
      <c r="M123" s="1388" t="s">
        <v>102</v>
      </c>
      <c r="N123" s="1389"/>
      <c r="O123" s="1389"/>
      <c r="P123" s="1390"/>
      <c r="Q123" s="1457" t="s">
        <v>13</v>
      </c>
      <c r="R123" s="1458"/>
      <c r="S123" s="1458"/>
      <c r="T123" s="1458"/>
      <c r="U123" s="1458"/>
      <c r="V123" s="1459"/>
      <c r="W123" s="1388" t="s">
        <v>102</v>
      </c>
      <c r="X123" s="1389"/>
      <c r="Y123" s="1389"/>
      <c r="Z123" s="1390"/>
      <c r="AA123" s="45"/>
      <c r="AB123" s="190"/>
      <c r="AC123" s="191"/>
      <c r="AD123" s="192"/>
    </row>
    <row r="124" spans="1:30" ht="13.5" customHeight="1">
      <c r="A124" s="47"/>
      <c r="B124" s="59"/>
      <c r="C124" s="1180"/>
      <c r="D124" s="63"/>
      <c r="E124" s="1056"/>
      <c r="F124" s="32"/>
      <c r="G124" s="1477" t="s">
        <v>14</v>
      </c>
      <c r="H124" s="1478"/>
      <c r="I124" s="1478"/>
      <c r="J124" s="1478"/>
      <c r="K124" s="1478"/>
      <c r="L124" s="1479"/>
      <c r="M124" s="1388" t="s">
        <v>102</v>
      </c>
      <c r="N124" s="1389"/>
      <c r="O124" s="1389"/>
      <c r="P124" s="1390"/>
      <c r="Q124" s="32"/>
      <c r="AA124" s="197"/>
      <c r="AB124" s="190"/>
      <c r="AC124" s="191"/>
      <c r="AD124" s="192"/>
    </row>
    <row r="125" spans="1:30" ht="9.75" customHeight="1">
      <c r="A125" s="47"/>
      <c r="B125" s="59"/>
      <c r="C125" s="36"/>
      <c r="D125" s="63"/>
      <c r="E125" s="1056"/>
      <c r="F125" s="32"/>
      <c r="G125" s="198"/>
      <c r="H125" s="653"/>
      <c r="I125" s="653"/>
      <c r="J125" s="653"/>
      <c r="K125" s="653"/>
      <c r="L125" s="653"/>
      <c r="M125" s="653"/>
      <c r="N125" s="653"/>
      <c r="O125" s="653"/>
      <c r="P125" s="653"/>
      <c r="Q125" s="106"/>
      <c r="R125" s="106"/>
      <c r="S125" s="106"/>
      <c r="T125" s="106"/>
      <c r="U125" s="106"/>
      <c r="V125" s="106"/>
      <c r="W125" s="106"/>
      <c r="X125" s="106"/>
      <c r="Y125" s="106"/>
      <c r="Z125" s="106"/>
      <c r="AA125" s="200"/>
      <c r="AB125" s="190"/>
      <c r="AC125" s="191"/>
      <c r="AD125" s="192"/>
    </row>
    <row r="126" spans="1:30">
      <c r="A126" s="47"/>
      <c r="B126" s="59"/>
      <c r="C126" s="36"/>
      <c r="D126" s="63"/>
      <c r="E126" s="1056"/>
      <c r="F126" s="32"/>
      <c r="G126" s="124" t="s">
        <v>164</v>
      </c>
      <c r="Q126" s="106"/>
      <c r="R126" s="106"/>
      <c r="S126" s="106"/>
      <c r="T126" s="106"/>
      <c r="U126" s="106"/>
      <c r="V126" s="106"/>
      <c r="W126" s="106"/>
      <c r="X126" s="106"/>
      <c r="Y126" s="106"/>
      <c r="Z126" s="106"/>
      <c r="AA126" s="200"/>
      <c r="AB126" s="190"/>
      <c r="AC126" s="191"/>
      <c r="AD126" s="192"/>
    </row>
    <row r="127" spans="1:30" ht="13.5" customHeight="1">
      <c r="A127" s="47"/>
      <c r="B127" s="59"/>
      <c r="C127" s="36"/>
      <c r="D127" s="63"/>
      <c r="E127" s="1056"/>
      <c r="F127" s="32"/>
      <c r="G127" s="1470" t="s">
        <v>22</v>
      </c>
      <c r="H127" s="1471"/>
      <c r="I127" s="1471"/>
      <c r="J127" s="1471"/>
      <c r="K127" s="1471"/>
      <c r="L127" s="1472"/>
      <c r="M127" s="1388" t="s">
        <v>102</v>
      </c>
      <c r="N127" s="1389"/>
      <c r="O127" s="1389"/>
      <c r="P127" s="1390"/>
      <c r="Q127" s="201"/>
      <c r="R127" s="201"/>
      <c r="S127" s="201"/>
      <c r="T127" s="201"/>
      <c r="U127" s="201"/>
      <c r="V127" s="201"/>
      <c r="W127" s="1359"/>
      <c r="X127" s="1359"/>
      <c r="Y127" s="1359"/>
      <c r="Z127" s="1359"/>
      <c r="AA127" s="200"/>
      <c r="AB127" s="190"/>
      <c r="AC127" s="191"/>
      <c r="AD127" s="192"/>
    </row>
    <row r="128" spans="1:30">
      <c r="A128" s="47"/>
      <c r="B128" s="59"/>
      <c r="C128" s="36"/>
      <c r="D128" s="63"/>
      <c r="E128" s="1056"/>
      <c r="F128" s="32"/>
      <c r="G128" s="1470" t="s">
        <v>15</v>
      </c>
      <c r="H128" s="1471"/>
      <c r="I128" s="1471"/>
      <c r="J128" s="1471"/>
      <c r="K128" s="1471"/>
      <c r="L128" s="1472"/>
      <c r="M128" s="1388" t="s">
        <v>102</v>
      </c>
      <c r="N128" s="1389"/>
      <c r="O128" s="1389"/>
      <c r="P128" s="1390"/>
      <c r="Q128" s="201"/>
      <c r="R128" s="201"/>
      <c r="S128" s="201"/>
      <c r="T128" s="201"/>
      <c r="U128" s="201"/>
      <c r="V128" s="201"/>
      <c r="W128" s="1359"/>
      <c r="X128" s="1359"/>
      <c r="Y128" s="1359"/>
      <c r="Z128" s="1359"/>
      <c r="AA128" s="200"/>
      <c r="AB128" s="190"/>
      <c r="AC128" s="191"/>
      <c r="AD128" s="192"/>
    </row>
    <row r="129" spans="1:33" ht="13.5" customHeight="1">
      <c r="A129" s="47"/>
      <c r="B129" s="59"/>
      <c r="C129" s="36"/>
      <c r="D129" s="63"/>
      <c r="E129" s="1056"/>
      <c r="F129" s="32"/>
      <c r="G129" s="1457" t="s">
        <v>13</v>
      </c>
      <c r="H129" s="1458"/>
      <c r="I129" s="1458"/>
      <c r="J129" s="1458"/>
      <c r="K129" s="1458"/>
      <c r="L129" s="1459"/>
      <c r="M129" s="1388" t="s">
        <v>102</v>
      </c>
      <c r="N129" s="1389"/>
      <c r="O129" s="1389"/>
      <c r="P129" s="1390"/>
      <c r="Q129" s="41"/>
      <c r="R129" s="41"/>
      <c r="S129" s="41"/>
      <c r="T129" s="41"/>
      <c r="U129" s="41"/>
      <c r="V129" s="41"/>
      <c r="W129" s="1359"/>
      <c r="X129" s="1359"/>
      <c r="Y129" s="1359"/>
      <c r="Z129" s="1359"/>
      <c r="AA129" s="200"/>
      <c r="AB129" s="190"/>
      <c r="AC129" s="191"/>
      <c r="AD129" s="192"/>
    </row>
    <row r="130" spans="1:33" ht="13.5" customHeight="1">
      <c r="A130" s="47"/>
      <c r="B130" s="59"/>
      <c r="C130" s="36"/>
      <c r="D130" s="63"/>
      <c r="E130" s="1056"/>
      <c r="F130" s="32"/>
      <c r="G130" s="202"/>
      <c r="H130" s="202"/>
      <c r="I130" s="202"/>
      <c r="J130" s="202"/>
      <c r="K130" s="202"/>
      <c r="L130" s="202"/>
      <c r="M130" s="46"/>
      <c r="N130" s="46"/>
      <c r="O130" s="46"/>
      <c r="P130" s="46"/>
      <c r="Q130" s="41"/>
      <c r="R130" s="41"/>
      <c r="S130" s="41"/>
      <c r="T130" s="41"/>
      <c r="U130" s="41"/>
      <c r="V130" s="41"/>
      <c r="W130" s="174"/>
      <c r="X130" s="174"/>
      <c r="Y130" s="174"/>
      <c r="Z130" s="174"/>
      <c r="AA130" s="200"/>
      <c r="AB130" s="190"/>
      <c r="AC130" s="191"/>
      <c r="AD130" s="192"/>
    </row>
    <row r="131" spans="1:33">
      <c r="A131" s="1056"/>
      <c r="B131" s="1178"/>
      <c r="C131" s="1180"/>
      <c r="D131" s="63"/>
      <c r="E131" s="47"/>
      <c r="F131" s="32"/>
      <c r="G131" s="31" t="s">
        <v>747</v>
      </c>
      <c r="AA131" s="45"/>
      <c r="AB131" s="1082"/>
      <c r="AC131" s="1113"/>
      <c r="AD131" s="1114"/>
      <c r="AG131" s="921"/>
    </row>
    <row r="132" spans="1:33">
      <c r="A132" s="1056"/>
      <c r="B132" s="1178"/>
      <c r="C132" s="1180"/>
      <c r="D132" s="63"/>
      <c r="E132" s="47"/>
      <c r="F132" s="32"/>
      <c r="G132" s="1117" t="s">
        <v>440</v>
      </c>
      <c r="H132" s="1117"/>
      <c r="I132" s="1117"/>
      <c r="J132" s="1117"/>
      <c r="K132" s="1117"/>
      <c r="L132" s="1117"/>
      <c r="M132" s="1117"/>
      <c r="N132" s="1117"/>
      <c r="O132" s="1117"/>
      <c r="P132" s="1117"/>
      <c r="Q132" s="1117"/>
      <c r="R132" s="1117"/>
      <c r="S132" s="1117"/>
      <c r="T132" s="1117"/>
      <c r="U132" s="1117"/>
      <c r="V132" s="1117"/>
      <c r="W132" s="1117"/>
      <c r="X132" s="1117"/>
      <c r="Y132" s="1117"/>
      <c r="AA132" s="45"/>
      <c r="AB132" s="1082"/>
      <c r="AC132" s="1113"/>
      <c r="AD132" s="1114"/>
      <c r="AG132" s="921"/>
    </row>
    <row r="133" spans="1:33">
      <c r="A133" s="1056"/>
      <c r="B133" s="1178"/>
      <c r="C133" s="1180"/>
      <c r="D133" s="63"/>
      <c r="E133" s="47"/>
      <c r="F133" s="32"/>
      <c r="G133" s="951" t="s">
        <v>305</v>
      </c>
      <c r="H133" s="950"/>
      <c r="I133" s="950"/>
      <c r="J133" s="950"/>
      <c r="K133" s="952"/>
      <c r="L133" s="53" t="s">
        <v>104</v>
      </c>
      <c r="M133" s="210" t="s">
        <v>306</v>
      </c>
      <c r="N133" s="210"/>
      <c r="O133" s="53" t="s">
        <v>104</v>
      </c>
      <c r="P133" s="210" t="s">
        <v>307</v>
      </c>
      <c r="Q133" s="210"/>
      <c r="R133" s="53" t="s">
        <v>104</v>
      </c>
      <c r="S133" s="210" t="s">
        <v>308</v>
      </c>
      <c r="T133" s="210"/>
      <c r="U133" s="53" t="s">
        <v>104</v>
      </c>
      <c r="V133" s="210" t="s">
        <v>309</v>
      </c>
      <c r="W133" s="210"/>
      <c r="X133" s="210"/>
      <c r="Y133" s="211"/>
      <c r="AA133" s="45"/>
      <c r="AB133" s="1082"/>
      <c r="AC133" s="1113"/>
      <c r="AD133" s="1114"/>
      <c r="AG133" s="921"/>
    </row>
    <row r="134" spans="1:33" ht="11.25" customHeight="1">
      <c r="A134" s="1056"/>
      <c r="B134" s="1178"/>
      <c r="C134" s="1180"/>
      <c r="D134" s="63"/>
      <c r="E134" s="47"/>
      <c r="F134" s="32"/>
      <c r="AA134" s="45"/>
      <c r="AB134" s="1082"/>
      <c r="AC134" s="1113"/>
      <c r="AD134" s="1114"/>
      <c r="AG134" s="921"/>
    </row>
    <row r="135" spans="1:33" ht="13.5" customHeight="1">
      <c r="A135" s="1056"/>
      <c r="B135" s="1178"/>
      <c r="C135" s="1180"/>
      <c r="D135" s="63"/>
      <c r="E135" s="47"/>
      <c r="F135" s="32"/>
      <c r="G135" s="31" t="s">
        <v>208</v>
      </c>
      <c r="I135" s="118"/>
      <c r="J135" s="118"/>
      <c r="K135" s="118"/>
      <c r="L135" s="118"/>
      <c r="M135" s="118"/>
      <c r="N135" s="118"/>
      <c r="O135" s="118"/>
      <c r="P135" s="118"/>
      <c r="Q135" s="118"/>
      <c r="R135" s="118"/>
      <c r="S135" s="118"/>
      <c r="AA135" s="45"/>
      <c r="AB135" s="1082"/>
      <c r="AC135" s="1113"/>
      <c r="AD135" s="1114"/>
      <c r="AG135" s="921"/>
    </row>
    <row r="136" spans="1:33" ht="13.5" customHeight="1">
      <c r="A136" s="49"/>
      <c r="B136" s="37"/>
      <c r="C136" s="36"/>
      <c r="D136" s="63"/>
      <c r="E136" s="47"/>
      <c r="F136" s="32"/>
      <c r="G136" s="212" t="s">
        <v>206</v>
      </c>
      <c r="I136" s="1505" t="s">
        <v>191</v>
      </c>
      <c r="J136" s="1506"/>
      <c r="K136" s="1506"/>
      <c r="L136" s="1506"/>
      <c r="M136" s="1506"/>
      <c r="N136" s="1506"/>
      <c r="O136" s="1506"/>
      <c r="P136" s="1506"/>
      <c r="Q136" s="1506"/>
      <c r="R136" s="1506"/>
      <c r="S136" s="1506"/>
      <c r="T136" s="1507"/>
      <c r="U136" s="999" t="s">
        <v>110</v>
      </c>
      <c r="V136" s="1000"/>
      <c r="W136" s="1000"/>
      <c r="X136" s="1001"/>
      <c r="AA136" s="45"/>
      <c r="AB136" s="213"/>
      <c r="AC136" s="214"/>
      <c r="AD136" s="215"/>
      <c r="AG136" s="921"/>
    </row>
    <row r="137" spans="1:33">
      <c r="A137" s="49"/>
      <c r="B137" s="37"/>
      <c r="C137" s="36"/>
      <c r="D137" s="63"/>
      <c r="E137" s="47"/>
      <c r="F137" s="32"/>
      <c r="G137" s="212" t="s">
        <v>207</v>
      </c>
      <c r="I137" s="1546" t="s">
        <v>192</v>
      </c>
      <c r="J137" s="1547"/>
      <c r="K137" s="1547"/>
      <c r="L137" s="1547"/>
      <c r="M137" s="1547"/>
      <c r="N137" s="1547"/>
      <c r="O137" s="1547"/>
      <c r="P137" s="1547"/>
      <c r="Q137" s="1547"/>
      <c r="R137" s="1547"/>
      <c r="S137" s="1547"/>
      <c r="T137" s="1548"/>
      <c r="U137" s="1409" t="s">
        <v>103</v>
      </c>
      <c r="V137" s="1410"/>
      <c r="W137" s="1410"/>
      <c r="X137" s="1411"/>
      <c r="AA137" s="45"/>
      <c r="AB137" s="213"/>
      <c r="AC137" s="214"/>
      <c r="AD137" s="215"/>
      <c r="AG137" s="921"/>
    </row>
    <row r="138" spans="1:33" ht="5.25" customHeight="1">
      <c r="A138" s="60"/>
      <c r="B138" s="61"/>
      <c r="C138" s="62"/>
      <c r="D138" s="165"/>
      <c r="E138" s="203"/>
      <c r="F138" s="64"/>
      <c r="G138" s="717"/>
      <c r="H138" s="118"/>
      <c r="I138" s="397"/>
      <c r="J138" s="397"/>
      <c r="K138" s="397"/>
      <c r="L138" s="397"/>
      <c r="M138" s="397"/>
      <c r="N138" s="397"/>
      <c r="O138" s="397"/>
      <c r="P138" s="397"/>
      <c r="Q138" s="397"/>
      <c r="R138" s="397"/>
      <c r="S138" s="397"/>
      <c r="T138" s="397"/>
      <c r="U138" s="397"/>
      <c r="V138" s="397"/>
      <c r="W138" s="397"/>
      <c r="X138" s="397"/>
      <c r="Y138" s="118"/>
      <c r="Z138" s="118"/>
      <c r="AA138" s="66"/>
      <c r="AB138" s="216"/>
      <c r="AC138" s="217"/>
      <c r="AD138" s="218"/>
      <c r="AG138" s="921"/>
    </row>
    <row r="139" spans="1:33">
      <c r="A139" s="49"/>
      <c r="B139" s="37"/>
      <c r="C139" s="36"/>
      <c r="D139" s="63"/>
      <c r="E139" s="47"/>
      <c r="F139" s="32"/>
      <c r="G139" s="1553" t="s">
        <v>209</v>
      </c>
      <c r="H139" s="1553"/>
      <c r="I139" s="1553"/>
      <c r="J139" s="1553"/>
      <c r="K139" s="1553"/>
      <c r="L139" s="1553"/>
      <c r="M139" s="1553"/>
      <c r="N139" s="1553"/>
      <c r="O139" s="1553"/>
      <c r="P139" s="1553"/>
      <c r="Q139" s="1553"/>
      <c r="R139" s="1553"/>
      <c r="S139" s="1553"/>
      <c r="T139" s="1553"/>
      <c r="U139" s="1553"/>
      <c r="V139" s="1553"/>
      <c r="W139" s="1553"/>
      <c r="X139" s="1553"/>
      <c r="Y139" s="1553"/>
      <c r="Z139" s="1553"/>
      <c r="AA139" s="1554"/>
      <c r="AB139" s="213"/>
      <c r="AC139" s="214"/>
      <c r="AD139" s="215"/>
      <c r="AG139" s="921"/>
    </row>
    <row r="140" spans="1:33" ht="13.5" customHeight="1">
      <c r="A140" s="49"/>
      <c r="B140" s="37"/>
      <c r="C140" s="36"/>
      <c r="D140" s="63"/>
      <c r="E140" s="47"/>
      <c r="F140" s="32"/>
      <c r="H140" s="1065" t="s">
        <v>193</v>
      </c>
      <c r="I140" s="1065"/>
      <c r="J140" s="1065" t="s">
        <v>194</v>
      </c>
      <c r="K140" s="1065"/>
      <c r="L140" s="951" t="s">
        <v>195</v>
      </c>
      <c r="M140" s="950"/>
      <c r="N140" s="950"/>
      <c r="O140" s="950"/>
      <c r="P140" s="950"/>
      <c r="Q140" s="950"/>
      <c r="R140" s="950"/>
      <c r="S140" s="950"/>
      <c r="T140" s="950"/>
      <c r="U140" s="950"/>
      <c r="V140" s="950"/>
      <c r="W140" s="950"/>
      <c r="X140" s="952"/>
      <c r="Y140" s="148"/>
      <c r="Z140" s="148"/>
      <c r="AA140" s="45"/>
      <c r="AB140" s="213"/>
      <c r="AC140" s="214"/>
      <c r="AD140" s="215"/>
      <c r="AG140" s="921"/>
    </row>
    <row r="141" spans="1:33">
      <c r="A141" s="49"/>
      <c r="B141" s="37"/>
      <c r="C141" s="36"/>
      <c r="D141" s="63"/>
      <c r="E141" s="47"/>
      <c r="F141" s="32"/>
      <c r="H141" s="949" t="s">
        <v>202</v>
      </c>
      <c r="I141" s="986"/>
      <c r="J141" s="1417" t="s">
        <v>196</v>
      </c>
      <c r="K141" s="1418"/>
      <c r="L141" s="1401" t="s">
        <v>198</v>
      </c>
      <c r="M141" s="1401"/>
      <c r="N141" s="1401"/>
      <c r="O141" s="1401"/>
      <c r="P141" s="1401"/>
      <c r="Q141" s="1401"/>
      <c r="R141" s="1401"/>
      <c r="S141" s="1401"/>
      <c r="T141" s="1401"/>
      <c r="U141" s="999" t="s">
        <v>103</v>
      </c>
      <c r="V141" s="1000"/>
      <c r="W141" s="1000"/>
      <c r="X141" s="1001"/>
      <c r="Y141" s="148"/>
      <c r="Z141" s="148"/>
      <c r="AA141" s="45"/>
      <c r="AB141" s="213"/>
      <c r="AC141" s="214"/>
      <c r="AD141" s="215"/>
      <c r="AG141" s="921"/>
    </row>
    <row r="142" spans="1:33" ht="13.5" customHeight="1">
      <c r="A142" s="49"/>
      <c r="B142" s="37"/>
      <c r="C142" s="36"/>
      <c r="D142" s="63"/>
      <c r="E142" s="47"/>
      <c r="F142" s="32"/>
      <c r="H142" s="1555"/>
      <c r="I142" s="1556"/>
      <c r="J142" s="1421"/>
      <c r="K142" s="1422"/>
      <c r="L142" s="1401" t="s">
        <v>199</v>
      </c>
      <c r="M142" s="1401"/>
      <c r="N142" s="1401"/>
      <c r="O142" s="1401"/>
      <c r="P142" s="1401"/>
      <c r="Q142" s="1401"/>
      <c r="R142" s="1401"/>
      <c r="S142" s="1401"/>
      <c r="T142" s="1401"/>
      <c r="U142" s="999" t="s">
        <v>103</v>
      </c>
      <c r="V142" s="1000"/>
      <c r="W142" s="1000"/>
      <c r="X142" s="1001"/>
      <c r="Y142" s="148"/>
      <c r="Z142" s="148"/>
      <c r="AA142" s="45"/>
      <c r="AB142" s="213"/>
      <c r="AC142" s="214"/>
      <c r="AD142" s="215"/>
      <c r="AG142" s="921"/>
    </row>
    <row r="143" spans="1:33" ht="13.5" customHeight="1">
      <c r="A143" s="49"/>
      <c r="B143" s="37"/>
      <c r="C143" s="36"/>
      <c r="D143" s="63"/>
      <c r="E143" s="49"/>
      <c r="F143" s="32"/>
      <c r="H143" s="1555"/>
      <c r="I143" s="1556"/>
      <c r="J143" s="1417" t="s">
        <v>197</v>
      </c>
      <c r="K143" s="1418"/>
      <c r="L143" s="1401" t="s">
        <v>203</v>
      </c>
      <c r="M143" s="1401"/>
      <c r="N143" s="1401"/>
      <c r="O143" s="1401"/>
      <c r="P143" s="1401"/>
      <c r="Q143" s="1401"/>
      <c r="R143" s="1401"/>
      <c r="S143" s="1401"/>
      <c r="T143" s="1401"/>
      <c r="U143" s="999" t="s">
        <v>103</v>
      </c>
      <c r="V143" s="1000"/>
      <c r="W143" s="1000"/>
      <c r="X143" s="1001"/>
      <c r="Y143" s="148"/>
      <c r="Z143" s="148"/>
      <c r="AA143" s="45"/>
      <c r="AB143" s="213"/>
      <c r="AC143" s="214"/>
      <c r="AD143" s="215"/>
      <c r="AG143" s="921"/>
    </row>
    <row r="144" spans="1:33" ht="13.5" customHeight="1">
      <c r="A144" s="49"/>
      <c r="B144" s="37"/>
      <c r="C144" s="36"/>
      <c r="D144" s="63"/>
      <c r="E144" s="49"/>
      <c r="F144" s="32"/>
      <c r="H144" s="1555"/>
      <c r="I144" s="1556"/>
      <c r="J144" s="1419"/>
      <c r="K144" s="1420"/>
      <c r="L144" s="1372" t="s">
        <v>200</v>
      </c>
      <c r="M144" s="1372"/>
      <c r="N144" s="1372"/>
      <c r="O144" s="1372"/>
      <c r="P144" s="1372"/>
      <c r="Q144" s="1372"/>
      <c r="R144" s="1372"/>
      <c r="S144" s="1372"/>
      <c r="T144" s="1372"/>
      <c r="U144" s="999" t="s">
        <v>103</v>
      </c>
      <c r="V144" s="1000"/>
      <c r="W144" s="1000"/>
      <c r="X144" s="1001"/>
      <c r="Y144" s="148"/>
      <c r="Z144" s="148"/>
      <c r="AA144" s="45"/>
      <c r="AB144" s="213"/>
      <c r="AC144" s="214"/>
      <c r="AD144" s="215"/>
      <c r="AG144" s="921"/>
    </row>
    <row r="145" spans="1:33">
      <c r="A145" s="49"/>
      <c r="B145" s="37"/>
      <c r="C145" s="36"/>
      <c r="D145" s="63"/>
      <c r="E145" s="49"/>
      <c r="F145" s="32"/>
      <c r="H145" s="1555"/>
      <c r="I145" s="1556"/>
      <c r="J145" s="1419"/>
      <c r="K145" s="1420"/>
      <c r="L145" s="1423" t="s">
        <v>201</v>
      </c>
      <c r="M145" s="1423"/>
      <c r="N145" s="1423"/>
      <c r="O145" s="1423"/>
      <c r="P145" s="1423"/>
      <c r="Q145" s="1423"/>
      <c r="R145" s="1423"/>
      <c r="S145" s="1423"/>
      <c r="T145" s="1423"/>
      <c r="U145" s="1424" t="s">
        <v>103</v>
      </c>
      <c r="V145" s="1425"/>
      <c r="W145" s="1425"/>
      <c r="X145" s="1426"/>
      <c r="Y145" s="148"/>
      <c r="Z145" s="148"/>
      <c r="AA145" s="45"/>
      <c r="AB145" s="213"/>
      <c r="AC145" s="214"/>
      <c r="AD145" s="215"/>
      <c r="AG145" s="921"/>
    </row>
    <row r="146" spans="1:33">
      <c r="A146" s="49"/>
      <c r="B146" s="37"/>
      <c r="C146" s="36"/>
      <c r="D146" s="63"/>
      <c r="E146" s="49"/>
      <c r="F146" s="32"/>
      <c r="H146" s="1555"/>
      <c r="I146" s="1556"/>
      <c r="J146" s="1419"/>
      <c r="K146" s="1420"/>
      <c r="L146" s="1423"/>
      <c r="M146" s="1423"/>
      <c r="N146" s="1423"/>
      <c r="O146" s="1423"/>
      <c r="P146" s="1423"/>
      <c r="Q146" s="1423"/>
      <c r="R146" s="1423"/>
      <c r="S146" s="1423"/>
      <c r="T146" s="1423"/>
      <c r="U146" s="1427"/>
      <c r="V146" s="1428"/>
      <c r="W146" s="1428"/>
      <c r="X146" s="1429"/>
      <c r="Y146" s="148"/>
      <c r="Z146" s="148"/>
      <c r="AA146" s="45"/>
      <c r="AB146" s="213"/>
      <c r="AC146" s="214"/>
      <c r="AD146" s="215"/>
      <c r="AG146" s="921"/>
    </row>
    <row r="147" spans="1:33" ht="13.5" customHeight="1">
      <c r="A147" s="49"/>
      <c r="B147" s="37"/>
      <c r="C147" s="36"/>
      <c r="D147" s="63"/>
      <c r="E147" s="49"/>
      <c r="F147" s="32"/>
      <c r="H147" s="953"/>
      <c r="I147" s="987"/>
      <c r="J147" s="1421"/>
      <c r="K147" s="1422"/>
      <c r="L147" s="1430" t="s">
        <v>199</v>
      </c>
      <c r="M147" s="1431"/>
      <c r="N147" s="1431"/>
      <c r="O147" s="1431"/>
      <c r="P147" s="1431"/>
      <c r="Q147" s="1431"/>
      <c r="R147" s="1431"/>
      <c r="S147" s="1431"/>
      <c r="T147" s="1432"/>
      <c r="U147" s="999" t="s">
        <v>103</v>
      </c>
      <c r="V147" s="1000"/>
      <c r="W147" s="1000"/>
      <c r="X147" s="1001"/>
      <c r="Y147" s="148"/>
      <c r="Z147" s="148"/>
      <c r="AA147" s="45"/>
      <c r="AB147" s="213"/>
      <c r="AC147" s="214"/>
      <c r="AD147" s="215"/>
      <c r="AG147" s="921"/>
    </row>
    <row r="148" spans="1:33" ht="13.5" customHeight="1">
      <c r="A148" s="49"/>
      <c r="B148" s="37"/>
      <c r="C148" s="36"/>
      <c r="D148" s="63"/>
      <c r="E148" s="49"/>
      <c r="F148" s="32"/>
      <c r="H148" s="1417" t="s">
        <v>441</v>
      </c>
      <c r="I148" s="1418"/>
      <c r="J148" s="1417" t="s">
        <v>196</v>
      </c>
      <c r="K148" s="1418"/>
      <c r="L148" s="1401" t="s">
        <v>203</v>
      </c>
      <c r="M148" s="1401"/>
      <c r="N148" s="1401"/>
      <c r="O148" s="1401"/>
      <c r="P148" s="1401"/>
      <c r="Q148" s="1401"/>
      <c r="R148" s="1401"/>
      <c r="S148" s="1401"/>
      <c r="T148" s="1401"/>
      <c r="U148" s="999" t="s">
        <v>103</v>
      </c>
      <c r="V148" s="1000"/>
      <c r="W148" s="1000"/>
      <c r="X148" s="1001"/>
      <c r="Y148" s="148"/>
      <c r="Z148" s="148"/>
      <c r="AA148" s="45"/>
      <c r="AB148" s="213"/>
      <c r="AC148" s="214"/>
      <c r="AD148" s="215"/>
      <c r="AG148" s="921"/>
    </row>
    <row r="149" spans="1:33" ht="13.5" customHeight="1">
      <c r="A149" s="49"/>
      <c r="B149" s="37"/>
      <c r="C149" s="36"/>
      <c r="D149" s="63"/>
      <c r="E149" s="49"/>
      <c r="F149" s="32"/>
      <c r="H149" s="1419"/>
      <c r="I149" s="1420"/>
      <c r="J149" s="1421"/>
      <c r="K149" s="1422"/>
      <c r="L149" s="1401" t="s">
        <v>199</v>
      </c>
      <c r="M149" s="1401"/>
      <c r="N149" s="1401"/>
      <c r="O149" s="1401"/>
      <c r="P149" s="1401"/>
      <c r="Q149" s="1401"/>
      <c r="R149" s="1401"/>
      <c r="S149" s="1401"/>
      <c r="T149" s="1401"/>
      <c r="U149" s="999" t="s">
        <v>103</v>
      </c>
      <c r="V149" s="1000"/>
      <c r="W149" s="1000"/>
      <c r="X149" s="1001"/>
      <c r="Y149" s="148"/>
      <c r="Z149" s="148"/>
      <c r="AA149" s="45"/>
      <c r="AB149" s="213"/>
      <c r="AC149" s="214"/>
      <c r="AD149" s="215"/>
      <c r="AG149" s="921"/>
    </row>
    <row r="150" spans="1:33" ht="13.5" customHeight="1">
      <c r="A150" s="49"/>
      <c r="B150" s="37"/>
      <c r="C150" s="36"/>
      <c r="D150" s="63"/>
      <c r="E150" s="49"/>
      <c r="F150" s="32"/>
      <c r="H150" s="1419"/>
      <c r="I150" s="1420"/>
      <c r="J150" s="1417" t="s">
        <v>197</v>
      </c>
      <c r="K150" s="1418"/>
      <c r="L150" s="1401" t="s">
        <v>203</v>
      </c>
      <c r="M150" s="1401"/>
      <c r="N150" s="1401"/>
      <c r="O150" s="1401"/>
      <c r="P150" s="1401"/>
      <c r="Q150" s="1401"/>
      <c r="R150" s="1401"/>
      <c r="S150" s="1401"/>
      <c r="T150" s="1401"/>
      <c r="U150" s="999" t="s">
        <v>103</v>
      </c>
      <c r="V150" s="1000"/>
      <c r="W150" s="1000"/>
      <c r="X150" s="1001"/>
      <c r="Y150" s="148"/>
      <c r="Z150" s="148"/>
      <c r="AA150" s="45"/>
      <c r="AB150" s="213"/>
      <c r="AC150" s="214"/>
      <c r="AD150" s="215"/>
      <c r="AG150" s="921"/>
    </row>
    <row r="151" spans="1:33" ht="13.5" customHeight="1">
      <c r="A151" s="49"/>
      <c r="B151" s="37"/>
      <c r="C151" s="36"/>
      <c r="D151" s="63"/>
      <c r="E151" s="49"/>
      <c r="F151" s="32"/>
      <c r="H151" s="1419"/>
      <c r="I151" s="1420"/>
      <c r="J151" s="1419"/>
      <c r="K151" s="1420"/>
      <c r="L151" s="1423" t="s">
        <v>205</v>
      </c>
      <c r="M151" s="1423"/>
      <c r="N151" s="1423"/>
      <c r="O151" s="1423"/>
      <c r="P151" s="1423"/>
      <c r="Q151" s="1423"/>
      <c r="R151" s="1423"/>
      <c r="S151" s="1423"/>
      <c r="T151" s="1423"/>
      <c r="U151" s="1424" t="s">
        <v>103</v>
      </c>
      <c r="V151" s="1425"/>
      <c r="W151" s="1425"/>
      <c r="X151" s="1426"/>
      <c r="Y151" s="148"/>
      <c r="Z151" s="148"/>
      <c r="AA151" s="45"/>
      <c r="AB151" s="213"/>
      <c r="AC151" s="214"/>
      <c r="AD151" s="215"/>
      <c r="AG151" s="921"/>
    </row>
    <row r="152" spans="1:33" ht="13.5" customHeight="1">
      <c r="A152" s="49"/>
      <c r="B152" s="37"/>
      <c r="C152" s="36"/>
      <c r="D152" s="63"/>
      <c r="E152" s="49"/>
      <c r="F152" s="32"/>
      <c r="H152" s="1419"/>
      <c r="I152" s="1420"/>
      <c r="J152" s="1419"/>
      <c r="K152" s="1420"/>
      <c r="L152" s="1423"/>
      <c r="M152" s="1423"/>
      <c r="N152" s="1423"/>
      <c r="O152" s="1423"/>
      <c r="P152" s="1423"/>
      <c r="Q152" s="1423"/>
      <c r="R152" s="1423"/>
      <c r="S152" s="1423"/>
      <c r="T152" s="1423"/>
      <c r="U152" s="1427"/>
      <c r="V152" s="1428"/>
      <c r="W152" s="1428"/>
      <c r="X152" s="1429"/>
      <c r="Y152" s="148"/>
      <c r="Z152" s="148"/>
      <c r="AA152" s="45"/>
      <c r="AB152" s="213"/>
      <c r="AC152" s="214"/>
      <c r="AD152" s="215"/>
      <c r="AG152" s="921"/>
    </row>
    <row r="153" spans="1:33" ht="13.5" customHeight="1">
      <c r="A153" s="49"/>
      <c r="B153" s="37"/>
      <c r="C153" s="36"/>
      <c r="D153" s="63"/>
      <c r="E153" s="49"/>
      <c r="F153" s="32"/>
      <c r="H153" s="1421"/>
      <c r="I153" s="1422"/>
      <c r="J153" s="1421"/>
      <c r="K153" s="1422"/>
      <c r="L153" s="1430" t="s">
        <v>199</v>
      </c>
      <c r="M153" s="1431"/>
      <c r="N153" s="1431"/>
      <c r="O153" s="1431"/>
      <c r="P153" s="1431"/>
      <c r="Q153" s="1431"/>
      <c r="R153" s="1431"/>
      <c r="S153" s="1431"/>
      <c r="T153" s="1432"/>
      <c r="U153" s="999" t="s">
        <v>103</v>
      </c>
      <c r="V153" s="1000"/>
      <c r="W153" s="1000"/>
      <c r="X153" s="1001"/>
      <c r="Y153" s="148"/>
      <c r="Z153" s="148"/>
      <c r="AA153" s="45"/>
      <c r="AB153" s="213"/>
      <c r="AC153" s="214"/>
      <c r="AD153" s="215"/>
      <c r="AG153" s="921"/>
    </row>
    <row r="154" spans="1:33" ht="13.5" customHeight="1">
      <c r="A154" s="49"/>
      <c r="B154" s="37"/>
      <c r="C154" s="36"/>
      <c r="D154" s="63"/>
      <c r="E154" s="49"/>
      <c r="F154" s="32"/>
      <c r="H154" s="1417" t="s">
        <v>442</v>
      </c>
      <c r="I154" s="1418"/>
      <c r="J154" s="1417" t="s">
        <v>196</v>
      </c>
      <c r="K154" s="1418"/>
      <c r="L154" s="1401" t="s">
        <v>203</v>
      </c>
      <c r="M154" s="1401"/>
      <c r="N154" s="1401"/>
      <c r="O154" s="1401"/>
      <c r="P154" s="1401"/>
      <c r="Q154" s="1401"/>
      <c r="R154" s="1401"/>
      <c r="S154" s="1401"/>
      <c r="T154" s="1401"/>
      <c r="U154" s="999" t="s">
        <v>103</v>
      </c>
      <c r="V154" s="1000"/>
      <c r="W154" s="1000"/>
      <c r="X154" s="1001"/>
      <c r="Y154" s="148"/>
      <c r="Z154" s="148"/>
      <c r="AA154" s="45"/>
      <c r="AB154" s="213"/>
      <c r="AC154" s="214"/>
      <c r="AD154" s="215"/>
      <c r="AG154" s="921"/>
    </row>
    <row r="155" spans="1:33" ht="13.5" customHeight="1">
      <c r="A155" s="49"/>
      <c r="B155" s="37"/>
      <c r="C155" s="36"/>
      <c r="D155" s="63"/>
      <c r="E155" s="49"/>
      <c r="F155" s="32"/>
      <c r="H155" s="1419"/>
      <c r="I155" s="1420"/>
      <c r="J155" s="1421"/>
      <c r="K155" s="1422"/>
      <c r="L155" s="1401" t="s">
        <v>204</v>
      </c>
      <c r="M155" s="1401"/>
      <c r="N155" s="1401"/>
      <c r="O155" s="1401"/>
      <c r="P155" s="1401"/>
      <c r="Q155" s="1401"/>
      <c r="R155" s="1401"/>
      <c r="S155" s="1401"/>
      <c r="T155" s="1401"/>
      <c r="U155" s="999" t="s">
        <v>103</v>
      </c>
      <c r="V155" s="1000"/>
      <c r="W155" s="1000"/>
      <c r="X155" s="1001"/>
      <c r="Y155" s="148"/>
      <c r="Z155" s="148"/>
      <c r="AA155" s="45"/>
      <c r="AB155" s="213"/>
      <c r="AC155" s="214"/>
      <c r="AD155" s="215"/>
      <c r="AG155" s="921"/>
    </row>
    <row r="156" spans="1:33" ht="13.5" customHeight="1">
      <c r="A156" s="49"/>
      <c r="B156" s="37"/>
      <c r="C156" s="36"/>
      <c r="D156" s="63"/>
      <c r="E156" s="49"/>
      <c r="F156" s="32"/>
      <c r="H156" s="1419"/>
      <c r="I156" s="1420"/>
      <c r="J156" s="1417" t="s">
        <v>197</v>
      </c>
      <c r="K156" s="1418"/>
      <c r="L156" s="1401" t="s">
        <v>203</v>
      </c>
      <c r="M156" s="1401"/>
      <c r="N156" s="1401"/>
      <c r="O156" s="1401"/>
      <c r="P156" s="1401"/>
      <c r="Q156" s="1401"/>
      <c r="R156" s="1401"/>
      <c r="S156" s="1401"/>
      <c r="T156" s="1401"/>
      <c r="U156" s="999" t="s">
        <v>103</v>
      </c>
      <c r="V156" s="1000"/>
      <c r="W156" s="1000"/>
      <c r="X156" s="1001"/>
      <c r="Y156" s="148"/>
      <c r="Z156" s="148"/>
      <c r="AA156" s="45"/>
      <c r="AB156" s="213"/>
      <c r="AC156" s="214"/>
      <c r="AD156" s="215"/>
      <c r="AG156" s="921"/>
    </row>
    <row r="157" spans="1:33" ht="13.5" customHeight="1">
      <c r="A157" s="49"/>
      <c r="B157" s="37"/>
      <c r="C157" s="36"/>
      <c r="D157" s="63"/>
      <c r="E157" s="49"/>
      <c r="F157" s="32"/>
      <c r="H157" s="1419"/>
      <c r="I157" s="1420"/>
      <c r="J157" s="1419"/>
      <c r="K157" s="1420"/>
      <c r="L157" s="1490" t="s">
        <v>443</v>
      </c>
      <c r="M157" s="1490"/>
      <c r="N157" s="1490"/>
      <c r="O157" s="1490"/>
      <c r="P157" s="1490"/>
      <c r="Q157" s="1490"/>
      <c r="R157" s="1490"/>
      <c r="S157" s="1490"/>
      <c r="T157" s="1490"/>
      <c r="U157" s="1424" t="s">
        <v>103</v>
      </c>
      <c r="V157" s="1425"/>
      <c r="W157" s="1425"/>
      <c r="X157" s="1426"/>
      <c r="Y157" s="148"/>
      <c r="Z157" s="148"/>
      <c r="AA157" s="45"/>
      <c r="AB157" s="213"/>
      <c r="AC157" s="214"/>
      <c r="AD157" s="215"/>
      <c r="AG157" s="921"/>
    </row>
    <row r="158" spans="1:33" ht="13.5" customHeight="1">
      <c r="A158" s="49"/>
      <c r="B158" s="37"/>
      <c r="C158" s="36"/>
      <c r="D158" s="63"/>
      <c r="E158" s="49"/>
      <c r="F158" s="32"/>
      <c r="H158" s="1421"/>
      <c r="I158" s="1422"/>
      <c r="J158" s="1421"/>
      <c r="K158" s="1422"/>
      <c r="L158" s="1430" t="s">
        <v>204</v>
      </c>
      <c r="M158" s="1431"/>
      <c r="N158" s="1431"/>
      <c r="O158" s="1431"/>
      <c r="P158" s="1431"/>
      <c r="Q158" s="1431"/>
      <c r="R158" s="1431"/>
      <c r="S158" s="1431"/>
      <c r="T158" s="1432"/>
      <c r="U158" s="999" t="s">
        <v>103</v>
      </c>
      <c r="V158" s="1000"/>
      <c r="W158" s="1000"/>
      <c r="X158" s="1001"/>
      <c r="Y158" s="148"/>
      <c r="Z158" s="148"/>
      <c r="AA158" s="45"/>
      <c r="AB158" s="213"/>
      <c r="AC158" s="214"/>
      <c r="AD158" s="215"/>
      <c r="AG158" s="921"/>
    </row>
    <row r="159" spans="1:33" ht="13.5" customHeight="1">
      <c r="A159" s="49"/>
      <c r="B159" s="37"/>
      <c r="C159" s="36"/>
      <c r="D159" s="63"/>
      <c r="E159" s="49"/>
      <c r="F159" s="32"/>
      <c r="H159" s="1011" t="s">
        <v>213</v>
      </c>
      <c r="I159" s="1011"/>
      <c r="J159" s="1011"/>
      <c r="K159" s="1011"/>
      <c r="L159" s="1011"/>
      <c r="M159" s="1011"/>
      <c r="N159" s="1011"/>
      <c r="O159" s="1011"/>
      <c r="P159" s="1011"/>
      <c r="Q159" s="1011"/>
      <c r="R159" s="1011"/>
      <c r="S159" s="1011"/>
      <c r="T159" s="1011"/>
      <c r="U159" s="1011"/>
      <c r="V159" s="1011"/>
      <c r="W159" s="1011"/>
      <c r="X159" s="1011"/>
      <c r="Y159" s="1011"/>
      <c r="Z159" s="1011"/>
      <c r="AA159" s="45"/>
      <c r="AB159" s="213"/>
      <c r="AC159" s="214"/>
      <c r="AD159" s="215"/>
      <c r="AG159" s="921"/>
    </row>
    <row r="160" spans="1:33" ht="2.1" customHeight="1">
      <c r="A160" s="49"/>
      <c r="B160" s="37"/>
      <c r="C160" s="36"/>
      <c r="D160" s="63"/>
      <c r="E160" s="49"/>
      <c r="F160" s="32"/>
      <c r="AA160" s="45"/>
      <c r="AB160" s="213"/>
      <c r="AC160" s="214"/>
      <c r="AD160" s="215"/>
      <c r="AG160" s="46"/>
    </row>
    <row r="161" spans="1:30">
      <c r="A161" s="49"/>
      <c r="B161" s="37"/>
      <c r="C161" s="36"/>
      <c r="D161" s="63"/>
      <c r="E161" s="49"/>
      <c r="F161" s="32"/>
      <c r="G161" s="927" t="s">
        <v>210</v>
      </c>
      <c r="H161" s="927"/>
      <c r="I161" s="927"/>
      <c r="J161" s="927"/>
      <c r="K161" s="927"/>
      <c r="L161" s="927"/>
      <c r="M161" s="927"/>
      <c r="N161" s="927"/>
      <c r="O161" s="927"/>
      <c r="P161" s="927"/>
      <c r="Q161" s="927"/>
      <c r="R161" s="927"/>
      <c r="S161" s="927"/>
      <c r="T161" s="927"/>
      <c r="U161" s="927"/>
      <c r="V161" s="927"/>
      <c r="W161" s="927"/>
      <c r="X161" s="110"/>
      <c r="Y161" s="110"/>
      <c r="Z161" s="110"/>
      <c r="AA161" s="219"/>
      <c r="AB161" s="213"/>
      <c r="AC161" s="214"/>
      <c r="AD161" s="215"/>
    </row>
    <row r="162" spans="1:30" ht="2.1" customHeight="1">
      <c r="A162" s="49"/>
      <c r="B162" s="37"/>
      <c r="C162" s="36"/>
      <c r="D162" s="63"/>
      <c r="E162" s="49"/>
      <c r="F162" s="32"/>
      <c r="AA162" s="45"/>
      <c r="AB162" s="213"/>
      <c r="AC162" s="214"/>
      <c r="AD162" s="215"/>
    </row>
    <row r="163" spans="1:30" ht="13.5" customHeight="1">
      <c r="A163" s="49"/>
      <c r="B163" s="37"/>
      <c r="C163" s="36"/>
      <c r="D163" s="63"/>
      <c r="E163" s="49"/>
      <c r="F163" s="32"/>
      <c r="G163" s="220" t="s">
        <v>206</v>
      </c>
      <c r="H163" s="1450" t="s">
        <v>211</v>
      </c>
      <c r="I163" s="1450"/>
      <c r="J163" s="1450"/>
      <c r="K163" s="1450"/>
      <c r="L163" s="1450"/>
      <c r="M163" s="1450"/>
      <c r="N163" s="1450"/>
      <c r="O163" s="1450"/>
      <c r="P163" s="1450"/>
      <c r="Q163" s="1450"/>
      <c r="R163" s="1450"/>
      <c r="S163" s="1450"/>
      <c r="T163" s="1450"/>
      <c r="U163" s="1450"/>
      <c r="V163" s="1450"/>
      <c r="W163" s="1003" t="s">
        <v>110</v>
      </c>
      <c r="X163" s="1003"/>
      <c r="Y163" s="1003"/>
      <c r="Z163" s="1003"/>
      <c r="AA163" s="45"/>
      <c r="AB163" s="213"/>
      <c r="AC163" s="214"/>
      <c r="AD163" s="215"/>
    </row>
    <row r="164" spans="1:30">
      <c r="A164" s="49"/>
      <c r="B164" s="37"/>
      <c r="C164" s="36"/>
      <c r="D164" s="63"/>
      <c r="E164" s="49"/>
      <c r="F164" s="32"/>
      <c r="H164" s="1450"/>
      <c r="I164" s="1450"/>
      <c r="J164" s="1450"/>
      <c r="K164" s="1450"/>
      <c r="L164" s="1450"/>
      <c r="M164" s="1450"/>
      <c r="N164" s="1450"/>
      <c r="O164" s="1450"/>
      <c r="P164" s="1450"/>
      <c r="Q164" s="1450"/>
      <c r="R164" s="1450"/>
      <c r="S164" s="1450"/>
      <c r="T164" s="1450"/>
      <c r="U164" s="1450"/>
      <c r="V164" s="1450"/>
      <c r="W164" s="1003"/>
      <c r="X164" s="1003"/>
      <c r="Y164" s="1003"/>
      <c r="Z164" s="1003"/>
      <c r="AA164" s="45"/>
      <c r="AB164" s="213"/>
      <c r="AC164" s="214"/>
      <c r="AD164" s="215"/>
    </row>
    <row r="165" spans="1:30" ht="13.5" customHeight="1">
      <c r="A165" s="49"/>
      <c r="B165" s="37"/>
      <c r="C165" s="36"/>
      <c r="D165" s="63"/>
      <c r="E165" s="49"/>
      <c r="F165" s="32"/>
      <c r="H165" s="1450"/>
      <c r="I165" s="1450"/>
      <c r="J165" s="1450"/>
      <c r="K165" s="1450"/>
      <c r="L165" s="1450"/>
      <c r="M165" s="1450"/>
      <c r="N165" s="1450"/>
      <c r="O165" s="1450"/>
      <c r="P165" s="1450"/>
      <c r="Q165" s="1450"/>
      <c r="R165" s="1450"/>
      <c r="S165" s="1450"/>
      <c r="T165" s="1450"/>
      <c r="U165" s="1450"/>
      <c r="V165" s="1450"/>
      <c r="W165" s="1003"/>
      <c r="X165" s="1003"/>
      <c r="Y165" s="1003"/>
      <c r="Z165" s="1003"/>
      <c r="AA165" s="45"/>
      <c r="AB165" s="213"/>
      <c r="AC165" s="214"/>
      <c r="AD165" s="215"/>
    </row>
    <row r="166" spans="1:30" ht="13.5" customHeight="1">
      <c r="A166" s="49"/>
      <c r="B166" s="37"/>
      <c r="C166" s="36"/>
      <c r="D166" s="63"/>
      <c r="E166" s="49"/>
      <c r="F166" s="32"/>
      <c r="G166" s="220" t="s">
        <v>212</v>
      </c>
      <c r="H166" s="1450" t="s">
        <v>444</v>
      </c>
      <c r="I166" s="1450"/>
      <c r="J166" s="1450"/>
      <c r="K166" s="1450"/>
      <c r="L166" s="1450"/>
      <c r="M166" s="1450"/>
      <c r="N166" s="1450"/>
      <c r="O166" s="1450"/>
      <c r="P166" s="1450"/>
      <c r="Q166" s="1450"/>
      <c r="R166" s="1450"/>
      <c r="S166" s="1450"/>
      <c r="T166" s="1450"/>
      <c r="U166" s="1450"/>
      <c r="V166" s="1450"/>
      <c r="W166" s="1003" t="s">
        <v>110</v>
      </c>
      <c r="X166" s="1003"/>
      <c r="Y166" s="1003"/>
      <c r="Z166" s="1003"/>
      <c r="AA166" s="45"/>
      <c r="AB166" s="213"/>
      <c r="AC166" s="214"/>
      <c r="AD166" s="215"/>
    </row>
    <row r="167" spans="1:30" ht="13.5" customHeight="1">
      <c r="A167" s="49"/>
      <c r="B167" s="37"/>
      <c r="C167" s="36"/>
      <c r="D167" s="63"/>
      <c r="E167" s="49"/>
      <c r="F167" s="32"/>
      <c r="H167" s="1450"/>
      <c r="I167" s="1450"/>
      <c r="J167" s="1450"/>
      <c r="K167" s="1450"/>
      <c r="L167" s="1450"/>
      <c r="M167" s="1450"/>
      <c r="N167" s="1450"/>
      <c r="O167" s="1450"/>
      <c r="P167" s="1450"/>
      <c r="Q167" s="1450"/>
      <c r="R167" s="1450"/>
      <c r="S167" s="1450"/>
      <c r="T167" s="1450"/>
      <c r="U167" s="1450"/>
      <c r="V167" s="1450"/>
      <c r="W167" s="1003"/>
      <c r="X167" s="1003"/>
      <c r="Y167" s="1003"/>
      <c r="Z167" s="1003"/>
      <c r="AA167" s="45"/>
      <c r="AB167" s="213"/>
      <c r="AC167" s="214"/>
      <c r="AD167" s="215"/>
    </row>
    <row r="168" spans="1:30" ht="13.5" customHeight="1">
      <c r="A168" s="49"/>
      <c r="B168" s="37"/>
      <c r="C168" s="36"/>
      <c r="D168" s="63"/>
      <c r="E168" s="49"/>
      <c r="F168" s="32"/>
      <c r="H168" s="1450"/>
      <c r="I168" s="1450"/>
      <c r="J168" s="1450"/>
      <c r="K168" s="1450"/>
      <c r="L168" s="1450"/>
      <c r="M168" s="1450"/>
      <c r="N168" s="1450"/>
      <c r="O168" s="1450"/>
      <c r="P168" s="1450"/>
      <c r="Q168" s="1450"/>
      <c r="R168" s="1450"/>
      <c r="S168" s="1450"/>
      <c r="T168" s="1450"/>
      <c r="U168" s="1450"/>
      <c r="V168" s="1450"/>
      <c r="W168" s="1003"/>
      <c r="X168" s="1003"/>
      <c r="Y168" s="1003"/>
      <c r="Z168" s="1003"/>
      <c r="AA168" s="45"/>
      <c r="AB168" s="213"/>
      <c r="AC168" s="214"/>
      <c r="AD168" s="215"/>
    </row>
    <row r="169" spans="1:30" ht="13.5" customHeight="1">
      <c r="A169" s="49"/>
      <c r="B169" s="37"/>
      <c r="C169" s="36"/>
      <c r="D169" s="63"/>
      <c r="E169" s="49"/>
      <c r="F169" s="32"/>
      <c r="H169" s="1450"/>
      <c r="I169" s="1450"/>
      <c r="J169" s="1450"/>
      <c r="K169" s="1450"/>
      <c r="L169" s="1450"/>
      <c r="M169" s="1450"/>
      <c r="N169" s="1450"/>
      <c r="O169" s="1450"/>
      <c r="P169" s="1450"/>
      <c r="Q169" s="1450"/>
      <c r="R169" s="1450"/>
      <c r="S169" s="1450"/>
      <c r="T169" s="1450"/>
      <c r="U169" s="1450"/>
      <c r="V169" s="1450"/>
      <c r="W169" s="1003"/>
      <c r="X169" s="1003"/>
      <c r="Y169" s="1003"/>
      <c r="Z169" s="1003"/>
      <c r="AA169" s="45"/>
      <c r="AB169" s="213"/>
      <c r="AC169" s="214"/>
      <c r="AD169" s="215"/>
    </row>
    <row r="170" spans="1:30" ht="13.5" customHeight="1">
      <c r="A170" s="49"/>
      <c r="B170" s="37"/>
      <c r="C170" s="36"/>
      <c r="D170" s="63"/>
      <c r="E170" s="49"/>
      <c r="F170" s="32"/>
      <c r="H170" s="1450"/>
      <c r="I170" s="1450"/>
      <c r="J170" s="1450"/>
      <c r="K170" s="1450"/>
      <c r="L170" s="1450"/>
      <c r="M170" s="1450"/>
      <c r="N170" s="1450"/>
      <c r="O170" s="1450"/>
      <c r="P170" s="1450"/>
      <c r="Q170" s="1450"/>
      <c r="R170" s="1450"/>
      <c r="S170" s="1450"/>
      <c r="T170" s="1450"/>
      <c r="U170" s="1450"/>
      <c r="V170" s="1450"/>
      <c r="W170" s="1003"/>
      <c r="X170" s="1003"/>
      <c r="Y170" s="1003"/>
      <c r="Z170" s="1003"/>
      <c r="AA170" s="45"/>
      <c r="AB170" s="213"/>
      <c r="AC170" s="214"/>
      <c r="AD170" s="215"/>
    </row>
    <row r="171" spans="1:30" ht="13.5" customHeight="1">
      <c r="A171" s="49"/>
      <c r="B171" s="37"/>
      <c r="C171" s="36"/>
      <c r="D171" s="63"/>
      <c r="E171" s="49"/>
      <c r="F171" s="32"/>
      <c r="H171" s="1450"/>
      <c r="I171" s="1450"/>
      <c r="J171" s="1450"/>
      <c r="K171" s="1450"/>
      <c r="L171" s="1450"/>
      <c r="M171" s="1450"/>
      <c r="N171" s="1450"/>
      <c r="O171" s="1450"/>
      <c r="P171" s="1450"/>
      <c r="Q171" s="1450"/>
      <c r="R171" s="1450"/>
      <c r="S171" s="1450"/>
      <c r="T171" s="1450"/>
      <c r="U171" s="1450"/>
      <c r="V171" s="1450"/>
      <c r="W171" s="1003"/>
      <c r="X171" s="1003"/>
      <c r="Y171" s="1003"/>
      <c r="Z171" s="1003"/>
      <c r="AA171" s="45"/>
      <c r="AB171" s="213"/>
      <c r="AC171" s="214"/>
      <c r="AD171" s="215"/>
    </row>
    <row r="172" spans="1:30" ht="13.5" customHeight="1">
      <c r="A172" s="49"/>
      <c r="B172" s="37"/>
      <c r="C172" s="36"/>
      <c r="D172" s="63"/>
      <c r="E172" s="49"/>
      <c r="F172" s="32"/>
      <c r="H172" s="1450"/>
      <c r="I172" s="1450"/>
      <c r="J172" s="1450"/>
      <c r="K172" s="1450"/>
      <c r="L172" s="1450"/>
      <c r="M172" s="1450"/>
      <c r="N172" s="1450"/>
      <c r="O172" s="1450"/>
      <c r="P172" s="1450"/>
      <c r="Q172" s="1450"/>
      <c r="R172" s="1450"/>
      <c r="S172" s="1450"/>
      <c r="T172" s="1450"/>
      <c r="U172" s="1450"/>
      <c r="V172" s="1450"/>
      <c r="W172" s="1003"/>
      <c r="X172" s="1003"/>
      <c r="Y172" s="1003"/>
      <c r="Z172" s="1003"/>
      <c r="AA172" s="45"/>
      <c r="AB172" s="213"/>
      <c r="AC172" s="214"/>
      <c r="AD172" s="215"/>
    </row>
    <row r="173" spans="1:30" ht="13.5" customHeight="1">
      <c r="A173" s="49"/>
      <c r="B173" s="37"/>
      <c r="C173" s="36"/>
      <c r="D173" s="63"/>
      <c r="E173" s="49"/>
      <c r="F173" s="32"/>
      <c r="H173" s="1450"/>
      <c r="I173" s="1450"/>
      <c r="J173" s="1450"/>
      <c r="K173" s="1450"/>
      <c r="L173" s="1450"/>
      <c r="M173" s="1450"/>
      <c r="N173" s="1450"/>
      <c r="O173" s="1450"/>
      <c r="P173" s="1450"/>
      <c r="Q173" s="1450"/>
      <c r="R173" s="1450"/>
      <c r="S173" s="1450"/>
      <c r="T173" s="1450"/>
      <c r="U173" s="1450"/>
      <c r="V173" s="1450"/>
      <c r="W173" s="1003"/>
      <c r="X173" s="1003"/>
      <c r="Y173" s="1003"/>
      <c r="Z173" s="1003"/>
      <c r="AA173" s="45"/>
      <c r="AB173" s="213"/>
      <c r="AC173" s="214"/>
      <c r="AD173" s="215"/>
    </row>
    <row r="174" spans="1:30" ht="13.5" customHeight="1">
      <c r="A174" s="49"/>
      <c r="B174" s="37"/>
      <c r="C174" s="36"/>
      <c r="D174" s="63"/>
      <c r="E174" s="49"/>
      <c r="F174" s="32"/>
      <c r="H174" s="1450"/>
      <c r="I174" s="1450"/>
      <c r="J174" s="1450"/>
      <c r="K174" s="1450"/>
      <c r="L174" s="1450"/>
      <c r="M174" s="1450"/>
      <c r="N174" s="1450"/>
      <c r="O174" s="1450"/>
      <c r="P174" s="1450"/>
      <c r="Q174" s="1450"/>
      <c r="R174" s="1450"/>
      <c r="S174" s="1450"/>
      <c r="T174" s="1450"/>
      <c r="U174" s="1450"/>
      <c r="V174" s="1450"/>
      <c r="W174" s="1003"/>
      <c r="X174" s="1003"/>
      <c r="Y174" s="1003"/>
      <c r="Z174" s="1003"/>
      <c r="AA174" s="45"/>
      <c r="AB174" s="213"/>
      <c r="AC174" s="214"/>
      <c r="AD174" s="215"/>
    </row>
    <row r="175" spans="1:30" ht="13.5" customHeight="1">
      <c r="A175" s="49"/>
      <c r="B175" s="37"/>
      <c r="C175" s="36"/>
      <c r="D175" s="63"/>
      <c r="E175" s="49"/>
      <c r="F175" s="32"/>
      <c r="G175" s="220" t="s">
        <v>357</v>
      </c>
      <c r="H175" s="1568" t="s">
        <v>445</v>
      </c>
      <c r="I175" s="1568"/>
      <c r="J175" s="1568"/>
      <c r="K175" s="1568"/>
      <c r="L175" s="1568"/>
      <c r="M175" s="1568"/>
      <c r="N175" s="1568"/>
      <c r="O175" s="1568"/>
      <c r="P175" s="1568"/>
      <c r="Q175" s="1568"/>
      <c r="R175" s="1568"/>
      <c r="S175" s="1568"/>
      <c r="T175" s="1568"/>
      <c r="U175" s="1568"/>
      <c r="V175" s="1568"/>
      <c r="W175" s="1003" t="s">
        <v>110</v>
      </c>
      <c r="X175" s="1003"/>
      <c r="Y175" s="1003"/>
      <c r="Z175" s="1003"/>
      <c r="AA175" s="45"/>
      <c r="AB175" s="213"/>
      <c r="AC175" s="214"/>
      <c r="AD175" s="215"/>
    </row>
    <row r="176" spans="1:30" ht="13.5" customHeight="1">
      <c r="A176" s="49"/>
      <c r="B176" s="37"/>
      <c r="C176" s="36"/>
      <c r="D176" s="63"/>
      <c r="E176" s="49"/>
      <c r="F176" s="32"/>
      <c r="H176" s="1568"/>
      <c r="I176" s="1568"/>
      <c r="J176" s="1568"/>
      <c r="K176" s="1568"/>
      <c r="L176" s="1568"/>
      <c r="M176" s="1568"/>
      <c r="N176" s="1568"/>
      <c r="O176" s="1568"/>
      <c r="P176" s="1568"/>
      <c r="Q176" s="1568"/>
      <c r="R176" s="1568"/>
      <c r="S176" s="1568"/>
      <c r="T176" s="1568"/>
      <c r="U176" s="1568"/>
      <c r="V176" s="1568"/>
      <c r="W176" s="1003"/>
      <c r="X176" s="1003"/>
      <c r="Y176" s="1003"/>
      <c r="Z176" s="1003"/>
      <c r="AA176" s="45"/>
      <c r="AB176" s="213"/>
      <c r="AC176" s="214"/>
      <c r="AD176" s="215"/>
    </row>
    <row r="177" spans="1:30" ht="13.5" customHeight="1">
      <c r="A177" s="49"/>
      <c r="B177" s="37"/>
      <c r="C177" s="36"/>
      <c r="D177" s="63"/>
      <c r="E177" s="49"/>
      <c r="F177" s="32"/>
      <c r="G177" s="220" t="s">
        <v>358</v>
      </c>
      <c r="H177" s="1568" t="s">
        <v>447</v>
      </c>
      <c r="I177" s="1568"/>
      <c r="J177" s="1568"/>
      <c r="K177" s="1568"/>
      <c r="L177" s="1568"/>
      <c r="M177" s="1568"/>
      <c r="N177" s="1568"/>
      <c r="O177" s="1568"/>
      <c r="P177" s="1568"/>
      <c r="Q177" s="1568"/>
      <c r="R177" s="1568"/>
      <c r="S177" s="1568"/>
      <c r="T177" s="1568"/>
      <c r="U177" s="1568"/>
      <c r="V177" s="1568"/>
      <c r="W177" s="1003" t="s">
        <v>110</v>
      </c>
      <c r="X177" s="1003"/>
      <c r="Y177" s="1003"/>
      <c r="Z177" s="1003"/>
      <c r="AA177" s="45"/>
      <c r="AB177" s="213"/>
      <c r="AC177" s="214"/>
      <c r="AD177" s="215"/>
    </row>
    <row r="178" spans="1:30" ht="13.5" customHeight="1">
      <c r="A178" s="49"/>
      <c r="B178" s="37"/>
      <c r="C178" s="36"/>
      <c r="D178" s="63"/>
      <c r="E178" s="49"/>
      <c r="F178" s="32"/>
      <c r="G178" s="220"/>
      <c r="H178" s="1568"/>
      <c r="I178" s="1568"/>
      <c r="J178" s="1568"/>
      <c r="K178" s="1568"/>
      <c r="L178" s="1568"/>
      <c r="M178" s="1568"/>
      <c r="N178" s="1568"/>
      <c r="O178" s="1568"/>
      <c r="P178" s="1568"/>
      <c r="Q178" s="1568"/>
      <c r="R178" s="1568"/>
      <c r="S178" s="1568"/>
      <c r="T178" s="1568"/>
      <c r="U178" s="1568"/>
      <c r="V178" s="1568"/>
      <c r="W178" s="1003"/>
      <c r="X178" s="1003"/>
      <c r="Y178" s="1003"/>
      <c r="Z178" s="1003"/>
      <c r="AA178" s="45"/>
      <c r="AB178" s="213"/>
      <c r="AC178" s="214"/>
      <c r="AD178" s="215"/>
    </row>
    <row r="179" spans="1:30" ht="13.5" customHeight="1">
      <c r="A179" s="49"/>
      <c r="B179" s="37"/>
      <c r="C179" s="36"/>
      <c r="D179" s="63"/>
      <c r="E179" s="49"/>
      <c r="F179" s="32"/>
      <c r="H179" s="1568"/>
      <c r="I179" s="1568"/>
      <c r="J179" s="1568"/>
      <c r="K179" s="1568"/>
      <c r="L179" s="1568"/>
      <c r="M179" s="1568"/>
      <c r="N179" s="1568"/>
      <c r="O179" s="1568"/>
      <c r="P179" s="1568"/>
      <c r="Q179" s="1568"/>
      <c r="R179" s="1568"/>
      <c r="S179" s="1568"/>
      <c r="T179" s="1568"/>
      <c r="U179" s="1568"/>
      <c r="V179" s="1568"/>
      <c r="W179" s="1003"/>
      <c r="X179" s="1003"/>
      <c r="Y179" s="1003"/>
      <c r="Z179" s="1003"/>
      <c r="AA179" s="45"/>
      <c r="AB179" s="213"/>
      <c r="AC179" s="214"/>
      <c r="AD179" s="215"/>
    </row>
    <row r="180" spans="1:30" ht="13.5" customHeight="1">
      <c r="A180" s="49"/>
      <c r="B180" s="37"/>
      <c r="C180" s="36"/>
      <c r="D180" s="63"/>
      <c r="E180" s="49"/>
      <c r="F180" s="32"/>
      <c r="G180" s="220" t="s">
        <v>359</v>
      </c>
      <c r="H180" s="1503" t="s">
        <v>446</v>
      </c>
      <c r="I180" s="1503"/>
      <c r="J180" s="1503"/>
      <c r="K180" s="1503"/>
      <c r="L180" s="1503"/>
      <c r="M180" s="1503"/>
      <c r="N180" s="1503"/>
      <c r="O180" s="1503"/>
      <c r="P180" s="1503"/>
      <c r="Q180" s="1503"/>
      <c r="R180" s="1503"/>
      <c r="S180" s="1503"/>
      <c r="T180" s="1503"/>
      <c r="U180" s="1503"/>
      <c r="V180" s="1503"/>
      <c r="W180" s="1504" t="s">
        <v>110</v>
      </c>
      <c r="X180" s="1504"/>
      <c r="Y180" s="1504"/>
      <c r="Z180" s="1504"/>
      <c r="AA180" s="45"/>
      <c r="AB180" s="213"/>
      <c r="AC180" s="214"/>
      <c r="AD180" s="215"/>
    </row>
    <row r="181" spans="1:30" ht="13.5" customHeight="1">
      <c r="A181" s="49"/>
      <c r="B181" s="37"/>
      <c r="C181" s="36"/>
      <c r="D181" s="63"/>
      <c r="E181" s="49"/>
      <c r="F181" s="32"/>
      <c r="H181" s="1503"/>
      <c r="I181" s="1503"/>
      <c r="J181" s="1503"/>
      <c r="K181" s="1503"/>
      <c r="L181" s="1503"/>
      <c r="M181" s="1503"/>
      <c r="N181" s="1503"/>
      <c r="O181" s="1503"/>
      <c r="P181" s="1503"/>
      <c r="Q181" s="1503"/>
      <c r="R181" s="1503"/>
      <c r="S181" s="1503"/>
      <c r="T181" s="1503"/>
      <c r="U181" s="1503"/>
      <c r="V181" s="1503"/>
      <c r="W181" s="1504"/>
      <c r="X181" s="1504"/>
      <c r="Y181" s="1504"/>
      <c r="Z181" s="1504"/>
      <c r="AA181" s="45"/>
      <c r="AB181" s="213"/>
      <c r="AC181" s="214"/>
      <c r="AD181" s="215"/>
    </row>
    <row r="182" spans="1:30" ht="3" customHeight="1">
      <c r="A182" s="60"/>
      <c r="B182" s="61"/>
      <c r="C182" s="62"/>
      <c r="D182" s="165"/>
      <c r="E182" s="60"/>
      <c r="F182" s="64"/>
      <c r="G182" s="118"/>
      <c r="H182" s="469"/>
      <c r="I182" s="469"/>
      <c r="J182" s="469"/>
      <c r="K182" s="469"/>
      <c r="L182" s="469"/>
      <c r="M182" s="469"/>
      <c r="N182" s="469"/>
      <c r="O182" s="469"/>
      <c r="P182" s="469"/>
      <c r="Q182" s="469"/>
      <c r="R182" s="469"/>
      <c r="S182" s="469"/>
      <c r="T182" s="469"/>
      <c r="U182" s="469"/>
      <c r="V182" s="469"/>
      <c r="W182" s="469"/>
      <c r="X182" s="469"/>
      <c r="Y182" s="469"/>
      <c r="Z182" s="469"/>
      <c r="AA182" s="66"/>
      <c r="AB182" s="216"/>
      <c r="AC182" s="217"/>
      <c r="AD182" s="218"/>
    </row>
    <row r="183" spans="1:30" ht="3" customHeight="1">
      <c r="A183" s="49"/>
      <c r="B183" s="37"/>
      <c r="C183" s="36"/>
      <c r="D183" s="63"/>
      <c r="E183" s="49"/>
      <c r="F183" s="32"/>
      <c r="AA183" s="45"/>
      <c r="AB183" s="213"/>
      <c r="AC183" s="214"/>
      <c r="AD183" s="215"/>
    </row>
    <row r="184" spans="1:30" ht="13.5" customHeight="1">
      <c r="A184" s="1056"/>
      <c r="B184" s="37">
        <v>10</v>
      </c>
      <c r="C184" s="1009" t="s">
        <v>236</v>
      </c>
      <c r="D184" s="63" t="s">
        <v>240</v>
      </c>
      <c r="E184" s="1008" t="s">
        <v>232</v>
      </c>
      <c r="F184" s="32"/>
      <c r="G184" s="1011" t="s">
        <v>72</v>
      </c>
      <c r="H184" s="1011"/>
      <c r="I184" s="1011"/>
      <c r="J184" s="1011"/>
      <c r="K184" s="1011"/>
      <c r="L184" s="1011"/>
      <c r="M184" s="1012"/>
      <c r="N184" s="1013" t="s">
        <v>114</v>
      </c>
      <c r="O184" s="1014"/>
      <c r="P184" s="1014"/>
      <c r="Q184" s="1014"/>
      <c r="R184" s="1014"/>
      <c r="S184" s="1014"/>
      <c r="T184" s="1014"/>
      <c r="U184" s="1014"/>
      <c r="V184" s="1015"/>
      <c r="AA184" s="45"/>
      <c r="AB184" s="1486" t="s">
        <v>495</v>
      </c>
      <c r="AC184" s="1550"/>
      <c r="AD184" s="1551"/>
    </row>
    <row r="185" spans="1:30">
      <c r="A185" s="1056"/>
      <c r="B185" s="37"/>
      <c r="C185" s="1009"/>
      <c r="D185" s="63"/>
      <c r="E185" s="1008"/>
      <c r="F185" s="32"/>
      <c r="G185" s="1011"/>
      <c r="H185" s="1011"/>
      <c r="I185" s="1011"/>
      <c r="J185" s="1011"/>
      <c r="K185" s="1011"/>
      <c r="L185" s="1011"/>
      <c r="M185" s="1012"/>
      <c r="N185" s="1016"/>
      <c r="O185" s="1017"/>
      <c r="P185" s="1017"/>
      <c r="Q185" s="1017"/>
      <c r="R185" s="1017"/>
      <c r="S185" s="1017"/>
      <c r="T185" s="1017"/>
      <c r="U185" s="1017"/>
      <c r="V185" s="1018"/>
      <c r="AA185" s="45"/>
      <c r="AB185" s="1486"/>
      <c r="AC185" s="1550"/>
      <c r="AD185" s="1551"/>
    </row>
    <row r="186" spans="1:30">
      <c r="A186" s="49"/>
      <c r="B186" s="37"/>
      <c r="C186" s="1009"/>
      <c r="D186" s="63"/>
      <c r="E186" s="1008"/>
      <c r="F186" s="32"/>
      <c r="AA186" s="45"/>
      <c r="AB186" s="184"/>
      <c r="AC186" s="185"/>
      <c r="AD186" s="186"/>
    </row>
    <row r="187" spans="1:30">
      <c r="A187" s="49"/>
      <c r="B187" s="37"/>
      <c r="C187" s="1009"/>
      <c r="D187" s="63"/>
      <c r="E187" s="1008"/>
      <c r="F187" s="32"/>
      <c r="G187" s="1339" t="s">
        <v>73</v>
      </c>
      <c r="H187" s="1339"/>
      <c r="I187" s="1339"/>
      <c r="J187" s="1339"/>
      <c r="K187" s="1339"/>
      <c r="L187" s="1339"/>
      <c r="M187" s="994" t="s">
        <v>102</v>
      </c>
      <c r="N187" s="994"/>
      <c r="O187" s="994"/>
      <c r="P187" s="994"/>
      <c r="Q187" s="994"/>
      <c r="R187" s="32"/>
      <c r="AA187" s="45"/>
      <c r="AB187" s="184"/>
      <c r="AC187" s="185"/>
      <c r="AD187" s="186"/>
    </row>
    <row r="188" spans="1:30">
      <c r="A188" s="49"/>
      <c r="B188" s="37"/>
      <c r="C188" s="1009"/>
      <c r="D188" s="63"/>
      <c r="E188" s="1008"/>
      <c r="F188" s="32"/>
      <c r="G188" s="1451" t="s">
        <v>74</v>
      </c>
      <c r="H188" s="1452"/>
      <c r="I188" s="1452"/>
      <c r="J188" s="1452"/>
      <c r="K188" s="1452"/>
      <c r="L188" s="1453"/>
      <c r="M188" s="994" t="s">
        <v>111</v>
      </c>
      <c r="N188" s="994"/>
      <c r="O188" s="994"/>
      <c r="P188" s="994"/>
      <c r="Q188" s="994"/>
      <c r="R188" s="32"/>
      <c r="AA188" s="45"/>
      <c r="AB188" s="184"/>
      <c r="AC188" s="185"/>
      <c r="AD188" s="186"/>
    </row>
    <row r="189" spans="1:30">
      <c r="A189" s="49"/>
      <c r="B189" s="37"/>
      <c r="C189" s="1009"/>
      <c r="D189" s="63"/>
      <c r="E189" s="47"/>
      <c r="F189" s="32"/>
      <c r="G189" s="221"/>
      <c r="H189" s="221"/>
      <c r="I189" s="221"/>
      <c r="J189" s="221"/>
      <c r="K189" s="221"/>
      <c r="L189" s="221"/>
      <c r="M189" s="46"/>
      <c r="N189" s="46"/>
      <c r="O189" s="46"/>
      <c r="P189" s="46"/>
      <c r="Q189" s="46"/>
      <c r="R189" s="46"/>
      <c r="S189" s="46"/>
      <c r="T189" s="46"/>
      <c r="U189" s="46"/>
      <c r="V189" s="46"/>
      <c r="AA189" s="45"/>
      <c r="AB189" s="184"/>
      <c r="AC189" s="185"/>
      <c r="AD189" s="186"/>
    </row>
    <row r="190" spans="1:30">
      <c r="A190" s="49"/>
      <c r="B190" s="37"/>
      <c r="C190" s="48"/>
      <c r="D190" s="63"/>
      <c r="E190" s="47"/>
      <c r="F190" s="32"/>
      <c r="G190" s="221"/>
      <c r="H190" s="221"/>
      <c r="I190" s="221"/>
      <c r="J190" s="221"/>
      <c r="K190" s="221"/>
      <c r="L190" s="221"/>
      <c r="M190" s="46"/>
      <c r="N190" s="46"/>
      <c r="O190" s="46"/>
      <c r="P190" s="46"/>
      <c r="Q190" s="46"/>
      <c r="R190" s="46"/>
      <c r="S190" s="46"/>
      <c r="T190" s="46"/>
      <c r="U190" s="46"/>
      <c r="V190" s="46"/>
      <c r="AA190" s="45"/>
      <c r="AB190" s="184"/>
      <c r="AC190" s="185"/>
      <c r="AD190" s="186"/>
    </row>
    <row r="191" spans="1:30">
      <c r="A191" s="49"/>
      <c r="B191" s="37"/>
      <c r="C191" s="48"/>
      <c r="D191" s="63"/>
      <c r="E191" s="47"/>
      <c r="F191" s="32"/>
      <c r="G191" s="1557" t="s">
        <v>568</v>
      </c>
      <c r="H191" s="1557"/>
      <c r="I191" s="1557"/>
      <c r="J191" s="1557"/>
      <c r="K191" s="1557"/>
      <c r="L191" s="1557"/>
      <c r="M191" s="1557"/>
      <c r="N191" s="1557"/>
      <c r="O191" s="1557"/>
      <c r="P191" s="1557"/>
      <c r="Q191" s="1557"/>
      <c r="R191" s="1557"/>
      <c r="S191" s="1557"/>
      <c r="T191" s="1557"/>
      <c r="U191" s="1557"/>
      <c r="V191" s="1557"/>
      <c r="W191" s="1557"/>
      <c r="X191" s="1557"/>
      <c r="Y191" s="1557"/>
      <c r="Z191" s="1557"/>
      <c r="AA191" s="45"/>
      <c r="AB191" s="184"/>
      <c r="AC191" s="185"/>
      <c r="AD191" s="186"/>
    </row>
    <row r="192" spans="1:30">
      <c r="A192" s="49"/>
      <c r="B192" s="37"/>
      <c r="C192" s="48"/>
      <c r="D192" s="63"/>
      <c r="E192" s="47"/>
      <c r="F192" s="32"/>
      <c r="G192" s="1558"/>
      <c r="H192" s="1559"/>
      <c r="I192" s="1559"/>
      <c r="J192" s="1559"/>
      <c r="K192" s="1559"/>
      <c r="L192" s="1559"/>
      <c r="M192" s="1559"/>
      <c r="N192" s="1559"/>
      <c r="O192" s="1559"/>
      <c r="P192" s="1559"/>
      <c r="Q192" s="1559"/>
      <c r="R192" s="1559"/>
      <c r="S192" s="1559"/>
      <c r="T192" s="1559"/>
      <c r="U192" s="1559"/>
      <c r="V192" s="1559"/>
      <c r="W192" s="1559"/>
      <c r="X192" s="1559"/>
      <c r="Y192" s="1559"/>
      <c r="Z192" s="1560"/>
      <c r="AA192" s="45"/>
      <c r="AB192" s="184"/>
      <c r="AC192" s="185"/>
      <c r="AD192" s="186"/>
    </row>
    <row r="193" spans="1:30">
      <c r="A193" s="49"/>
      <c r="B193" s="37"/>
      <c r="C193" s="48"/>
      <c r="D193" s="63"/>
      <c r="E193" s="47"/>
      <c r="F193" s="32"/>
      <c r="G193" s="1855"/>
      <c r="H193" s="1856"/>
      <c r="I193" s="1856"/>
      <c r="J193" s="1856"/>
      <c r="K193" s="1856"/>
      <c r="L193" s="1856"/>
      <c r="M193" s="1856"/>
      <c r="N193" s="1856"/>
      <c r="O193" s="1856"/>
      <c r="P193" s="1856"/>
      <c r="Q193" s="1856"/>
      <c r="R193" s="1856"/>
      <c r="S193" s="1856"/>
      <c r="T193" s="1856"/>
      <c r="U193" s="1856"/>
      <c r="V193" s="1856"/>
      <c r="W193" s="1856"/>
      <c r="X193" s="1856"/>
      <c r="Y193" s="1856"/>
      <c r="Z193" s="1857"/>
      <c r="AA193" s="45"/>
      <c r="AB193" s="184"/>
      <c r="AC193" s="185"/>
      <c r="AD193" s="186"/>
    </row>
    <row r="194" spans="1:30">
      <c r="A194" s="49"/>
      <c r="B194" s="37"/>
      <c r="C194" s="48"/>
      <c r="D194" s="63"/>
      <c r="E194" s="47"/>
      <c r="F194" s="32"/>
      <c r="G194" s="1561"/>
      <c r="H194" s="1562"/>
      <c r="I194" s="1562"/>
      <c r="J194" s="1562"/>
      <c r="K194" s="1562"/>
      <c r="L194" s="1562"/>
      <c r="M194" s="1562"/>
      <c r="N194" s="1562"/>
      <c r="O194" s="1562"/>
      <c r="P194" s="1562"/>
      <c r="Q194" s="1562"/>
      <c r="R194" s="1562"/>
      <c r="S194" s="1562"/>
      <c r="T194" s="1562"/>
      <c r="U194" s="1562"/>
      <c r="V194" s="1562"/>
      <c r="W194" s="1562"/>
      <c r="X194" s="1562"/>
      <c r="Y194" s="1562"/>
      <c r="Z194" s="1563"/>
      <c r="AA194" s="45"/>
      <c r="AB194" s="184"/>
      <c r="AC194" s="185"/>
      <c r="AD194" s="186"/>
    </row>
    <row r="195" spans="1:30">
      <c r="A195" s="49"/>
      <c r="B195" s="37"/>
      <c r="C195" s="48"/>
      <c r="D195" s="63"/>
      <c r="E195" s="47"/>
      <c r="F195" s="32"/>
      <c r="G195" s="221"/>
      <c r="H195" s="221"/>
      <c r="I195" s="221"/>
      <c r="J195" s="221"/>
      <c r="K195" s="221"/>
      <c r="L195" s="221"/>
      <c r="M195" s="46"/>
      <c r="N195" s="46"/>
      <c r="O195" s="46"/>
      <c r="P195" s="46"/>
      <c r="Q195" s="46"/>
      <c r="R195" s="46"/>
      <c r="S195" s="46"/>
      <c r="T195" s="46"/>
      <c r="U195" s="46"/>
      <c r="V195" s="46"/>
      <c r="AA195" s="45"/>
      <c r="AB195" s="184"/>
      <c r="AC195" s="185"/>
      <c r="AD195" s="186"/>
    </row>
    <row r="196" spans="1:30" ht="24">
      <c r="A196" s="49" t="s">
        <v>994</v>
      </c>
      <c r="B196" s="37">
        <v>11</v>
      </c>
      <c r="C196" s="48" t="s">
        <v>995</v>
      </c>
      <c r="D196" s="39" t="s">
        <v>538</v>
      </c>
      <c r="E196" s="49" t="s">
        <v>1257</v>
      </c>
      <c r="F196" s="32"/>
      <c r="G196" s="1011" t="s">
        <v>72</v>
      </c>
      <c r="H196" s="1011"/>
      <c r="I196" s="1011"/>
      <c r="J196" s="1011"/>
      <c r="K196" s="1011"/>
      <c r="L196" s="1011"/>
      <c r="M196" s="1012"/>
      <c r="N196" s="1013" t="s">
        <v>114</v>
      </c>
      <c r="O196" s="1014"/>
      <c r="P196" s="1014"/>
      <c r="Q196" s="1014"/>
      <c r="R196" s="1014"/>
      <c r="S196" s="1014"/>
      <c r="T196" s="1014"/>
      <c r="U196" s="1014"/>
      <c r="V196" s="1015"/>
      <c r="AA196" s="45"/>
      <c r="AB196" s="184"/>
      <c r="AC196" s="185"/>
      <c r="AD196" s="186"/>
    </row>
    <row r="197" spans="1:30">
      <c r="A197" s="49"/>
      <c r="B197" s="37"/>
      <c r="C197" s="48"/>
      <c r="D197" s="63"/>
      <c r="E197" s="47"/>
      <c r="F197" s="32"/>
      <c r="G197" s="1011"/>
      <c r="H197" s="1011"/>
      <c r="I197" s="1011"/>
      <c r="J197" s="1011"/>
      <c r="K197" s="1011"/>
      <c r="L197" s="1011"/>
      <c r="M197" s="1012"/>
      <c r="N197" s="1016"/>
      <c r="O197" s="1017"/>
      <c r="P197" s="1017"/>
      <c r="Q197" s="1017"/>
      <c r="R197" s="1017"/>
      <c r="S197" s="1017"/>
      <c r="T197" s="1017"/>
      <c r="U197" s="1017"/>
      <c r="V197" s="1018"/>
      <c r="AA197" s="45"/>
      <c r="AB197" s="184"/>
      <c r="AC197" s="185"/>
      <c r="AD197" s="186"/>
    </row>
    <row r="198" spans="1:30">
      <c r="A198" s="49"/>
      <c r="B198" s="37"/>
      <c r="C198" s="48"/>
      <c r="D198" s="63"/>
      <c r="E198" s="47"/>
      <c r="F198" s="32"/>
      <c r="G198" s="221"/>
      <c r="H198" s="221"/>
      <c r="I198" s="221"/>
      <c r="J198" s="221"/>
      <c r="K198" s="221"/>
      <c r="L198" s="221"/>
      <c r="M198" s="46"/>
      <c r="N198" s="46"/>
      <c r="O198" s="46"/>
      <c r="P198" s="46"/>
      <c r="Q198" s="46"/>
      <c r="R198" s="46"/>
      <c r="S198" s="46"/>
      <c r="T198" s="46"/>
      <c r="U198" s="46"/>
      <c r="V198" s="46"/>
      <c r="AA198" s="45"/>
      <c r="AB198" s="184"/>
      <c r="AC198" s="185"/>
      <c r="AD198" s="186"/>
    </row>
    <row r="199" spans="1:30">
      <c r="A199" s="49"/>
      <c r="B199" s="37"/>
      <c r="C199" s="48"/>
      <c r="D199" s="63"/>
      <c r="E199" s="47"/>
      <c r="F199" s="32"/>
      <c r="G199" s="588"/>
      <c r="H199" s="588"/>
      <c r="I199" s="588"/>
      <c r="J199" s="588"/>
      <c r="K199" s="588"/>
      <c r="L199" s="588"/>
      <c r="M199" s="588"/>
      <c r="N199" s="588"/>
      <c r="O199" s="588"/>
      <c r="P199" s="588"/>
      <c r="Q199" s="588"/>
      <c r="R199" s="588"/>
      <c r="S199" s="588"/>
      <c r="T199" s="588"/>
      <c r="U199" s="588"/>
      <c r="V199" s="588"/>
      <c r="W199" s="588"/>
      <c r="X199" s="588"/>
      <c r="Y199" s="588"/>
      <c r="Z199" s="588"/>
      <c r="AA199" s="45"/>
      <c r="AB199" s="184"/>
      <c r="AC199" s="185"/>
      <c r="AD199" s="186"/>
    </row>
    <row r="200" spans="1:30">
      <c r="A200" s="49"/>
      <c r="B200" s="37"/>
      <c r="C200" s="48"/>
      <c r="D200" s="63"/>
      <c r="E200" s="47"/>
      <c r="F200" s="32"/>
      <c r="G200" s="221"/>
      <c r="H200" s="221"/>
      <c r="I200" s="221"/>
      <c r="J200" s="221"/>
      <c r="K200" s="221"/>
      <c r="L200" s="221"/>
      <c r="M200" s="46"/>
      <c r="N200" s="46"/>
      <c r="O200" s="46"/>
      <c r="P200" s="46"/>
      <c r="Q200" s="46"/>
      <c r="R200" s="46"/>
      <c r="S200" s="46"/>
      <c r="T200" s="46"/>
      <c r="U200" s="46"/>
      <c r="V200" s="46"/>
      <c r="AA200" s="45"/>
      <c r="AB200" s="184"/>
      <c r="AC200" s="185"/>
      <c r="AD200" s="186"/>
    </row>
    <row r="201" spans="1:30" ht="5.25" customHeight="1">
      <c r="A201" s="49"/>
      <c r="B201" s="37"/>
      <c r="C201" s="48"/>
      <c r="D201" s="63"/>
      <c r="E201" s="47"/>
      <c r="F201" s="32"/>
      <c r="G201" s="221"/>
      <c r="H201" s="221"/>
      <c r="I201" s="221"/>
      <c r="J201" s="221"/>
      <c r="K201" s="221"/>
      <c r="L201" s="221"/>
      <c r="M201" s="46"/>
      <c r="N201" s="46"/>
      <c r="O201" s="46"/>
      <c r="P201" s="46"/>
      <c r="Q201" s="46"/>
      <c r="R201" s="46"/>
      <c r="S201" s="46"/>
      <c r="T201" s="46"/>
      <c r="U201" s="46"/>
      <c r="V201" s="46"/>
      <c r="AA201" s="45"/>
      <c r="AB201" s="184"/>
      <c r="AC201" s="185"/>
      <c r="AD201" s="186"/>
    </row>
    <row r="202" spans="1:30" ht="13.5" customHeight="1">
      <c r="A202" s="1056" t="s">
        <v>634</v>
      </c>
      <c r="B202" s="37">
        <v>12</v>
      </c>
      <c r="C202" s="1009" t="s">
        <v>409</v>
      </c>
      <c r="D202" s="63" t="s">
        <v>240</v>
      </c>
      <c r="E202" s="1056" t="s">
        <v>964</v>
      </c>
      <c r="F202" s="32"/>
      <c r="G202" s="1011" t="s">
        <v>72</v>
      </c>
      <c r="H202" s="1011"/>
      <c r="I202" s="1011"/>
      <c r="J202" s="1011"/>
      <c r="K202" s="1011"/>
      <c r="L202" s="1011"/>
      <c r="M202" s="1012"/>
      <c r="N202" s="1092" t="s">
        <v>175</v>
      </c>
      <c r="O202" s="1093"/>
      <c r="P202" s="1093"/>
      <c r="Q202" s="1093"/>
      <c r="R202" s="1093"/>
      <c r="S202" s="1093"/>
      <c r="T202" s="1093"/>
      <c r="U202" s="1093"/>
      <c r="V202" s="1094"/>
      <c r="AA202" s="45"/>
      <c r="AB202" s="1082" t="s">
        <v>643</v>
      </c>
      <c r="AC202" s="1113"/>
      <c r="AD202" s="1114"/>
    </row>
    <row r="203" spans="1:30" ht="13.5" customHeight="1">
      <c r="A203" s="1056"/>
      <c r="B203" s="37"/>
      <c r="C203" s="1009"/>
      <c r="D203" s="63"/>
      <c r="E203" s="1056"/>
      <c r="F203" s="32"/>
      <c r="G203" s="1011"/>
      <c r="H203" s="1011"/>
      <c r="I203" s="1011"/>
      <c r="J203" s="1011"/>
      <c r="K203" s="1011"/>
      <c r="L203" s="1011"/>
      <c r="M203" s="1012"/>
      <c r="N203" s="1016"/>
      <c r="O203" s="1017"/>
      <c r="P203" s="1017"/>
      <c r="Q203" s="1017"/>
      <c r="R203" s="1017"/>
      <c r="S203" s="1017"/>
      <c r="T203" s="1017"/>
      <c r="U203" s="1017"/>
      <c r="V203" s="1018"/>
      <c r="AA203" s="45"/>
      <c r="AB203" s="1082"/>
      <c r="AC203" s="1113"/>
      <c r="AD203" s="1114"/>
    </row>
    <row r="204" spans="1:30" ht="13.5" customHeight="1">
      <c r="A204" s="1056"/>
      <c r="B204" s="37"/>
      <c r="C204" s="1009"/>
      <c r="D204" s="63"/>
      <c r="E204" s="1056"/>
      <c r="F204" s="32"/>
      <c r="AA204" s="45"/>
      <c r="AB204" s="1082"/>
      <c r="AC204" s="1113"/>
      <c r="AD204" s="1114"/>
    </row>
    <row r="205" spans="1:30">
      <c r="A205" s="1056"/>
      <c r="B205" s="37"/>
      <c r="C205" s="1009"/>
      <c r="D205" s="63"/>
      <c r="E205" s="1056"/>
      <c r="F205" s="32"/>
      <c r="G205" s="40" t="s">
        <v>158</v>
      </c>
      <c r="AA205" s="45"/>
      <c r="AB205" s="1082"/>
      <c r="AC205" s="1113"/>
      <c r="AD205" s="1114"/>
    </row>
    <row r="206" spans="1:30" ht="13.5" customHeight="1">
      <c r="A206" s="1056"/>
      <c r="B206" s="37"/>
      <c r="C206" s="1009"/>
      <c r="D206" s="63"/>
      <c r="E206" s="1056"/>
      <c r="F206" s="32"/>
      <c r="G206" s="1118" t="str">
        <f>IF(L32=0,"",L32)</f>
        <v/>
      </c>
      <c r="H206" s="1118"/>
      <c r="I206" s="1117" t="s">
        <v>238</v>
      </c>
      <c r="J206" s="1117"/>
      <c r="K206" s="1117"/>
      <c r="L206" s="1117"/>
      <c r="M206" s="1117"/>
      <c r="N206" s="1117"/>
      <c r="AA206" s="45"/>
      <c r="AB206" s="1082"/>
      <c r="AC206" s="1113"/>
      <c r="AD206" s="1114"/>
    </row>
    <row r="207" spans="1:30">
      <c r="A207" s="1056"/>
      <c r="B207" s="37"/>
      <c r="C207" s="1009"/>
      <c r="D207" s="63"/>
      <c r="E207" s="1056"/>
      <c r="F207" s="32"/>
      <c r="AA207" s="45"/>
      <c r="AB207" s="160"/>
      <c r="AC207" s="161"/>
      <c r="AD207" s="162"/>
    </row>
    <row r="208" spans="1:30" ht="13.5" customHeight="1">
      <c r="A208" s="1056"/>
      <c r="B208" s="37"/>
      <c r="C208" s="1009"/>
      <c r="D208" s="63"/>
      <c r="E208" s="1056"/>
      <c r="F208" s="32"/>
      <c r="G208" s="1628" t="s">
        <v>711</v>
      </c>
      <c r="H208" s="1628"/>
      <c r="I208" s="1628"/>
      <c r="J208" s="1628"/>
      <c r="K208" s="1628"/>
      <c r="L208" s="1628"/>
      <c r="M208" s="1628"/>
      <c r="N208" s="1628"/>
      <c r="O208" s="1628"/>
      <c r="P208" s="1628"/>
      <c r="Q208" s="1628"/>
      <c r="R208" s="1628"/>
      <c r="S208" s="1628"/>
      <c r="T208" s="1628"/>
      <c r="U208" s="1628"/>
      <c r="V208" s="1628"/>
      <c r="W208" s="1628"/>
      <c r="X208" s="1628"/>
      <c r="Y208" s="1628"/>
      <c r="AA208" s="45"/>
      <c r="AB208" s="160"/>
      <c r="AC208" s="161"/>
      <c r="AD208" s="162"/>
    </row>
    <row r="209" spans="1:30" ht="13.5" customHeight="1">
      <c r="A209" s="49"/>
      <c r="B209" s="37"/>
      <c r="C209" s="1009"/>
      <c r="D209" s="63"/>
      <c r="E209" s="1056"/>
      <c r="F209" s="32"/>
      <c r="AA209" s="45"/>
      <c r="AB209" s="160"/>
      <c r="AC209" s="161"/>
      <c r="AD209" s="162"/>
    </row>
    <row r="210" spans="1:30">
      <c r="A210" s="49"/>
      <c r="B210" s="37"/>
      <c r="C210" s="1009"/>
      <c r="D210" s="63"/>
      <c r="E210" s="1056"/>
      <c r="F210" s="32"/>
      <c r="G210" s="31" t="s">
        <v>165</v>
      </c>
      <c r="AA210" s="45"/>
      <c r="AB210" s="160"/>
      <c r="AC210" s="161"/>
      <c r="AD210" s="162"/>
    </row>
    <row r="211" spans="1:30">
      <c r="A211" s="49"/>
      <c r="B211" s="37"/>
      <c r="C211" s="1009"/>
      <c r="D211" s="63"/>
      <c r="E211" s="1056"/>
      <c r="F211" s="32"/>
      <c r="G211" s="1154" t="s">
        <v>9</v>
      </c>
      <c r="H211" s="1154"/>
      <c r="I211" s="1154"/>
      <c r="J211" s="1483" t="s">
        <v>25</v>
      </c>
      <c r="K211" s="1154"/>
      <c r="L211" s="1154"/>
      <c r="M211" s="1433" t="s">
        <v>890</v>
      </c>
      <c r="N211" s="1534"/>
      <c r="O211" s="1534"/>
      <c r="P211" s="1534"/>
      <c r="Q211" s="1534"/>
      <c r="R211" s="1534"/>
      <c r="S211" s="1543"/>
      <c r="T211" s="1433" t="s">
        <v>225</v>
      </c>
      <c r="U211" s="1434"/>
      <c r="V211" s="1434"/>
      <c r="W211" s="1435"/>
      <c r="AA211" s="45"/>
      <c r="AB211" s="160"/>
      <c r="AC211" s="161"/>
      <c r="AD211" s="162"/>
    </row>
    <row r="212" spans="1:30" ht="13.5" customHeight="1">
      <c r="A212" s="49"/>
      <c r="B212" s="37"/>
      <c r="C212" s="1009"/>
      <c r="D212" s="63"/>
      <c r="E212" s="1056"/>
      <c r="F212" s="32"/>
      <c r="G212" s="1154" t="s">
        <v>156</v>
      </c>
      <c r="H212" s="1154"/>
      <c r="I212" s="1154"/>
      <c r="J212" s="1539">
        <f>IF(N38+R38=0,"",N38+R38)</f>
        <v>4</v>
      </c>
      <c r="K212" s="1540"/>
      <c r="L212" s="718" t="s">
        <v>24</v>
      </c>
      <c r="M212" s="1533" t="s">
        <v>226</v>
      </c>
      <c r="N212" s="1534"/>
      <c r="O212" s="1534"/>
      <c r="P212" s="1534"/>
      <c r="Q212" s="1134">
        <f>IFERROR(ROUNDDOWN(J212/3,1),"")</f>
        <v>1.3</v>
      </c>
      <c r="R212" s="1135"/>
      <c r="S212" s="719" t="s">
        <v>24</v>
      </c>
      <c r="T212" s="1484"/>
      <c r="U212" s="1485"/>
      <c r="V212" s="1485"/>
      <c r="W212" s="718" t="s">
        <v>24</v>
      </c>
      <c r="AA212" s="45"/>
      <c r="AB212" s="160"/>
      <c r="AC212" s="161"/>
      <c r="AD212" s="162"/>
    </row>
    <row r="213" spans="1:30">
      <c r="A213" s="49"/>
      <c r="B213" s="37"/>
      <c r="C213" s="1009"/>
      <c r="D213" s="63"/>
      <c r="E213" s="1056"/>
      <c r="F213" s="32"/>
      <c r="G213" s="1154" t="s">
        <v>152</v>
      </c>
      <c r="H213" s="1154"/>
      <c r="I213" s="1154"/>
      <c r="J213" s="1539">
        <f>IF(N39+R39=0,"",N39+R39)</f>
        <v>12</v>
      </c>
      <c r="K213" s="1540"/>
      <c r="L213" s="718" t="s">
        <v>24</v>
      </c>
      <c r="M213" s="1535" t="s">
        <v>227</v>
      </c>
      <c r="N213" s="1536"/>
      <c r="O213" s="1536"/>
      <c r="P213" s="1536"/>
      <c r="Q213" s="1021">
        <f>IFERROR(ROUNDDOWN(J213/6,1)+ROUNDDOWN(J214/6,1),"")</f>
        <v>6</v>
      </c>
      <c r="R213" s="1022"/>
      <c r="S213" s="720"/>
      <c r="T213" s="1566"/>
      <c r="U213" s="1567"/>
      <c r="V213" s="1567"/>
      <c r="W213" s="1564" t="s">
        <v>24</v>
      </c>
      <c r="AA213" s="45"/>
      <c r="AB213" s="160"/>
      <c r="AC213" s="161"/>
      <c r="AD213" s="162"/>
    </row>
    <row r="214" spans="1:30" ht="13.5" customHeight="1">
      <c r="A214" s="49"/>
      <c r="B214" s="37"/>
      <c r="C214" s="1009"/>
      <c r="D214" s="63"/>
      <c r="E214" s="1056"/>
      <c r="F214" s="32"/>
      <c r="G214" s="1154" t="s">
        <v>153</v>
      </c>
      <c r="H214" s="1154"/>
      <c r="I214" s="1154"/>
      <c r="J214" s="1539">
        <f>IF(N40+R40=0,"",N40+R40)</f>
        <v>24</v>
      </c>
      <c r="K214" s="1540"/>
      <c r="L214" s="718" t="s">
        <v>24</v>
      </c>
      <c r="M214" s="1537"/>
      <c r="N214" s="1538"/>
      <c r="O214" s="1538"/>
      <c r="P214" s="1538"/>
      <c r="Q214" s="1023"/>
      <c r="R214" s="1024"/>
      <c r="S214" s="225" t="s">
        <v>24</v>
      </c>
      <c r="T214" s="1530"/>
      <c r="U214" s="1531"/>
      <c r="V214" s="1531"/>
      <c r="W214" s="1565"/>
      <c r="X214" s="226"/>
      <c r="Y214" s="226"/>
      <c r="Z214" s="226"/>
      <c r="AA214" s="45"/>
      <c r="AB214" s="160"/>
      <c r="AC214" s="161"/>
      <c r="AD214" s="162"/>
    </row>
    <row r="215" spans="1:30">
      <c r="A215" s="49"/>
      <c r="B215" s="37"/>
      <c r="C215" s="1009"/>
      <c r="D215" s="63"/>
      <c r="E215" s="1056"/>
      <c r="F215" s="32"/>
      <c r="M215" s="1154" t="s">
        <v>448</v>
      </c>
      <c r="N215" s="1154"/>
      <c r="O215" s="1154"/>
      <c r="P215" s="1154"/>
      <c r="Q215" s="1541">
        <f>IFERROR(ROUND(Q212+Q213,0)+1,"")</f>
        <v>8</v>
      </c>
      <c r="R215" s="1542"/>
      <c r="S215" s="719" t="s">
        <v>24</v>
      </c>
      <c r="T215" s="1539" t="str">
        <f>IF(T212+T213=0,"",T212+T213)</f>
        <v/>
      </c>
      <c r="U215" s="1540"/>
      <c r="V215" s="1540"/>
      <c r="W215" s="718" t="s">
        <v>24</v>
      </c>
      <c r="X215" s="226"/>
      <c r="Y215" s="226"/>
      <c r="Z215" s="226"/>
      <c r="AA215" s="45"/>
      <c r="AB215" s="160"/>
      <c r="AC215" s="161"/>
      <c r="AD215" s="162"/>
    </row>
    <row r="216" spans="1:30">
      <c r="A216" s="49"/>
      <c r="B216" s="37"/>
      <c r="C216" s="1009"/>
      <c r="D216" s="63"/>
      <c r="E216" s="1056"/>
      <c r="F216" s="32"/>
      <c r="X216" s="226"/>
      <c r="Y216" s="226"/>
      <c r="Z216" s="226"/>
      <c r="AA216" s="45"/>
      <c r="AB216" s="160"/>
      <c r="AC216" s="161"/>
      <c r="AD216" s="162"/>
    </row>
    <row r="217" spans="1:30">
      <c r="A217" s="49"/>
      <c r="B217" s="37"/>
      <c r="C217" s="1009"/>
      <c r="D217" s="63"/>
      <c r="E217" s="1056"/>
      <c r="F217" s="32"/>
      <c r="X217" s="226"/>
      <c r="Y217" s="226"/>
      <c r="Z217" s="226"/>
      <c r="AA217" s="45"/>
      <c r="AB217" s="160"/>
      <c r="AC217" s="161"/>
      <c r="AD217" s="162"/>
    </row>
    <row r="218" spans="1:30">
      <c r="A218" s="49"/>
      <c r="B218" s="37"/>
      <c r="C218" s="1009"/>
      <c r="D218" s="63"/>
      <c r="E218" s="1056"/>
      <c r="F218" s="32"/>
      <c r="G218" s="1117" t="s">
        <v>945</v>
      </c>
      <c r="H218" s="1117"/>
      <c r="I218" s="1117"/>
      <c r="J218" s="1117"/>
      <c r="K218" s="1117"/>
      <c r="L218" s="1117"/>
      <c r="M218" s="1117"/>
      <c r="N218" s="1117"/>
      <c r="O218" s="1117"/>
      <c r="P218" s="1117"/>
      <c r="Q218" s="1117"/>
      <c r="R218" s="1117"/>
      <c r="S218" s="1117"/>
      <c r="T218" s="1515" t="s">
        <v>103</v>
      </c>
      <c r="U218" s="1516"/>
      <c r="V218" s="1516"/>
      <c r="W218" s="1517"/>
      <c r="X218" s="226"/>
      <c r="Y218" s="226"/>
      <c r="Z218" s="226"/>
      <c r="AA218" s="45"/>
      <c r="AB218" s="160"/>
      <c r="AC218" s="161"/>
      <c r="AD218" s="162"/>
    </row>
    <row r="219" spans="1:30" ht="13.5" customHeight="1">
      <c r="A219" s="49"/>
      <c r="B219" s="37"/>
      <c r="C219" s="1009"/>
      <c r="D219" s="63"/>
      <c r="E219" s="1056"/>
      <c r="F219" s="32"/>
      <c r="H219" s="126"/>
      <c r="I219" s="126"/>
      <c r="J219" s="126"/>
      <c r="K219" s="126"/>
      <c r="L219" s="126"/>
      <c r="M219" s="126"/>
      <c r="N219" s="126"/>
      <c r="O219" s="126"/>
      <c r="P219" s="126"/>
      <c r="Q219" s="126"/>
      <c r="R219" s="126"/>
      <c r="S219" s="126"/>
      <c r="T219" s="126"/>
      <c r="U219" s="126"/>
      <c r="V219" s="126"/>
      <c r="W219" s="126"/>
      <c r="X219" s="126"/>
      <c r="Y219" s="126"/>
      <c r="Z219" s="126"/>
      <c r="AA219" s="45"/>
      <c r="AB219" s="160"/>
      <c r="AC219" s="161"/>
      <c r="AD219" s="162"/>
    </row>
    <row r="220" spans="1:30">
      <c r="A220" s="49"/>
      <c r="B220" s="37"/>
      <c r="C220" s="1009"/>
      <c r="D220" s="63"/>
      <c r="E220" s="1056"/>
      <c r="F220" s="32"/>
      <c r="G220" s="126"/>
      <c r="H220" s="126"/>
      <c r="I220" s="126"/>
      <c r="J220" s="126"/>
      <c r="K220" s="126"/>
      <c r="L220" s="126"/>
      <c r="M220" s="126"/>
      <c r="N220" s="126"/>
      <c r="O220" s="126"/>
      <c r="P220" s="126"/>
      <c r="Q220" s="126"/>
      <c r="R220" s="126"/>
      <c r="S220" s="126"/>
      <c r="T220" s="126"/>
      <c r="U220" s="126"/>
      <c r="V220" s="126"/>
      <c r="W220" s="126"/>
      <c r="X220" s="126"/>
      <c r="Y220" s="126"/>
      <c r="Z220" s="126"/>
      <c r="AA220" s="45"/>
      <c r="AB220" s="160"/>
      <c r="AC220" s="161"/>
      <c r="AD220" s="162"/>
    </row>
    <row r="221" spans="1:30">
      <c r="A221" s="49"/>
      <c r="B221" s="37"/>
      <c r="C221" s="1009"/>
      <c r="D221" s="63"/>
      <c r="E221" s="1056"/>
      <c r="F221" s="32"/>
      <c r="G221" s="126"/>
      <c r="H221" s="126"/>
      <c r="I221" s="126"/>
      <c r="J221" s="126"/>
      <c r="K221" s="126"/>
      <c r="L221" s="126"/>
      <c r="M221" s="126"/>
      <c r="N221" s="126"/>
      <c r="O221" s="126"/>
      <c r="P221" s="126"/>
      <c r="Q221" s="126"/>
      <c r="R221" s="126"/>
      <c r="S221" s="126"/>
      <c r="T221" s="126"/>
      <c r="U221" s="126"/>
      <c r="V221" s="126"/>
      <c r="W221" s="126"/>
      <c r="X221" s="126"/>
      <c r="Y221" s="126"/>
      <c r="Z221" s="126"/>
      <c r="AA221" s="45"/>
      <c r="AB221" s="160"/>
      <c r="AC221" s="161"/>
      <c r="AD221" s="162"/>
    </row>
    <row r="222" spans="1:30">
      <c r="A222" s="49"/>
      <c r="B222" s="37"/>
      <c r="C222" s="1009"/>
      <c r="D222" s="63"/>
      <c r="E222" s="1056"/>
      <c r="F222" s="32"/>
      <c r="G222" s="126"/>
      <c r="H222" s="126"/>
      <c r="I222" s="126"/>
      <c r="J222" s="126"/>
      <c r="K222" s="126"/>
      <c r="L222" s="126"/>
      <c r="M222" s="126"/>
      <c r="N222" s="126"/>
      <c r="O222" s="126"/>
      <c r="P222" s="126"/>
      <c r="Q222" s="126"/>
      <c r="R222" s="126"/>
      <c r="S222" s="126"/>
      <c r="T222" s="126"/>
      <c r="U222" s="126"/>
      <c r="V222" s="126"/>
      <c r="W222" s="126"/>
      <c r="X222" s="126"/>
      <c r="Y222" s="126"/>
      <c r="Z222" s="126"/>
      <c r="AA222" s="45"/>
      <c r="AB222" s="160"/>
      <c r="AC222" s="161"/>
      <c r="AD222" s="162"/>
    </row>
    <row r="223" spans="1:30">
      <c r="A223" s="49"/>
      <c r="B223" s="37"/>
      <c r="C223" s="1009"/>
      <c r="D223" s="63"/>
      <c r="E223" s="1056"/>
      <c r="F223" s="32"/>
      <c r="AA223" s="45"/>
      <c r="AB223" s="160"/>
      <c r="AC223" s="161"/>
      <c r="AD223" s="162"/>
    </row>
    <row r="224" spans="1:30">
      <c r="A224" s="60"/>
      <c r="B224" s="61"/>
      <c r="C224" s="164"/>
      <c r="D224" s="165"/>
      <c r="E224" s="1480"/>
      <c r="F224" s="64"/>
      <c r="G224" s="118"/>
      <c r="H224" s="118"/>
      <c r="I224" s="118"/>
      <c r="J224" s="118"/>
      <c r="K224" s="118"/>
      <c r="L224" s="118"/>
      <c r="M224" s="118"/>
      <c r="N224" s="118"/>
      <c r="O224" s="118"/>
      <c r="P224" s="118"/>
      <c r="Q224" s="118"/>
      <c r="R224" s="118"/>
      <c r="S224" s="118"/>
      <c r="T224" s="118"/>
      <c r="U224" s="118"/>
      <c r="V224" s="118"/>
      <c r="W224" s="118"/>
      <c r="X224" s="118"/>
      <c r="Y224" s="118"/>
      <c r="Z224" s="118"/>
      <c r="AA224" s="66"/>
      <c r="AB224" s="166"/>
      <c r="AC224" s="167"/>
      <c r="AD224" s="168"/>
    </row>
    <row r="225" spans="1:30" ht="5.25" customHeight="1">
      <c r="A225" s="49"/>
      <c r="B225" s="37"/>
      <c r="C225" s="48"/>
      <c r="D225" s="63"/>
      <c r="E225" s="47"/>
      <c r="F225" s="32"/>
      <c r="AA225" s="45"/>
      <c r="AB225" s="160"/>
      <c r="AC225" s="161"/>
      <c r="AD225" s="162"/>
    </row>
    <row r="226" spans="1:30" ht="13.5" customHeight="1">
      <c r="A226" s="49"/>
      <c r="B226" s="37"/>
      <c r="C226" s="1438"/>
      <c r="D226" s="227"/>
      <c r="E226" s="1056" t="s">
        <v>883</v>
      </c>
      <c r="F226" s="32"/>
      <c r="G226" s="31" t="s">
        <v>164</v>
      </c>
      <c r="AA226" s="45"/>
      <c r="AB226" s="213"/>
      <c r="AC226" s="214"/>
      <c r="AD226" s="215"/>
    </row>
    <row r="227" spans="1:30">
      <c r="A227" s="49"/>
      <c r="B227" s="37"/>
      <c r="C227" s="1438"/>
      <c r="D227" s="227"/>
      <c r="E227" s="1056"/>
      <c r="F227" s="32"/>
      <c r="G227" s="31" t="s">
        <v>23</v>
      </c>
      <c r="AA227" s="45"/>
      <c r="AB227" s="213"/>
      <c r="AC227" s="214"/>
      <c r="AD227" s="215"/>
    </row>
    <row r="228" spans="1:30">
      <c r="A228" s="49"/>
      <c r="B228" s="37"/>
      <c r="C228" s="1438"/>
      <c r="D228" s="227"/>
      <c r="E228" s="1056"/>
      <c r="F228" s="32"/>
      <c r="G228" s="1518" t="s">
        <v>703</v>
      </c>
      <c r="H228" s="1519"/>
      <c r="I228" s="1519"/>
      <c r="J228" s="1519"/>
      <c r="K228" s="1519"/>
      <c r="L228" s="1519"/>
      <c r="M228" s="1519"/>
      <c r="N228" s="1519"/>
      <c r="O228" s="1519"/>
      <c r="P228" s="1519"/>
      <c r="Q228" s="1519"/>
      <c r="R228" s="1519"/>
      <c r="S228" s="1519"/>
      <c r="T228" s="1520"/>
      <c r="U228" s="1447"/>
      <c r="V228" s="1448"/>
      <c r="W228" s="1449"/>
      <c r="X228" s="384" t="s">
        <v>119</v>
      </c>
      <c r="AA228" s="45"/>
      <c r="AB228" s="213"/>
      <c r="AC228" s="214"/>
      <c r="AD228" s="215"/>
    </row>
    <row r="229" spans="1:30" ht="13.5" customHeight="1">
      <c r="A229" s="49"/>
      <c r="B229" s="37"/>
      <c r="C229" s="1438"/>
      <c r="D229" s="227"/>
      <c r="E229" s="1056"/>
      <c r="F229" s="32"/>
      <c r="G229" s="381"/>
      <c r="H229" s="1521" t="s">
        <v>704</v>
      </c>
      <c r="I229" s="1522"/>
      <c r="J229" s="1522"/>
      <c r="K229" s="1522"/>
      <c r="L229" s="1522"/>
      <c r="M229" s="1522"/>
      <c r="N229" s="1522"/>
      <c r="O229" s="1522"/>
      <c r="P229" s="1522"/>
      <c r="Q229" s="1522"/>
      <c r="R229" s="1522"/>
      <c r="S229" s="1522"/>
      <c r="T229" s="1523"/>
      <c r="U229" s="1447"/>
      <c r="V229" s="1448"/>
      <c r="W229" s="1449"/>
      <c r="X229" s="384" t="s">
        <v>119</v>
      </c>
      <c r="AA229" s="45"/>
      <c r="AB229" s="213"/>
      <c r="AC229" s="214"/>
      <c r="AD229" s="215"/>
    </row>
    <row r="230" spans="1:30" ht="13.5" customHeight="1">
      <c r="A230" s="49"/>
      <c r="B230" s="37"/>
      <c r="C230" s="1438"/>
      <c r="D230" s="227"/>
      <c r="E230" s="1056"/>
      <c r="F230" s="32"/>
      <c r="G230" s="382"/>
      <c r="H230" s="1521" t="s">
        <v>946</v>
      </c>
      <c r="I230" s="1522"/>
      <c r="J230" s="1522"/>
      <c r="K230" s="1522"/>
      <c r="L230" s="1522"/>
      <c r="M230" s="1522"/>
      <c r="N230" s="1522"/>
      <c r="O230" s="1522"/>
      <c r="P230" s="1522"/>
      <c r="Q230" s="1522"/>
      <c r="R230" s="1522"/>
      <c r="S230" s="1522"/>
      <c r="T230" s="1523"/>
      <c r="U230" s="1447"/>
      <c r="V230" s="1448"/>
      <c r="W230" s="1449"/>
      <c r="X230" s="384" t="s">
        <v>119</v>
      </c>
      <c r="AA230" s="45"/>
      <c r="AB230" s="213"/>
      <c r="AC230" s="214"/>
      <c r="AD230" s="215"/>
    </row>
    <row r="231" spans="1:30" ht="13.5" customHeight="1">
      <c r="A231" s="49"/>
      <c r="B231" s="37"/>
      <c r="C231" s="1438"/>
      <c r="D231" s="227"/>
      <c r="E231" s="1056"/>
      <c r="F231" s="32"/>
      <c r="G231" s="382"/>
      <c r="H231" s="1524" t="s">
        <v>705</v>
      </c>
      <c r="I231" s="1525"/>
      <c r="J231" s="1525"/>
      <c r="K231" s="1525"/>
      <c r="L231" s="1525"/>
      <c r="M231" s="1525"/>
      <c r="N231" s="1525"/>
      <c r="O231" s="1525"/>
      <c r="P231" s="1525"/>
      <c r="Q231" s="1525"/>
      <c r="R231" s="1525"/>
      <c r="S231" s="1525"/>
      <c r="T231" s="1526"/>
      <c r="U231" s="1527"/>
      <c r="V231" s="1528"/>
      <c r="W231" s="1529"/>
      <c r="X231" s="1481" t="s">
        <v>119</v>
      </c>
      <c r="AA231" s="45"/>
      <c r="AB231" s="213"/>
      <c r="AC231" s="214"/>
      <c r="AD231" s="215"/>
    </row>
    <row r="232" spans="1:30">
      <c r="A232" s="49"/>
      <c r="B232" s="37"/>
      <c r="C232" s="1438"/>
      <c r="D232" s="227"/>
      <c r="E232" s="1056"/>
      <c r="F232" s="32"/>
      <c r="G232" s="385"/>
      <c r="H232" s="1072"/>
      <c r="I232" s="1073"/>
      <c r="J232" s="1073"/>
      <c r="K232" s="1073"/>
      <c r="L232" s="1073"/>
      <c r="M232" s="1073"/>
      <c r="N232" s="1073"/>
      <c r="O232" s="1073"/>
      <c r="P232" s="1073"/>
      <c r="Q232" s="1073"/>
      <c r="R232" s="1073"/>
      <c r="S232" s="1073"/>
      <c r="T232" s="1074"/>
      <c r="U232" s="1530"/>
      <c r="V232" s="1531"/>
      <c r="W232" s="1532"/>
      <c r="X232" s="1482"/>
      <c r="AA232" s="45"/>
      <c r="AB232" s="213"/>
      <c r="AC232" s="214"/>
      <c r="AD232" s="215"/>
    </row>
    <row r="233" spans="1:30">
      <c r="A233" s="49"/>
      <c r="B233" s="37"/>
      <c r="C233" s="1438"/>
      <c r="D233" s="227"/>
      <c r="E233" s="1056"/>
      <c r="F233" s="32"/>
      <c r="G233" s="1169" t="s">
        <v>712</v>
      </c>
      <c r="H233" s="1169"/>
      <c r="I233" s="1169"/>
      <c r="J233" s="1169"/>
      <c r="K233" s="1169"/>
      <c r="L233" s="1169"/>
      <c r="M233" s="1169"/>
      <c r="N233" s="1169"/>
      <c r="O233" s="1169"/>
      <c r="P233" s="1169"/>
      <c r="Q233" s="1169"/>
      <c r="R233" s="1169"/>
      <c r="S233" s="1169"/>
      <c r="T233" s="1169"/>
      <c r="U233" s="1169"/>
      <c r="V233" s="1169"/>
      <c r="W233" s="1169"/>
      <c r="X233" s="1169"/>
      <c r="Y233" s="1169"/>
      <c r="Z233" s="1169"/>
      <c r="AA233" s="45"/>
      <c r="AB233" s="213"/>
      <c r="AC233" s="214"/>
      <c r="AD233" s="215"/>
    </row>
    <row r="234" spans="1:30">
      <c r="A234" s="49"/>
      <c r="B234" s="37"/>
      <c r="C234" s="1438"/>
      <c r="D234" s="227"/>
      <c r="E234" s="1056"/>
      <c r="F234" s="32"/>
      <c r="AA234" s="45"/>
      <c r="AB234" s="213"/>
      <c r="AC234" s="214"/>
      <c r="AD234" s="215"/>
    </row>
    <row r="235" spans="1:30">
      <c r="A235" s="49"/>
      <c r="B235" s="37"/>
      <c r="C235" s="1438"/>
      <c r="D235" s="227"/>
      <c r="E235" s="1056"/>
      <c r="F235" s="32"/>
      <c r="AA235" s="45"/>
      <c r="AB235" s="213"/>
      <c r="AC235" s="214"/>
      <c r="AD235" s="215"/>
    </row>
    <row r="236" spans="1:30">
      <c r="A236" s="49"/>
      <c r="B236" s="37"/>
      <c r="C236" s="1438"/>
      <c r="D236" s="227"/>
      <c r="E236" s="1056"/>
      <c r="F236" s="32"/>
      <c r="AA236" s="45"/>
      <c r="AB236" s="213"/>
      <c r="AC236" s="214"/>
      <c r="AD236" s="215"/>
    </row>
    <row r="237" spans="1:30">
      <c r="A237" s="49"/>
      <c r="B237" s="37"/>
      <c r="C237" s="1438"/>
      <c r="D237" s="227"/>
      <c r="E237" s="1056"/>
      <c r="F237" s="32"/>
      <c r="AA237" s="45"/>
      <c r="AB237" s="213"/>
      <c r="AC237" s="214"/>
      <c r="AD237" s="215"/>
    </row>
    <row r="238" spans="1:30">
      <c r="A238" s="49"/>
      <c r="B238" s="37"/>
      <c r="C238" s="1438"/>
      <c r="D238" s="227"/>
      <c r="E238" s="1056"/>
      <c r="F238" s="32"/>
      <c r="AA238" s="45"/>
      <c r="AB238" s="213"/>
      <c r="AC238" s="214"/>
      <c r="AD238" s="215"/>
    </row>
    <row r="239" spans="1:30">
      <c r="A239" s="49"/>
      <c r="B239" s="37"/>
      <c r="C239" s="1438"/>
      <c r="D239" s="227"/>
      <c r="E239" s="1056"/>
      <c r="F239" s="32"/>
      <c r="AA239" s="45"/>
      <c r="AB239" s="213"/>
      <c r="AC239" s="214"/>
      <c r="AD239" s="215"/>
    </row>
    <row r="240" spans="1:30" ht="13.5" customHeight="1">
      <c r="A240" s="49"/>
      <c r="B240" s="37"/>
      <c r="C240" s="1438"/>
      <c r="D240" s="227"/>
      <c r="E240" s="1056"/>
      <c r="F240" s="32"/>
      <c r="AA240" s="45"/>
      <c r="AB240" s="213"/>
      <c r="AC240" s="214"/>
      <c r="AD240" s="215"/>
    </row>
    <row r="241" spans="1:30" ht="13.5" customHeight="1">
      <c r="A241" s="49"/>
      <c r="B241" s="37"/>
      <c r="C241" s="1438"/>
      <c r="D241" s="227"/>
      <c r="E241" s="1056"/>
      <c r="F241" s="32"/>
      <c r="AA241" s="45"/>
      <c r="AB241" s="213"/>
      <c r="AC241" s="214"/>
      <c r="AD241" s="215"/>
    </row>
    <row r="242" spans="1:30" ht="13.5" customHeight="1">
      <c r="A242" s="49"/>
      <c r="B242" s="37"/>
      <c r="C242" s="1438"/>
      <c r="D242" s="227"/>
      <c r="E242" s="1056"/>
      <c r="F242" s="32"/>
      <c r="AA242" s="45"/>
      <c r="AB242" s="213"/>
      <c r="AC242" s="214"/>
      <c r="AD242" s="215"/>
    </row>
    <row r="243" spans="1:30" ht="13.5" customHeight="1">
      <c r="A243" s="49"/>
      <c r="B243" s="37"/>
      <c r="C243" s="1438"/>
      <c r="D243" s="227"/>
      <c r="E243" s="1056"/>
      <c r="F243" s="32"/>
      <c r="AA243" s="45"/>
      <c r="AB243" s="213"/>
      <c r="AC243" s="214"/>
      <c r="AD243" s="215"/>
    </row>
    <row r="244" spans="1:30" ht="13.5" customHeight="1">
      <c r="A244" s="49"/>
      <c r="B244" s="37"/>
      <c r="C244" s="1438"/>
      <c r="D244" s="227"/>
      <c r="E244" s="1056"/>
      <c r="F244" s="32"/>
      <c r="AA244" s="45"/>
      <c r="AB244" s="213"/>
      <c r="AC244" s="214"/>
      <c r="AD244" s="215"/>
    </row>
    <row r="245" spans="1:30">
      <c r="A245" s="49"/>
      <c r="B245" s="37"/>
      <c r="C245" s="1438"/>
      <c r="D245" s="227"/>
      <c r="E245" s="1056"/>
      <c r="F245" s="32"/>
      <c r="AA245" s="45"/>
      <c r="AB245" s="213"/>
      <c r="AC245" s="214"/>
      <c r="AD245" s="215"/>
    </row>
    <row r="246" spans="1:30" ht="13.5" customHeight="1">
      <c r="A246" s="49"/>
      <c r="B246" s="37"/>
      <c r="C246" s="1438"/>
      <c r="D246" s="227"/>
      <c r="E246" s="1056"/>
      <c r="F246" s="32"/>
      <c r="AA246" s="45"/>
      <c r="AB246" s="213"/>
      <c r="AC246" s="214"/>
      <c r="AD246" s="215"/>
    </row>
    <row r="247" spans="1:30">
      <c r="A247" s="49"/>
      <c r="B247" s="37"/>
      <c r="C247" s="1438"/>
      <c r="D247" s="227"/>
      <c r="E247" s="1056"/>
      <c r="F247" s="32"/>
      <c r="AA247" s="45"/>
      <c r="AB247" s="213"/>
      <c r="AC247" s="214"/>
      <c r="AD247" s="215"/>
    </row>
    <row r="248" spans="1:30" ht="36.6" customHeight="1">
      <c r="A248" s="49"/>
      <c r="B248" s="37"/>
      <c r="C248" s="1438"/>
      <c r="D248" s="227"/>
      <c r="E248" s="1056"/>
      <c r="F248" s="32"/>
      <c r="AA248" s="45"/>
      <c r="AB248" s="213"/>
      <c r="AC248" s="214"/>
      <c r="AD248" s="215"/>
    </row>
    <row r="249" spans="1:30">
      <c r="A249" s="1056" t="s">
        <v>159</v>
      </c>
      <c r="B249" s="1178">
        <v>13</v>
      </c>
      <c r="C249" s="1180" t="s">
        <v>235</v>
      </c>
      <c r="D249" s="63" t="s">
        <v>240</v>
      </c>
      <c r="E249" s="1056" t="s">
        <v>168</v>
      </c>
      <c r="F249" s="32"/>
      <c r="G249" s="1011" t="s">
        <v>72</v>
      </c>
      <c r="H249" s="1011"/>
      <c r="I249" s="1011"/>
      <c r="J249" s="1011"/>
      <c r="K249" s="1011"/>
      <c r="L249" s="1011"/>
      <c r="M249" s="1011"/>
      <c r="N249" s="1058" t="s">
        <v>114</v>
      </c>
      <c r="O249" s="1058"/>
      <c r="P249" s="1058"/>
      <c r="Q249" s="1058"/>
      <c r="R249" s="1058"/>
      <c r="S249" s="1058"/>
      <c r="T249" s="1058"/>
      <c r="U249" s="1058"/>
      <c r="V249" s="1058"/>
      <c r="W249" s="46"/>
      <c r="X249" s="46"/>
      <c r="Y249" s="46"/>
      <c r="AA249" s="45"/>
      <c r="AB249" s="1082" t="s">
        <v>643</v>
      </c>
      <c r="AC249" s="1113"/>
      <c r="AD249" s="1114"/>
    </row>
    <row r="250" spans="1:30">
      <c r="A250" s="1056"/>
      <c r="B250" s="1178"/>
      <c r="C250" s="1180"/>
      <c r="D250" s="63"/>
      <c r="E250" s="1056"/>
      <c r="F250" s="32"/>
      <c r="G250" s="1011"/>
      <c r="H250" s="1011"/>
      <c r="I250" s="1011"/>
      <c r="J250" s="1011"/>
      <c r="K250" s="1011"/>
      <c r="L250" s="1011"/>
      <c r="M250" s="1011"/>
      <c r="N250" s="1058"/>
      <c r="O250" s="1058"/>
      <c r="P250" s="1058"/>
      <c r="Q250" s="1058"/>
      <c r="R250" s="1058"/>
      <c r="S250" s="1058"/>
      <c r="T250" s="1058"/>
      <c r="U250" s="1058"/>
      <c r="V250" s="1058"/>
      <c r="W250" s="46"/>
      <c r="X250" s="46"/>
      <c r="Y250" s="46"/>
      <c r="AA250" s="45"/>
      <c r="AB250" s="1082"/>
      <c r="AC250" s="1113"/>
      <c r="AD250" s="1114"/>
    </row>
    <row r="251" spans="1:30">
      <c r="A251" s="1056"/>
      <c r="B251" s="1178"/>
      <c r="C251" s="1180"/>
      <c r="D251" s="63"/>
      <c r="E251" s="1056"/>
      <c r="F251" s="32"/>
      <c r="AB251" s="1082"/>
      <c r="AC251" s="1113"/>
      <c r="AD251" s="1114"/>
    </row>
    <row r="252" spans="1:30">
      <c r="A252" s="1056"/>
      <c r="B252" s="1178"/>
      <c r="C252" s="1180"/>
      <c r="D252" s="63"/>
      <c r="E252" s="1056"/>
      <c r="F252" s="32"/>
      <c r="G252" s="834" t="s">
        <v>160</v>
      </c>
      <c r="H252" s="834"/>
      <c r="I252" s="834"/>
      <c r="J252" s="834"/>
      <c r="K252" s="834"/>
      <c r="L252" s="834"/>
      <c r="M252" s="834"/>
      <c r="N252" s="834"/>
      <c r="O252" s="834"/>
      <c r="P252" s="834"/>
      <c r="Q252" s="834"/>
      <c r="R252" s="834"/>
      <c r="S252" s="834"/>
      <c r="T252" s="834"/>
      <c r="U252" s="834"/>
      <c r="V252" s="834"/>
      <c r="W252" s="834"/>
      <c r="X252" s="834"/>
      <c r="Y252" s="834"/>
      <c r="Z252" s="834"/>
      <c r="AA252" s="1407"/>
      <c r="AB252" s="1082"/>
      <c r="AC252" s="1113"/>
      <c r="AD252" s="1114"/>
    </row>
    <row r="253" spans="1:30">
      <c r="A253" s="1056"/>
      <c r="B253" s="1178"/>
      <c r="C253" s="1180"/>
      <c r="D253" s="63"/>
      <c r="E253" s="1056"/>
      <c r="F253" s="32"/>
      <c r="G253" s="1350"/>
      <c r="H253" s="1350"/>
      <c r="I253" s="1350"/>
      <c r="J253" s="951" t="s">
        <v>171</v>
      </c>
      <c r="K253" s="950"/>
      <c r="L253" s="950"/>
      <c r="M253" s="950"/>
      <c r="N253" s="950"/>
      <c r="O253" s="950"/>
      <c r="P253" s="1065" t="s">
        <v>172</v>
      </c>
      <c r="Q253" s="1065"/>
      <c r="R253" s="1065"/>
      <c r="S253" s="1065"/>
      <c r="T253" s="1065"/>
      <c r="U253" s="1065"/>
      <c r="AA253" s="45"/>
      <c r="AB253" s="1082"/>
      <c r="AC253" s="1113"/>
      <c r="AD253" s="1114"/>
    </row>
    <row r="254" spans="1:30">
      <c r="A254" s="1056"/>
      <c r="B254" s="1178"/>
      <c r="C254" s="1180"/>
      <c r="D254" s="63"/>
      <c r="E254" s="1056"/>
      <c r="F254" s="32"/>
      <c r="G254" s="951" t="s">
        <v>173</v>
      </c>
      <c r="H254" s="950"/>
      <c r="I254" s="952"/>
      <c r="J254" s="1368"/>
      <c r="K254" s="1369"/>
      <c r="L254" s="1369"/>
      <c r="M254" s="1369"/>
      <c r="N254" s="1369"/>
      <c r="O254" s="1369"/>
      <c r="P254" s="1549"/>
      <c r="Q254" s="1549"/>
      <c r="R254" s="1549"/>
      <c r="S254" s="1549"/>
      <c r="T254" s="1549"/>
      <c r="U254" s="1549"/>
      <c r="AA254" s="45"/>
      <c r="AB254" s="1082"/>
      <c r="AC254" s="1113"/>
      <c r="AD254" s="1114"/>
    </row>
    <row r="255" spans="1:30" ht="9" customHeight="1">
      <c r="A255" s="1056"/>
      <c r="B255" s="1178"/>
      <c r="C255" s="1180"/>
      <c r="D255" s="63"/>
      <c r="E255" s="1056"/>
      <c r="F255" s="32"/>
      <c r="AA255" s="45"/>
      <c r="AB255" s="1082"/>
      <c r="AC255" s="1113"/>
      <c r="AD255" s="1114"/>
    </row>
    <row r="256" spans="1:30">
      <c r="A256" s="1056" t="s">
        <v>161</v>
      </c>
      <c r="B256" s="37">
        <v>14</v>
      </c>
      <c r="C256" s="1009" t="s">
        <v>169</v>
      </c>
      <c r="D256" s="63" t="s">
        <v>240</v>
      </c>
      <c r="E256" s="1056" t="s">
        <v>1212</v>
      </c>
      <c r="F256" s="32"/>
      <c r="G256" s="1011" t="s">
        <v>72</v>
      </c>
      <c r="H256" s="1011"/>
      <c r="I256" s="1011"/>
      <c r="J256" s="1011"/>
      <c r="K256" s="1011"/>
      <c r="L256" s="1011"/>
      <c r="M256" s="1011"/>
      <c r="N256" s="1058" t="s">
        <v>114</v>
      </c>
      <c r="O256" s="1058"/>
      <c r="P256" s="1058"/>
      <c r="Q256" s="1058"/>
      <c r="R256" s="1058"/>
      <c r="S256" s="1058"/>
      <c r="T256" s="1058"/>
      <c r="U256" s="1058"/>
      <c r="V256" s="1058"/>
      <c r="W256" s="46"/>
      <c r="X256" s="46"/>
      <c r="Y256" s="46"/>
      <c r="AA256" s="45"/>
      <c r="AB256" s="1082" t="s">
        <v>643</v>
      </c>
      <c r="AC256" s="1113"/>
      <c r="AD256" s="1114"/>
    </row>
    <row r="257" spans="1:30" ht="13.5" customHeight="1">
      <c r="A257" s="1056"/>
      <c r="B257" s="37"/>
      <c r="C257" s="1009"/>
      <c r="D257" s="63"/>
      <c r="E257" s="1056"/>
      <c r="F257" s="32"/>
      <c r="G257" s="1011"/>
      <c r="H257" s="1011"/>
      <c r="I257" s="1011"/>
      <c r="J257" s="1011"/>
      <c r="K257" s="1011"/>
      <c r="L257" s="1011"/>
      <c r="M257" s="1011"/>
      <c r="N257" s="1058"/>
      <c r="O257" s="1058"/>
      <c r="P257" s="1058"/>
      <c r="Q257" s="1058"/>
      <c r="R257" s="1058"/>
      <c r="S257" s="1058"/>
      <c r="T257" s="1058"/>
      <c r="U257" s="1058"/>
      <c r="V257" s="1058"/>
      <c r="W257" s="46"/>
      <c r="X257" s="46"/>
      <c r="Y257" s="46"/>
      <c r="AA257" s="45"/>
      <c r="AB257" s="1082"/>
      <c r="AC257" s="1113"/>
      <c r="AD257" s="1114"/>
    </row>
    <row r="258" spans="1:30" ht="13.5" customHeight="1">
      <c r="A258" s="49"/>
      <c r="B258" s="37"/>
      <c r="C258" s="1009"/>
      <c r="D258" s="63"/>
      <c r="E258" s="1056"/>
      <c r="F258" s="32"/>
      <c r="G258" s="148"/>
      <c r="H258" s="921"/>
      <c r="I258" s="921"/>
      <c r="J258" s="921"/>
      <c r="K258" s="921"/>
      <c r="L258" s="921"/>
      <c r="M258" s="921"/>
      <c r="N258" s="921"/>
      <c r="O258" s="921"/>
      <c r="P258" s="921"/>
      <c r="Q258" s="921"/>
      <c r="R258" s="921"/>
      <c r="S258" s="921"/>
      <c r="T258" s="921"/>
      <c r="U258" s="921"/>
      <c r="V258" s="921"/>
      <c r="W258" s="921"/>
      <c r="X258" s="921"/>
      <c r="Y258" s="921"/>
      <c r="Z258" s="921"/>
      <c r="AA258" s="45"/>
      <c r="AB258" s="1082"/>
      <c r="AC258" s="1113"/>
      <c r="AD258" s="1114"/>
    </row>
    <row r="259" spans="1:30">
      <c r="A259" s="49"/>
      <c r="B259" s="37"/>
      <c r="C259" s="1009"/>
      <c r="D259" s="63"/>
      <c r="E259" s="1056"/>
      <c r="F259" s="32"/>
      <c r="G259" s="1628" t="s">
        <v>969</v>
      </c>
      <c r="H259" s="1628"/>
      <c r="I259" s="1628"/>
      <c r="J259" s="1628"/>
      <c r="K259" s="1628"/>
      <c r="L259" s="1628"/>
      <c r="M259" s="1628"/>
      <c r="N259" s="1628"/>
      <c r="O259" s="1628"/>
      <c r="P259" s="1628"/>
      <c r="Q259" s="1628"/>
      <c r="R259" s="1628"/>
      <c r="S259" s="1628"/>
      <c r="T259" s="1628"/>
      <c r="U259" s="1628"/>
      <c r="V259" s="1628"/>
      <c r="W259" s="1628"/>
      <c r="X259" s="1628"/>
      <c r="Y259" s="1628"/>
      <c r="Z259" s="1628"/>
      <c r="AA259" s="45"/>
      <c r="AB259" s="1082"/>
      <c r="AC259" s="1113"/>
      <c r="AD259" s="1114"/>
    </row>
    <row r="260" spans="1:30">
      <c r="A260" s="49"/>
      <c r="B260" s="37"/>
      <c r="C260" s="1009"/>
      <c r="D260" s="63"/>
      <c r="E260" s="1056"/>
      <c r="F260" s="32"/>
      <c r="G260" s="1628"/>
      <c r="H260" s="1628"/>
      <c r="I260" s="1628"/>
      <c r="J260" s="1628"/>
      <c r="K260" s="1628"/>
      <c r="L260" s="1628"/>
      <c r="M260" s="1628"/>
      <c r="N260" s="1628"/>
      <c r="O260" s="1628"/>
      <c r="P260" s="1628"/>
      <c r="Q260" s="1628"/>
      <c r="R260" s="1628"/>
      <c r="S260" s="1628"/>
      <c r="T260" s="1628"/>
      <c r="U260" s="1628"/>
      <c r="V260" s="1628"/>
      <c r="W260" s="1628"/>
      <c r="X260" s="1628"/>
      <c r="Y260" s="1628"/>
      <c r="Z260" s="1628"/>
      <c r="AA260" s="45"/>
      <c r="AB260" s="1082"/>
      <c r="AC260" s="1113"/>
      <c r="AD260" s="1114"/>
    </row>
    <row r="261" spans="1:30">
      <c r="A261" s="49"/>
      <c r="B261" s="37"/>
      <c r="C261" s="1009"/>
      <c r="D261" s="63"/>
      <c r="E261" s="1056"/>
      <c r="F261" s="32"/>
      <c r="G261" s="1628"/>
      <c r="H261" s="1628"/>
      <c r="I261" s="1628"/>
      <c r="J261" s="1628"/>
      <c r="K261" s="1628"/>
      <c r="L261" s="1628"/>
      <c r="M261" s="1628"/>
      <c r="N261" s="1628"/>
      <c r="O261" s="1628"/>
      <c r="P261" s="1628"/>
      <c r="Q261" s="1628"/>
      <c r="R261" s="1628"/>
      <c r="S261" s="1628"/>
      <c r="T261" s="1628"/>
      <c r="U261" s="1628"/>
      <c r="V261" s="1628"/>
      <c r="W261" s="1628"/>
      <c r="X261" s="1628"/>
      <c r="Y261" s="1628"/>
      <c r="Z261" s="1628"/>
      <c r="AA261" s="45"/>
      <c r="AB261" s="1082"/>
      <c r="AC261" s="1113"/>
      <c r="AD261" s="1114"/>
    </row>
    <row r="262" spans="1:30">
      <c r="A262" s="49"/>
      <c r="B262" s="37"/>
      <c r="C262" s="1009"/>
      <c r="D262" s="63"/>
      <c r="E262" s="1056"/>
      <c r="F262" s="32"/>
      <c r="G262" s="1628"/>
      <c r="H262" s="1628"/>
      <c r="I262" s="1628"/>
      <c r="J262" s="1628"/>
      <c r="K262" s="1628"/>
      <c r="L262" s="1628"/>
      <c r="M262" s="1628"/>
      <c r="N262" s="1628"/>
      <c r="O262" s="1628"/>
      <c r="P262" s="1628"/>
      <c r="Q262" s="1628"/>
      <c r="R262" s="1628"/>
      <c r="S262" s="1628"/>
      <c r="T262" s="1628"/>
      <c r="U262" s="1628"/>
      <c r="V262" s="1628"/>
      <c r="W262" s="1628"/>
      <c r="X262" s="1628"/>
      <c r="Y262" s="1628"/>
      <c r="Z262" s="1628"/>
      <c r="AA262" s="45"/>
      <c r="AB262" s="1082"/>
      <c r="AC262" s="1113"/>
      <c r="AD262" s="1114"/>
    </row>
    <row r="263" spans="1:30" ht="13.5" customHeight="1">
      <c r="A263" s="49"/>
      <c r="B263" s="37"/>
      <c r="C263" s="1009"/>
      <c r="D263" s="63"/>
      <c r="E263" s="1056"/>
      <c r="F263" s="32"/>
      <c r="AA263" s="45"/>
      <c r="AB263" s="1082"/>
      <c r="AC263" s="1113"/>
      <c r="AD263" s="1114"/>
    </row>
    <row r="264" spans="1:30">
      <c r="A264" s="49"/>
      <c r="B264" s="37"/>
      <c r="C264" s="48"/>
      <c r="D264" s="63"/>
      <c r="E264" s="1056"/>
      <c r="F264" s="32"/>
      <c r="G264" s="54"/>
      <c r="H264" s="832" t="s">
        <v>162</v>
      </c>
      <c r="I264" s="832"/>
      <c r="J264" s="832"/>
      <c r="K264" s="832"/>
      <c r="L264" s="832"/>
      <c r="M264" s="832"/>
      <c r="N264" s="832"/>
      <c r="O264" s="832"/>
      <c r="P264" s="832"/>
      <c r="AA264" s="45"/>
      <c r="AB264" s="213"/>
      <c r="AC264" s="214"/>
      <c r="AD264" s="215"/>
    </row>
    <row r="265" spans="1:30" ht="12.6" customHeight="1">
      <c r="A265" s="60"/>
      <c r="B265" s="61"/>
      <c r="C265" s="164"/>
      <c r="D265" s="165"/>
      <c r="E265" s="60"/>
      <c r="F265" s="64"/>
      <c r="G265" s="118"/>
      <c r="H265" s="118"/>
      <c r="I265" s="118"/>
      <c r="J265" s="118"/>
      <c r="K265" s="118"/>
      <c r="L265" s="118"/>
      <c r="M265" s="118"/>
      <c r="N265" s="118"/>
      <c r="O265" s="118"/>
      <c r="P265" s="118"/>
      <c r="Q265" s="118"/>
      <c r="R265" s="118"/>
      <c r="S265" s="118"/>
      <c r="T265" s="118"/>
      <c r="U265" s="118"/>
      <c r="V265" s="118"/>
      <c r="W265" s="118"/>
      <c r="X265" s="118"/>
      <c r="Y265" s="118"/>
      <c r="Z265" s="118"/>
      <c r="AA265" s="66"/>
      <c r="AB265" s="216"/>
      <c r="AC265" s="217"/>
      <c r="AD265" s="218"/>
    </row>
    <row r="266" spans="1:30" ht="3" customHeight="1">
      <c r="A266" s="49"/>
      <c r="B266" s="37"/>
      <c r="C266" s="48"/>
      <c r="D266" s="63"/>
      <c r="E266" s="49"/>
      <c r="F266" s="32"/>
      <c r="AA266" s="45"/>
      <c r="AB266" s="213"/>
      <c r="AC266" s="214"/>
      <c r="AD266" s="215"/>
    </row>
    <row r="267" spans="1:30" ht="13.5" customHeight="1">
      <c r="A267" s="1402" t="s">
        <v>635</v>
      </c>
      <c r="B267" s="1178">
        <v>15</v>
      </c>
      <c r="C267" s="1180" t="s">
        <v>411</v>
      </c>
      <c r="D267" s="63" t="s">
        <v>240</v>
      </c>
      <c r="E267" s="1056" t="s">
        <v>410</v>
      </c>
      <c r="F267" s="32"/>
      <c r="G267" s="1011" t="s">
        <v>72</v>
      </c>
      <c r="H267" s="1011"/>
      <c r="I267" s="1011"/>
      <c r="J267" s="1011"/>
      <c r="K267" s="1011"/>
      <c r="L267" s="1011"/>
      <c r="M267" s="1011"/>
      <c r="N267" s="1058" t="s">
        <v>114</v>
      </c>
      <c r="O267" s="1058"/>
      <c r="P267" s="1058"/>
      <c r="Q267" s="1058"/>
      <c r="R267" s="1058"/>
      <c r="S267" s="1058"/>
      <c r="T267" s="1058"/>
      <c r="U267" s="1058"/>
      <c r="V267" s="1058"/>
      <c r="W267" s="46"/>
      <c r="X267" s="46"/>
      <c r="Y267" s="46"/>
      <c r="AA267" s="45"/>
      <c r="AB267" s="1486" t="s">
        <v>643</v>
      </c>
      <c r="AC267" s="1550"/>
      <c r="AD267" s="1551"/>
    </row>
    <row r="268" spans="1:30" ht="13.5" customHeight="1">
      <c r="A268" s="1403"/>
      <c r="B268" s="1178"/>
      <c r="C268" s="1180"/>
      <c r="D268" s="63"/>
      <c r="E268" s="1056"/>
      <c r="F268" s="32"/>
      <c r="G268" s="1011"/>
      <c r="H268" s="1011"/>
      <c r="I268" s="1011"/>
      <c r="J268" s="1011"/>
      <c r="K268" s="1011"/>
      <c r="L268" s="1011"/>
      <c r="M268" s="1011"/>
      <c r="N268" s="1058"/>
      <c r="O268" s="1058"/>
      <c r="P268" s="1058"/>
      <c r="Q268" s="1058"/>
      <c r="R268" s="1058"/>
      <c r="S268" s="1058"/>
      <c r="T268" s="1058"/>
      <c r="U268" s="1058"/>
      <c r="V268" s="1058"/>
      <c r="W268" s="46"/>
      <c r="X268" s="46"/>
      <c r="Y268" s="46"/>
      <c r="AA268" s="45"/>
      <c r="AB268" s="1486"/>
      <c r="AC268" s="1550"/>
      <c r="AD268" s="1551"/>
    </row>
    <row r="269" spans="1:30">
      <c r="A269" s="1403"/>
      <c r="B269" s="1178"/>
      <c r="C269" s="1180"/>
      <c r="D269" s="63"/>
      <c r="E269" s="1056"/>
      <c r="F269" s="32"/>
      <c r="G269" s="31" t="s">
        <v>170</v>
      </c>
      <c r="X269" s="230"/>
      <c r="Y269" s="230"/>
      <c r="Z269" s="230"/>
      <c r="AA269" s="45"/>
      <c r="AB269" s="1486"/>
      <c r="AC269" s="1550"/>
      <c r="AD269" s="1551"/>
    </row>
    <row r="270" spans="1:30">
      <c r="A270" s="1403"/>
      <c r="B270" s="1178"/>
      <c r="C270" s="1180"/>
      <c r="D270" s="63"/>
      <c r="E270" s="1056"/>
      <c r="F270" s="32"/>
      <c r="G270" s="1552"/>
      <c r="H270" s="1552"/>
      <c r="I270" s="1552"/>
      <c r="J270" s="1552"/>
      <c r="K270" s="1552"/>
      <c r="L270" s="1552"/>
      <c r="M270" s="1552"/>
      <c r="N270" s="1552"/>
      <c r="O270" s="1552"/>
      <c r="P270" s="1552"/>
      <c r="Q270" s="1552"/>
      <c r="R270" s="1552"/>
      <c r="S270" s="1552"/>
      <c r="T270" s="1552"/>
      <c r="U270" s="1552"/>
      <c r="V270" s="1552"/>
      <c r="W270" s="1552"/>
      <c r="X270" s="1552"/>
      <c r="Y270" s="1552"/>
      <c r="Z270" s="1552"/>
      <c r="AA270" s="45"/>
      <c r="AB270" s="1486"/>
      <c r="AC270" s="1550"/>
      <c r="AD270" s="1551"/>
    </row>
    <row r="271" spans="1:30">
      <c r="A271" s="231"/>
      <c r="B271" s="1178"/>
      <c r="C271" s="1180"/>
      <c r="D271" s="63"/>
      <c r="E271" s="1056"/>
      <c r="F271" s="32"/>
      <c r="G271" s="1552"/>
      <c r="H271" s="1552"/>
      <c r="I271" s="1552"/>
      <c r="J271" s="1552"/>
      <c r="K271" s="1552"/>
      <c r="L271" s="1552"/>
      <c r="M271" s="1552"/>
      <c r="N271" s="1552"/>
      <c r="O271" s="1552"/>
      <c r="P271" s="1552"/>
      <c r="Q271" s="1552"/>
      <c r="R271" s="1552"/>
      <c r="S271" s="1552"/>
      <c r="T271" s="1552"/>
      <c r="U271" s="1552"/>
      <c r="V271" s="1552"/>
      <c r="W271" s="1552"/>
      <c r="X271" s="1552"/>
      <c r="Y271" s="1552"/>
      <c r="Z271" s="1552"/>
      <c r="AA271" s="45"/>
      <c r="AB271" s="1486"/>
      <c r="AC271" s="1550"/>
      <c r="AD271" s="1551"/>
    </row>
    <row r="272" spans="1:30" ht="6.75" customHeight="1">
      <c r="A272" s="231"/>
      <c r="B272" s="37"/>
      <c r="C272" s="45"/>
      <c r="D272" s="232"/>
      <c r="E272" s="49"/>
      <c r="F272" s="32"/>
      <c r="Y272" s="147"/>
      <c r="Z272" s="147"/>
      <c r="AA272" s="45"/>
      <c r="AB272" s="184"/>
      <c r="AC272" s="185"/>
      <c r="AD272" s="186"/>
    </row>
    <row r="273" spans="1:30" ht="13.5" customHeight="1">
      <c r="A273" s="1056"/>
      <c r="B273" s="1178">
        <v>16</v>
      </c>
      <c r="C273" s="1009" t="s">
        <v>413</v>
      </c>
      <c r="D273" s="63" t="s">
        <v>240</v>
      </c>
      <c r="E273" s="1056" t="s">
        <v>412</v>
      </c>
      <c r="F273" s="32"/>
      <c r="G273" s="1011" t="s">
        <v>72</v>
      </c>
      <c r="H273" s="1011"/>
      <c r="I273" s="1011"/>
      <c r="J273" s="1011"/>
      <c r="K273" s="1011"/>
      <c r="L273" s="1011"/>
      <c r="M273" s="1011"/>
      <c r="N273" s="1058" t="s">
        <v>114</v>
      </c>
      <c r="O273" s="1058"/>
      <c r="P273" s="1058"/>
      <c r="Q273" s="1058"/>
      <c r="R273" s="1058"/>
      <c r="S273" s="1058"/>
      <c r="T273" s="1058"/>
      <c r="U273" s="1058"/>
      <c r="V273" s="1058"/>
      <c r="W273" s="46"/>
      <c r="X273" s="46"/>
      <c r="Y273" s="46"/>
      <c r="AA273" s="45"/>
      <c r="AB273" s="1486" t="s">
        <v>643</v>
      </c>
      <c r="AC273" s="1550"/>
      <c r="AD273" s="1551"/>
    </row>
    <row r="274" spans="1:30">
      <c r="A274" s="1056"/>
      <c r="B274" s="1178"/>
      <c r="C274" s="1009"/>
      <c r="D274" s="232"/>
      <c r="E274" s="1056"/>
      <c r="F274" s="32"/>
      <c r="G274" s="1011"/>
      <c r="H274" s="1011"/>
      <c r="I274" s="1011"/>
      <c r="J274" s="1011"/>
      <c r="K274" s="1011"/>
      <c r="L274" s="1011"/>
      <c r="M274" s="1011"/>
      <c r="N274" s="1058"/>
      <c r="O274" s="1058"/>
      <c r="P274" s="1058"/>
      <c r="Q274" s="1058"/>
      <c r="R274" s="1058"/>
      <c r="S274" s="1058"/>
      <c r="T274" s="1058"/>
      <c r="U274" s="1058"/>
      <c r="V274" s="1058"/>
      <c r="W274" s="46"/>
      <c r="X274" s="46"/>
      <c r="Y274" s="46"/>
      <c r="AA274" s="45"/>
      <c r="AB274" s="1486"/>
      <c r="AC274" s="1550"/>
      <c r="AD274" s="1551"/>
    </row>
    <row r="275" spans="1:30">
      <c r="A275" s="1056"/>
      <c r="B275" s="1178"/>
      <c r="C275" s="45"/>
      <c r="D275" s="232"/>
      <c r="E275" s="1056"/>
      <c r="F275" s="32"/>
      <c r="G275" s="31" t="s">
        <v>36</v>
      </c>
      <c r="X275" s="230"/>
      <c r="Y275" s="230"/>
      <c r="Z275" s="230"/>
      <c r="AA275" s="45"/>
      <c r="AB275" s="1486"/>
      <c r="AC275" s="1550"/>
      <c r="AD275" s="1551"/>
    </row>
    <row r="276" spans="1:30">
      <c r="A276" s="1056"/>
      <c r="B276" s="1178"/>
      <c r="C276" s="45"/>
      <c r="D276" s="232"/>
      <c r="E276" s="1056"/>
      <c r="F276" s="32"/>
      <c r="G276" s="1350"/>
      <c r="H276" s="1350"/>
      <c r="I276" s="1350"/>
      <c r="J276" s="1350"/>
      <c r="K276" s="1065" t="s">
        <v>37</v>
      </c>
      <c r="L276" s="1065"/>
      <c r="M276" s="1065"/>
      <c r="N276" s="1065"/>
      <c r="O276" s="1065"/>
      <c r="P276" s="1065"/>
      <c r="Q276" s="1065"/>
      <c r="R276" s="1065"/>
      <c r="S276" s="951" t="s">
        <v>97</v>
      </c>
      <c r="T276" s="950"/>
      <c r="U276" s="950"/>
      <c r="V276" s="952"/>
      <c r="X276" s="228"/>
      <c r="Y276" s="228"/>
      <c r="Z276" s="228"/>
      <c r="AA276" s="45"/>
      <c r="AB276" s="1486"/>
      <c r="AC276" s="1550"/>
      <c r="AD276" s="1551"/>
    </row>
    <row r="277" spans="1:30">
      <c r="A277" s="1056"/>
      <c r="B277" s="1178"/>
      <c r="C277" s="45"/>
      <c r="D277" s="232"/>
      <c r="E277" s="1056"/>
      <c r="F277" s="32"/>
      <c r="G277" s="1065" t="s">
        <v>4</v>
      </c>
      <c r="H277" s="1065"/>
      <c r="I277" s="1065"/>
      <c r="J277" s="1065"/>
      <c r="K277" s="55"/>
      <c r="L277" s="233" t="s">
        <v>41</v>
      </c>
      <c r="M277" s="56"/>
      <c r="N277" s="234" t="s">
        <v>31</v>
      </c>
      <c r="O277" s="55"/>
      <c r="P277" s="233" t="s">
        <v>41</v>
      </c>
      <c r="Q277" s="56"/>
      <c r="R277" s="234" t="s">
        <v>31</v>
      </c>
      <c r="S277" s="55"/>
      <c r="T277" s="233" t="s">
        <v>41</v>
      </c>
      <c r="U277" s="56"/>
      <c r="V277" s="234" t="s">
        <v>31</v>
      </c>
      <c r="Y277" s="228"/>
      <c r="Z277" s="228"/>
      <c r="AA277" s="45"/>
      <c r="AB277" s="1486"/>
      <c r="AC277" s="1550"/>
      <c r="AD277" s="1551"/>
    </row>
    <row r="278" spans="1:30">
      <c r="A278" s="1056"/>
      <c r="B278" s="1178"/>
      <c r="C278" s="45"/>
      <c r="D278" s="232"/>
      <c r="E278" s="1056"/>
      <c r="F278" s="32"/>
      <c r="G278" s="1065" t="s">
        <v>5</v>
      </c>
      <c r="H278" s="1065"/>
      <c r="I278" s="1065"/>
      <c r="J278" s="1065"/>
      <c r="K278" s="55"/>
      <c r="L278" s="233" t="s">
        <v>41</v>
      </c>
      <c r="M278" s="56"/>
      <c r="N278" s="234" t="s">
        <v>31</v>
      </c>
      <c r="O278" s="55"/>
      <c r="P278" s="233" t="s">
        <v>41</v>
      </c>
      <c r="Q278" s="56"/>
      <c r="R278" s="234" t="s">
        <v>31</v>
      </c>
      <c r="S278" s="55"/>
      <c r="T278" s="233" t="s">
        <v>41</v>
      </c>
      <c r="U278" s="56"/>
      <c r="V278" s="234" t="s">
        <v>31</v>
      </c>
      <c r="Y278" s="147"/>
      <c r="Z278" s="147"/>
      <c r="AA278" s="45"/>
      <c r="AB278" s="1486"/>
      <c r="AC278" s="1550"/>
      <c r="AD278" s="1551"/>
    </row>
    <row r="279" spans="1:30" ht="3.75" customHeight="1">
      <c r="A279" s="49"/>
      <c r="B279" s="37"/>
      <c r="C279" s="45"/>
      <c r="D279" s="232"/>
      <c r="E279" s="49"/>
      <c r="F279" s="32"/>
      <c r="H279" s="46"/>
      <c r="I279" s="46"/>
      <c r="J279" s="46"/>
      <c r="K279" s="46"/>
      <c r="Y279" s="147"/>
      <c r="Z279" s="147"/>
      <c r="AA279" s="45"/>
      <c r="AB279" s="184"/>
      <c r="AC279" s="185"/>
      <c r="AD279" s="186"/>
    </row>
    <row r="280" spans="1:30" ht="5.25" customHeight="1">
      <c r="A280" s="49"/>
      <c r="B280" s="37"/>
      <c r="C280" s="36"/>
      <c r="D280" s="63"/>
      <c r="E280" s="47"/>
      <c r="F280" s="32"/>
      <c r="G280" s="46"/>
      <c r="H280" s="46"/>
      <c r="I280" s="46"/>
      <c r="J280" s="46"/>
      <c r="K280" s="46"/>
      <c r="L280" s="46"/>
      <c r="M280" s="46"/>
      <c r="N280" s="46"/>
      <c r="O280" s="46"/>
      <c r="P280" s="46"/>
      <c r="Q280" s="46"/>
      <c r="R280" s="46"/>
      <c r="S280" s="46"/>
      <c r="T280" s="46"/>
      <c r="U280" s="46"/>
      <c r="V280" s="46"/>
      <c r="W280" s="46"/>
      <c r="X280" s="46"/>
      <c r="Y280" s="46"/>
      <c r="AA280" s="45"/>
      <c r="AB280" s="235"/>
      <c r="AC280" s="236"/>
      <c r="AD280" s="237"/>
    </row>
    <row r="281" spans="1:30">
      <c r="A281" s="47"/>
      <c r="B281" s="37">
        <v>17</v>
      </c>
      <c r="C281" s="1009" t="s">
        <v>345</v>
      </c>
      <c r="D281" s="63" t="s">
        <v>240</v>
      </c>
      <c r="E281" s="1056" t="s">
        <v>414</v>
      </c>
      <c r="F281" s="32"/>
      <c r="G281" s="1011" t="s">
        <v>72</v>
      </c>
      <c r="H281" s="1011"/>
      <c r="I281" s="1011"/>
      <c r="J281" s="1011"/>
      <c r="K281" s="1011"/>
      <c r="L281" s="1011"/>
      <c r="M281" s="1011"/>
      <c r="N281" s="1183" t="s">
        <v>114</v>
      </c>
      <c r="O281" s="1183"/>
      <c r="P281" s="1183"/>
      <c r="Q281" s="1183"/>
      <c r="R281" s="1183"/>
      <c r="S281" s="1183"/>
      <c r="T281" s="1183"/>
      <c r="U281" s="1183"/>
      <c r="V281" s="1183"/>
      <c r="W281" s="46"/>
      <c r="X281" s="46"/>
      <c r="Y281" s="46"/>
      <c r="AA281" s="45"/>
      <c r="AB281" s="1486" t="s">
        <v>643</v>
      </c>
      <c r="AC281" s="1550"/>
      <c r="AD281" s="1551"/>
    </row>
    <row r="282" spans="1:30">
      <c r="A282" s="47"/>
      <c r="B282" s="37"/>
      <c r="C282" s="1009"/>
      <c r="D282" s="63"/>
      <c r="E282" s="1056"/>
      <c r="F282" s="32"/>
      <c r="G282" s="1011"/>
      <c r="H282" s="1011"/>
      <c r="I282" s="1011"/>
      <c r="J282" s="1011"/>
      <c r="K282" s="1011"/>
      <c r="L282" s="1011"/>
      <c r="M282" s="1011"/>
      <c r="N282" s="1183"/>
      <c r="O282" s="1183"/>
      <c r="P282" s="1183"/>
      <c r="Q282" s="1183"/>
      <c r="R282" s="1183"/>
      <c r="S282" s="1183"/>
      <c r="T282" s="1183"/>
      <c r="U282" s="1183"/>
      <c r="V282" s="1183"/>
      <c r="W282" s="46"/>
      <c r="X282" s="46"/>
      <c r="Y282" s="46"/>
      <c r="AA282" s="45"/>
      <c r="AB282" s="1486"/>
      <c r="AC282" s="1550"/>
      <c r="AD282" s="1551"/>
    </row>
    <row r="283" spans="1:30" ht="13.5" customHeight="1">
      <c r="A283" s="47"/>
      <c r="B283" s="37"/>
      <c r="C283" s="1009"/>
      <c r="D283" s="63"/>
      <c r="E283" s="1056"/>
      <c r="F283" s="32"/>
      <c r="G283" s="38"/>
      <c r="H283" s="38"/>
      <c r="I283" s="38"/>
      <c r="J283" s="38"/>
      <c r="K283" s="38"/>
      <c r="L283" s="38"/>
      <c r="M283" s="38"/>
      <c r="N283" s="238"/>
      <c r="O283" s="238"/>
      <c r="P283" s="238"/>
      <c r="Q283" s="238"/>
      <c r="R283" s="238"/>
      <c r="S283" s="238"/>
      <c r="T283" s="238"/>
      <c r="U283" s="238"/>
      <c r="V283" s="723"/>
      <c r="W283" s="46"/>
      <c r="X283" s="46"/>
      <c r="Y283" s="46"/>
      <c r="AA283" s="45"/>
      <c r="AB283" s="1486"/>
      <c r="AC283" s="1550"/>
      <c r="AD283" s="1551"/>
    </row>
    <row r="284" spans="1:30">
      <c r="A284" s="47"/>
      <c r="B284" s="37"/>
      <c r="C284" s="1009"/>
      <c r="D284" s="63"/>
      <c r="E284" s="1056"/>
      <c r="F284" s="32"/>
      <c r="G284" s="31" t="s">
        <v>46</v>
      </c>
      <c r="H284" s="46"/>
      <c r="I284" s="46"/>
      <c r="J284" s="46"/>
      <c r="K284" s="46"/>
      <c r="L284" s="46"/>
      <c r="V284" s="1515" t="s">
        <v>102</v>
      </c>
      <c r="W284" s="1516"/>
      <c r="X284" s="1516"/>
      <c r="Y284" s="1516"/>
      <c r="Z284" s="1517"/>
      <c r="AA284" s="45"/>
      <c r="AB284" s="1486"/>
      <c r="AC284" s="1550"/>
      <c r="AD284" s="1551"/>
    </row>
    <row r="285" spans="1:30" ht="13.5" customHeight="1">
      <c r="A285" s="47"/>
      <c r="B285" s="37"/>
      <c r="C285" s="1009"/>
      <c r="D285" s="63"/>
      <c r="E285" s="1056"/>
      <c r="F285" s="32"/>
      <c r="G285" s="31" t="s">
        <v>47</v>
      </c>
      <c r="H285" s="46"/>
      <c r="I285" s="46"/>
      <c r="J285" s="46"/>
      <c r="K285" s="46"/>
      <c r="L285" s="46"/>
      <c r="AA285" s="45"/>
      <c r="AB285" s="1486"/>
      <c r="AC285" s="1550"/>
      <c r="AD285" s="1551"/>
    </row>
    <row r="286" spans="1:30" ht="13.5" customHeight="1">
      <c r="A286" s="47"/>
      <c r="B286" s="37"/>
      <c r="C286" s="1009"/>
      <c r="D286" s="63"/>
      <c r="E286" s="1056"/>
      <c r="F286" s="32"/>
      <c r="G286" s="1439" t="s">
        <v>48</v>
      </c>
      <c r="H286" s="1440"/>
      <c r="I286" s="1440"/>
      <c r="J286" s="1440"/>
      <c r="K286" s="1440"/>
      <c r="L286" s="1440"/>
      <c r="M286" s="1440"/>
      <c r="N286" s="724"/>
      <c r="O286" s="725" t="s">
        <v>163</v>
      </c>
      <c r="P286" s="725"/>
      <c r="Q286" s="725"/>
      <c r="R286" s="725"/>
      <c r="S286" s="725"/>
      <c r="T286" s="724"/>
      <c r="U286" s="1443" t="s">
        <v>49</v>
      </c>
      <c r="V286" s="1444"/>
      <c r="W286" s="1444"/>
      <c r="X286" s="1445"/>
      <c r="Y286" s="32"/>
      <c r="AA286" s="45"/>
      <c r="AB286" s="1486"/>
      <c r="AC286" s="1550"/>
      <c r="AD286" s="1551"/>
    </row>
    <row r="287" spans="1:30">
      <c r="A287" s="63"/>
      <c r="B287" s="37"/>
      <c r="C287" s="1009"/>
      <c r="D287" s="63"/>
      <c r="E287" s="1056"/>
      <c r="F287" s="32"/>
      <c r="G287" s="1419"/>
      <c r="H287" s="1441"/>
      <c r="I287" s="1441"/>
      <c r="J287" s="1441"/>
      <c r="K287" s="1441"/>
      <c r="L287" s="1441"/>
      <c r="M287" s="1441"/>
      <c r="N287" s="724"/>
      <c r="O287" s="31" t="s">
        <v>50</v>
      </c>
      <c r="U287" s="106"/>
      <c r="V287" s="106"/>
      <c r="W287" s="106"/>
      <c r="X287" s="239"/>
      <c r="Y287" s="240"/>
      <c r="Z287" s="106"/>
      <c r="AA287" s="45"/>
      <c r="AB287" s="1486"/>
      <c r="AC287" s="1550"/>
      <c r="AD287" s="1551"/>
    </row>
    <row r="288" spans="1:30">
      <c r="A288" s="63"/>
      <c r="B288" s="37"/>
      <c r="C288" s="1009"/>
      <c r="D288" s="63"/>
      <c r="E288" s="1056"/>
      <c r="F288" s="32"/>
      <c r="G288" s="1421"/>
      <c r="H288" s="1442"/>
      <c r="I288" s="1442"/>
      <c r="J288" s="1442"/>
      <c r="K288" s="1442"/>
      <c r="L288" s="1442"/>
      <c r="M288" s="1442"/>
      <c r="N288" s="724"/>
      <c r="O288" s="118" t="s">
        <v>157</v>
      </c>
      <c r="P288" s="118"/>
      <c r="Q288" s="118"/>
      <c r="R288" s="1408"/>
      <c r="S288" s="1408"/>
      <c r="T288" s="1408"/>
      <c r="U288" s="1408"/>
      <c r="V288" s="1408"/>
      <c r="W288" s="1408"/>
      <c r="X288" s="241" t="s">
        <v>214</v>
      </c>
      <c r="Y288" s="240"/>
      <c r="Z288" s="106"/>
      <c r="AA288" s="45"/>
      <c r="AB288" s="1486"/>
      <c r="AC288" s="1550"/>
      <c r="AD288" s="1551"/>
    </row>
    <row r="289" spans="1:30">
      <c r="A289" s="63"/>
      <c r="B289" s="37"/>
      <c r="C289" s="1009"/>
      <c r="D289" s="63"/>
      <c r="E289" s="1056"/>
      <c r="F289" s="32"/>
      <c r="AA289" s="45"/>
      <c r="AB289" s="235"/>
      <c r="AC289" s="236"/>
      <c r="AD289" s="237"/>
    </row>
    <row r="290" spans="1:30" ht="13.5" customHeight="1">
      <c r="A290" s="63"/>
      <c r="B290" s="37"/>
      <c r="C290" s="1009"/>
      <c r="D290" s="63"/>
      <c r="E290" s="1056"/>
      <c r="F290" s="32"/>
      <c r="G290" s="31" t="s">
        <v>51</v>
      </c>
      <c r="AA290" s="45"/>
      <c r="AB290" s="235"/>
      <c r="AC290" s="236"/>
      <c r="AD290" s="237"/>
    </row>
    <row r="291" spans="1:30" ht="13.5" customHeight="1">
      <c r="A291" s="63"/>
      <c r="B291" s="37"/>
      <c r="C291" s="1009"/>
      <c r="D291" s="63"/>
      <c r="E291" s="1056"/>
      <c r="F291" s="32"/>
      <c r="G291" s="1508"/>
      <c r="H291" s="1509"/>
      <c r="I291" s="1509"/>
      <c r="J291" s="1509"/>
      <c r="K291" s="1509"/>
      <c r="L291" s="1510"/>
      <c r="M291" s="1351" t="s">
        <v>701</v>
      </c>
      <c r="N291" s="1352"/>
      <c r="O291" s="1352"/>
      <c r="P291" s="1353"/>
      <c r="Q291" s="1351" t="s">
        <v>346</v>
      </c>
      <c r="R291" s="1352"/>
      <c r="S291" s="1353"/>
      <c r="T291" s="153"/>
      <c r="U291" s="153"/>
      <c r="V291" s="153"/>
      <c r="W291" s="153"/>
      <c r="X291" s="153"/>
      <c r="Y291" s="153"/>
      <c r="Z291" s="153"/>
      <c r="AA291" s="45"/>
      <c r="AB291" s="235"/>
      <c r="AC291" s="236"/>
      <c r="AD291" s="237"/>
    </row>
    <row r="292" spans="1:30" ht="13.5" customHeight="1">
      <c r="A292" s="63"/>
      <c r="B292" s="37"/>
      <c r="C292" s="1009"/>
      <c r="D292" s="63"/>
      <c r="E292" s="1056"/>
      <c r="F292" s="32"/>
      <c r="G292" s="1351" t="s">
        <v>45</v>
      </c>
      <c r="H292" s="1352"/>
      <c r="I292" s="1352"/>
      <c r="J292" s="1352"/>
      <c r="K292" s="1352"/>
      <c r="L292" s="1353"/>
      <c r="M292" s="1409" t="s">
        <v>103</v>
      </c>
      <c r="N292" s="1410"/>
      <c r="O292" s="1410"/>
      <c r="P292" s="1411"/>
      <c r="Q292" s="1578"/>
      <c r="R292" s="1579"/>
      <c r="S292" s="1580"/>
      <c r="T292" s="153"/>
      <c r="U292" s="153"/>
      <c r="V292" s="153"/>
      <c r="W292" s="153"/>
      <c r="X292" s="153"/>
      <c r="Y292" s="153"/>
      <c r="Z292" s="153"/>
      <c r="AA292" s="45"/>
      <c r="AB292" s="235"/>
      <c r="AC292" s="236"/>
      <c r="AD292" s="237"/>
    </row>
    <row r="293" spans="1:30">
      <c r="A293" s="63"/>
      <c r="B293" s="37"/>
      <c r="C293" s="1009"/>
      <c r="D293" s="63"/>
      <c r="E293" s="1056"/>
      <c r="F293" s="32"/>
      <c r="G293" s="1351" t="s">
        <v>347</v>
      </c>
      <c r="H293" s="1352"/>
      <c r="I293" s="1352"/>
      <c r="J293" s="1352"/>
      <c r="K293" s="1352"/>
      <c r="L293" s="1353"/>
      <c r="M293" s="1613"/>
      <c r="N293" s="1614"/>
      <c r="O293" s="1614"/>
      <c r="P293" s="1614"/>
      <c r="Q293" s="1614"/>
      <c r="R293" s="1614"/>
      <c r="S293" s="1615"/>
      <c r="T293" s="153"/>
      <c r="U293" s="153"/>
      <c r="V293" s="153"/>
      <c r="W293" s="153"/>
      <c r="X293" s="153"/>
      <c r="Y293" s="153"/>
      <c r="Z293" s="153"/>
      <c r="AA293" s="45"/>
      <c r="AB293" s="235"/>
      <c r="AC293" s="236"/>
      <c r="AD293" s="237"/>
    </row>
    <row r="294" spans="1:30" ht="13.5" customHeight="1">
      <c r="A294" s="63"/>
      <c r="B294" s="37"/>
      <c r="C294" s="1009"/>
      <c r="D294" s="63"/>
      <c r="E294" s="1056"/>
      <c r="F294" s="32"/>
      <c r="G294" s="1607" t="s">
        <v>640</v>
      </c>
      <c r="H294" s="1608"/>
      <c r="I294" s="1616" t="s">
        <v>52</v>
      </c>
      <c r="J294" s="1617"/>
      <c r="K294" s="1617"/>
      <c r="L294" s="1618"/>
      <c r="M294" s="1591" t="s">
        <v>103</v>
      </c>
      <c r="N294" s="1592"/>
      <c r="O294" s="1592"/>
      <c r="P294" s="1593"/>
      <c r="Q294" s="1594"/>
      <c r="R294" s="1595"/>
      <c r="S294" s="1596"/>
      <c r="T294" s="153"/>
      <c r="U294" s="153"/>
      <c r="V294" s="153"/>
      <c r="W294" s="153"/>
      <c r="X294" s="153"/>
      <c r="Y294" s="153"/>
      <c r="Z294" s="153"/>
      <c r="AA294" s="45"/>
      <c r="AB294" s="235"/>
      <c r="AC294" s="236"/>
      <c r="AD294" s="237"/>
    </row>
    <row r="295" spans="1:30">
      <c r="A295" s="63"/>
      <c r="B295" s="37"/>
      <c r="C295" s="1009"/>
      <c r="D295" s="63"/>
      <c r="E295" s="1056"/>
      <c r="F295" s="32"/>
      <c r="G295" s="1609"/>
      <c r="H295" s="1610"/>
      <c r="I295" s="1604" t="s">
        <v>664</v>
      </c>
      <c r="J295" s="1605"/>
      <c r="K295" s="1605"/>
      <c r="L295" s="1606"/>
      <c r="M295" s="1601" t="s">
        <v>103</v>
      </c>
      <c r="N295" s="1602"/>
      <c r="O295" s="1602"/>
      <c r="P295" s="1603"/>
      <c r="Q295" s="1582" t="str">
        <f>IF(COUNTA($N$286:$N$288,$T$286)&gt;0,"該当","")</f>
        <v/>
      </c>
      <c r="R295" s="1583"/>
      <c r="S295" s="1584"/>
      <c r="T295" s="153"/>
      <c r="U295" s="153"/>
      <c r="V295" s="153"/>
      <c r="W295" s="153"/>
      <c r="X295" s="153"/>
      <c r="Y295" s="153"/>
      <c r="Z295" s="153"/>
      <c r="AA295" s="45"/>
      <c r="AB295" s="235"/>
      <c r="AC295" s="236"/>
      <c r="AD295" s="237"/>
    </row>
    <row r="296" spans="1:30">
      <c r="A296" s="63"/>
      <c r="B296" s="37"/>
      <c r="C296" s="48"/>
      <c r="D296" s="63"/>
      <c r="E296" s="1056"/>
      <c r="F296" s="32"/>
      <c r="G296" s="1611"/>
      <c r="H296" s="1612"/>
      <c r="I296" s="1598" t="s">
        <v>665</v>
      </c>
      <c r="J296" s="1599"/>
      <c r="K296" s="1599"/>
      <c r="L296" s="1600"/>
      <c r="M296" s="1585" t="s">
        <v>103</v>
      </c>
      <c r="N296" s="1586"/>
      <c r="O296" s="1586"/>
      <c r="P296" s="1587"/>
      <c r="Q296" s="1575" t="str">
        <f>IF(COUNT($M$356:$M$357,$R$356:$R$357)&gt;0,"〇","")</f>
        <v/>
      </c>
      <c r="R296" s="1576"/>
      <c r="S296" s="1577"/>
      <c r="T296" s="153"/>
      <c r="U296" s="153"/>
      <c r="V296" s="153"/>
      <c r="W296" s="153"/>
      <c r="X296" s="153"/>
      <c r="Y296" s="153"/>
      <c r="Z296" s="153"/>
      <c r="AA296" s="45"/>
      <c r="AB296" s="235"/>
      <c r="AC296" s="236"/>
      <c r="AD296" s="237"/>
    </row>
    <row r="297" spans="1:30" ht="13.5" customHeight="1">
      <c r="A297" s="63"/>
      <c r="B297" s="37"/>
      <c r="C297" s="48"/>
      <c r="D297" s="63"/>
      <c r="E297" s="1056"/>
      <c r="F297" s="32"/>
      <c r="G297" s="31" t="s">
        <v>55</v>
      </c>
      <c r="H297" s="1497" t="s">
        <v>56</v>
      </c>
      <c r="I297" s="1497"/>
      <c r="J297" s="1497"/>
      <c r="K297" s="1497"/>
      <c r="L297" s="1497"/>
      <c r="M297" s="1497"/>
      <c r="N297" s="1497"/>
      <c r="O297" s="1497"/>
      <c r="P297" s="1497"/>
      <c r="Q297" s="1497"/>
      <c r="R297" s="1497"/>
      <c r="S297" s="1497"/>
      <c r="T297" s="1497"/>
      <c r="U297" s="1497"/>
      <c r="V297" s="1497"/>
      <c r="W297" s="1497"/>
      <c r="X297" s="1497"/>
      <c r="Y297" s="1497"/>
      <c r="Z297" s="1497"/>
      <c r="AA297" s="242"/>
      <c r="AB297" s="235"/>
      <c r="AC297" s="236"/>
      <c r="AD297" s="237"/>
    </row>
    <row r="298" spans="1:30">
      <c r="A298" s="63"/>
      <c r="B298" s="37"/>
      <c r="C298" s="48"/>
      <c r="D298" s="63"/>
      <c r="E298" s="1056"/>
      <c r="F298" s="32"/>
      <c r="G298" s="124"/>
      <c r="H298" s="1497"/>
      <c r="I298" s="1497"/>
      <c r="J298" s="1497"/>
      <c r="K298" s="1497"/>
      <c r="L298" s="1497"/>
      <c r="M298" s="1497"/>
      <c r="N298" s="1497"/>
      <c r="O298" s="1497"/>
      <c r="P298" s="1497"/>
      <c r="Q298" s="1497"/>
      <c r="R298" s="1497"/>
      <c r="S298" s="1497"/>
      <c r="T298" s="1497"/>
      <c r="U298" s="1497"/>
      <c r="V298" s="1497"/>
      <c r="W298" s="1497"/>
      <c r="X298" s="1497"/>
      <c r="Y298" s="1497"/>
      <c r="Z298" s="1497"/>
      <c r="AA298" s="242"/>
      <c r="AB298" s="235"/>
      <c r="AC298" s="236"/>
      <c r="AD298" s="237"/>
    </row>
    <row r="299" spans="1:30">
      <c r="A299" s="63"/>
      <c r="B299" s="37"/>
      <c r="C299" s="48"/>
      <c r="D299" s="63"/>
      <c r="E299" s="1056"/>
      <c r="F299" s="32"/>
      <c r="G299" s="124"/>
      <c r="H299" s="41"/>
      <c r="I299" s="41"/>
      <c r="J299" s="41"/>
      <c r="K299" s="41"/>
      <c r="L299" s="41"/>
      <c r="M299" s="41"/>
      <c r="N299" s="41"/>
      <c r="O299" s="41"/>
      <c r="P299" s="41"/>
      <c r="Q299" s="41"/>
      <c r="R299" s="41"/>
      <c r="S299" s="41"/>
      <c r="T299" s="41"/>
      <c r="U299" s="41"/>
      <c r="V299" s="41"/>
      <c r="W299" s="41"/>
      <c r="X299" s="41"/>
      <c r="Y299" s="41"/>
      <c r="Z299" s="41"/>
      <c r="AA299" s="242"/>
      <c r="AB299" s="235"/>
      <c r="AC299" s="236"/>
      <c r="AD299" s="237"/>
    </row>
    <row r="300" spans="1:30">
      <c r="A300" s="63"/>
      <c r="B300" s="37"/>
      <c r="C300" s="48"/>
      <c r="D300" s="63"/>
      <c r="E300" s="1056"/>
      <c r="F300" s="32"/>
      <c r="G300" s="124"/>
      <c r="H300" s="41"/>
      <c r="I300" s="41"/>
      <c r="J300" s="41"/>
      <c r="K300" s="41"/>
      <c r="L300" s="41"/>
      <c r="M300" s="41"/>
      <c r="N300" s="41"/>
      <c r="O300" s="41"/>
      <c r="P300" s="41"/>
      <c r="Q300" s="41"/>
      <c r="R300" s="41"/>
      <c r="S300" s="41"/>
      <c r="T300" s="41"/>
      <c r="U300" s="41"/>
      <c r="V300" s="41"/>
      <c r="W300" s="41"/>
      <c r="X300" s="41"/>
      <c r="Y300" s="41"/>
      <c r="Z300" s="41"/>
      <c r="AA300" s="242"/>
      <c r="AB300" s="235"/>
      <c r="AC300" s="236"/>
      <c r="AD300" s="237"/>
    </row>
    <row r="301" spans="1:30">
      <c r="A301" s="63"/>
      <c r="B301" s="37"/>
      <c r="C301" s="48"/>
      <c r="D301" s="63"/>
      <c r="E301" s="1056"/>
      <c r="F301" s="32"/>
      <c r="G301" s="124"/>
      <c r="H301" s="41"/>
      <c r="I301" s="41"/>
      <c r="J301" s="41"/>
      <c r="K301" s="41"/>
      <c r="L301" s="41"/>
      <c r="M301" s="41"/>
      <c r="N301" s="41"/>
      <c r="O301" s="41"/>
      <c r="P301" s="41"/>
      <c r="Q301" s="41"/>
      <c r="R301" s="41"/>
      <c r="S301" s="41"/>
      <c r="T301" s="41"/>
      <c r="U301" s="41"/>
      <c r="V301" s="41"/>
      <c r="W301" s="41"/>
      <c r="X301" s="41"/>
      <c r="Y301" s="41"/>
      <c r="Z301" s="41"/>
      <c r="AA301" s="242"/>
      <c r="AB301" s="235"/>
      <c r="AC301" s="236"/>
      <c r="AD301" s="237"/>
    </row>
    <row r="302" spans="1:30" ht="5.25" customHeight="1">
      <c r="A302" s="63"/>
      <c r="B302" s="37"/>
      <c r="C302" s="48"/>
      <c r="D302" s="63"/>
      <c r="E302" s="49"/>
      <c r="F302" s="32"/>
      <c r="G302" s="124"/>
      <c r="H302" s="41"/>
      <c r="I302" s="41"/>
      <c r="J302" s="41"/>
      <c r="K302" s="41"/>
      <c r="L302" s="41"/>
      <c r="M302" s="41"/>
      <c r="N302" s="41"/>
      <c r="O302" s="41"/>
      <c r="P302" s="41"/>
      <c r="Q302" s="41"/>
      <c r="R302" s="41"/>
      <c r="S302" s="41"/>
      <c r="T302" s="41"/>
      <c r="U302" s="41"/>
      <c r="V302" s="41"/>
      <c r="W302" s="41"/>
      <c r="X302" s="41"/>
      <c r="Y302" s="41"/>
      <c r="Z302" s="41"/>
      <c r="AA302" s="242"/>
      <c r="AB302" s="235"/>
      <c r="AC302" s="236"/>
      <c r="AD302" s="237"/>
    </row>
    <row r="303" spans="1:30" ht="13.5" customHeight="1">
      <c r="A303" s="1008"/>
      <c r="B303" s="37">
        <v>18</v>
      </c>
      <c r="C303" s="1180" t="s">
        <v>174</v>
      </c>
      <c r="D303" s="63" t="s">
        <v>240</v>
      </c>
      <c r="E303" s="1056" t="s">
        <v>415</v>
      </c>
      <c r="F303" s="32"/>
      <c r="G303" s="1011" t="s">
        <v>72</v>
      </c>
      <c r="H303" s="1011"/>
      <c r="I303" s="1011"/>
      <c r="J303" s="1011"/>
      <c r="K303" s="1011"/>
      <c r="L303" s="1011"/>
      <c r="M303" s="1011"/>
      <c r="N303" s="1183" t="s">
        <v>114</v>
      </c>
      <c r="O303" s="1183"/>
      <c r="P303" s="1183"/>
      <c r="Q303" s="1183"/>
      <c r="R303" s="1183"/>
      <c r="S303" s="1183"/>
      <c r="T303" s="1183"/>
      <c r="U303" s="1183"/>
      <c r="V303" s="1183"/>
      <c r="AA303" s="45"/>
      <c r="AB303" s="1486" t="s">
        <v>495</v>
      </c>
      <c r="AC303" s="1550"/>
      <c r="AD303" s="1551"/>
    </row>
    <row r="304" spans="1:30">
      <c r="A304" s="1008"/>
      <c r="B304" s="37"/>
      <c r="C304" s="1180"/>
      <c r="D304" s="63"/>
      <c r="E304" s="1056"/>
      <c r="F304" s="32"/>
      <c r="G304" s="1011"/>
      <c r="H304" s="1011"/>
      <c r="I304" s="1011"/>
      <c r="J304" s="1011"/>
      <c r="K304" s="1011"/>
      <c r="L304" s="1011"/>
      <c r="M304" s="1011"/>
      <c r="N304" s="1183"/>
      <c r="O304" s="1183"/>
      <c r="P304" s="1183"/>
      <c r="Q304" s="1183"/>
      <c r="R304" s="1183"/>
      <c r="S304" s="1183"/>
      <c r="T304" s="1183"/>
      <c r="U304" s="1183"/>
      <c r="V304" s="1183"/>
      <c r="AA304" s="45"/>
      <c r="AB304" s="1486"/>
      <c r="AC304" s="1550"/>
      <c r="AD304" s="1551"/>
    </row>
    <row r="305" spans="1:30">
      <c r="A305" s="1008"/>
      <c r="B305" s="37"/>
      <c r="C305" s="1180"/>
      <c r="D305" s="63"/>
      <c r="E305" s="1056"/>
      <c r="F305" s="32"/>
      <c r="AA305" s="45"/>
      <c r="AB305" s="1486"/>
      <c r="AC305" s="1550"/>
      <c r="AD305" s="1551"/>
    </row>
    <row r="306" spans="1:30">
      <c r="A306" s="1008"/>
      <c r="B306" s="37"/>
      <c r="C306" s="1180"/>
      <c r="D306" s="63"/>
      <c r="E306" s="1056"/>
      <c r="F306" s="32"/>
      <c r="G306" s="834" t="s">
        <v>348</v>
      </c>
      <c r="H306" s="834"/>
      <c r="I306" s="834"/>
      <c r="J306" s="834"/>
      <c r="K306" s="834"/>
      <c r="L306" s="834"/>
      <c r="M306" s="834"/>
      <c r="N306" s="834"/>
      <c r="O306" s="834"/>
      <c r="P306" s="834"/>
      <c r="Q306" s="834"/>
      <c r="R306" s="834"/>
      <c r="S306" s="834"/>
      <c r="T306" s="834"/>
      <c r="U306" s="834"/>
      <c r="V306" s="834"/>
      <c r="W306" s="834"/>
      <c r="X306" s="834"/>
      <c r="Y306" s="834"/>
      <c r="Z306" s="834"/>
      <c r="AA306" s="45"/>
      <c r="AB306" s="184"/>
      <c r="AC306" s="185"/>
      <c r="AD306" s="186"/>
    </row>
    <row r="307" spans="1:30">
      <c r="A307" s="1008"/>
      <c r="B307" s="37"/>
      <c r="C307" s="48"/>
      <c r="D307" s="63"/>
      <c r="E307" s="1056"/>
      <c r="F307" s="32"/>
      <c r="G307" s="1619"/>
      <c r="H307" s="1620"/>
      <c r="I307" s="1620"/>
      <c r="J307" s="1620"/>
      <c r="K307" s="1620"/>
      <c r="L307" s="1620"/>
      <c r="M307" s="1620"/>
      <c r="N307" s="1620"/>
      <c r="O307" s="1620"/>
      <c r="P307" s="1620"/>
      <c r="Q307" s="1620"/>
      <c r="R307" s="1620"/>
      <c r="S307" s="1620"/>
      <c r="T307" s="1620"/>
      <c r="U307" s="1620"/>
      <c r="V307" s="1620"/>
      <c r="W307" s="1620"/>
      <c r="X307" s="1620"/>
      <c r="Y307" s="1620"/>
      <c r="Z307" s="1621"/>
      <c r="AA307" s="45"/>
      <c r="AB307" s="184"/>
      <c r="AC307" s="185"/>
      <c r="AD307" s="186"/>
    </row>
    <row r="308" spans="1:30">
      <c r="A308" s="1008"/>
      <c r="B308" s="37"/>
      <c r="C308" s="48"/>
      <c r="D308" s="63"/>
      <c r="E308" s="1056"/>
      <c r="F308" s="32"/>
      <c r="G308" s="1588"/>
      <c r="H308" s="1589"/>
      <c r="I308" s="1589"/>
      <c r="J308" s="1589"/>
      <c r="K308" s="1589"/>
      <c r="L308" s="1589"/>
      <c r="M308" s="1589"/>
      <c r="N308" s="1589"/>
      <c r="O308" s="1589"/>
      <c r="P308" s="1589"/>
      <c r="Q308" s="1589"/>
      <c r="R308" s="1589"/>
      <c r="S308" s="1589"/>
      <c r="T308" s="1589"/>
      <c r="U308" s="1589"/>
      <c r="V308" s="1589"/>
      <c r="W308" s="1589"/>
      <c r="X308" s="1589"/>
      <c r="Y308" s="1589"/>
      <c r="Z308" s="1590"/>
      <c r="AA308" s="45"/>
      <c r="AB308" s="184"/>
      <c r="AC308" s="185"/>
      <c r="AD308" s="186"/>
    </row>
    <row r="309" spans="1:30">
      <c r="A309" s="1008"/>
      <c r="B309" s="37"/>
      <c r="C309" s="48"/>
      <c r="D309" s="63"/>
      <c r="E309" s="1056"/>
      <c r="F309" s="32"/>
      <c r="G309" s="1501"/>
      <c r="H309" s="1289"/>
      <c r="I309" s="1289"/>
      <c r="J309" s="1289"/>
      <c r="K309" s="1289"/>
      <c r="L309" s="1289"/>
      <c r="M309" s="1289"/>
      <c r="N309" s="1289"/>
      <c r="O309" s="1289"/>
      <c r="P309" s="1289"/>
      <c r="Q309" s="1289"/>
      <c r="R309" s="1289"/>
      <c r="S309" s="1289"/>
      <c r="T309" s="1289"/>
      <c r="U309" s="1289"/>
      <c r="V309" s="1289"/>
      <c r="W309" s="1289"/>
      <c r="X309" s="1289"/>
      <c r="Y309" s="1289"/>
      <c r="Z309" s="1502"/>
      <c r="AA309" s="45"/>
      <c r="AB309" s="184"/>
      <c r="AC309" s="185"/>
      <c r="AD309" s="186"/>
    </row>
    <row r="310" spans="1:30" ht="6" customHeight="1">
      <c r="A310" s="1177"/>
      <c r="B310" s="61"/>
      <c r="C310" s="164"/>
      <c r="D310" s="165"/>
      <c r="E310" s="203"/>
      <c r="F310" s="64"/>
      <c r="G310" s="709"/>
      <c r="H310" s="118"/>
      <c r="I310" s="118"/>
      <c r="J310" s="118"/>
      <c r="K310" s="118"/>
      <c r="L310" s="118"/>
      <c r="M310" s="118"/>
      <c r="N310" s="118"/>
      <c r="O310" s="118"/>
      <c r="P310" s="118"/>
      <c r="Q310" s="118"/>
      <c r="R310" s="118"/>
      <c r="S310" s="118"/>
      <c r="T310" s="118"/>
      <c r="U310" s="118"/>
      <c r="V310" s="118"/>
      <c r="W310" s="118"/>
      <c r="X310" s="118"/>
      <c r="Y310" s="118"/>
      <c r="Z310" s="118"/>
      <c r="AA310" s="66"/>
      <c r="AB310" s="251"/>
      <c r="AC310" s="252"/>
      <c r="AD310" s="253"/>
    </row>
    <row r="311" spans="1:30" ht="6" customHeight="1">
      <c r="A311" s="63"/>
      <c r="B311" s="37"/>
      <c r="C311" s="48"/>
      <c r="D311" s="63"/>
      <c r="E311" s="47"/>
      <c r="F311" s="32"/>
      <c r="G311" s="124"/>
      <c r="H311" s="41"/>
      <c r="I311" s="41"/>
      <c r="J311" s="41"/>
      <c r="K311" s="41"/>
      <c r="L311" s="41"/>
      <c r="M311" s="41"/>
      <c r="N311" s="41"/>
      <c r="O311" s="41"/>
      <c r="P311" s="41"/>
      <c r="Q311" s="41"/>
      <c r="R311" s="41"/>
      <c r="S311" s="41"/>
      <c r="T311" s="41"/>
      <c r="U311" s="41"/>
      <c r="V311" s="41"/>
      <c r="W311" s="41"/>
      <c r="X311" s="41"/>
      <c r="Y311" s="41"/>
      <c r="Z311" s="41"/>
      <c r="AA311" s="242"/>
      <c r="AB311" s="235"/>
      <c r="AC311" s="236"/>
      <c r="AD311" s="237"/>
    </row>
    <row r="312" spans="1:30">
      <c r="A312" s="1008"/>
      <c r="B312" s="37">
        <v>19</v>
      </c>
      <c r="C312" s="1009" t="s">
        <v>349</v>
      </c>
      <c r="D312" s="63" t="s">
        <v>240</v>
      </c>
      <c r="E312" s="1008" t="s">
        <v>416</v>
      </c>
      <c r="F312" s="32"/>
      <c r="G312" s="1011" t="s">
        <v>72</v>
      </c>
      <c r="H312" s="1011"/>
      <c r="I312" s="1011"/>
      <c r="J312" s="1011"/>
      <c r="K312" s="1011"/>
      <c r="L312" s="1011"/>
      <c r="M312" s="1011"/>
      <c r="N312" s="1058" t="s">
        <v>114</v>
      </c>
      <c r="O312" s="1058"/>
      <c r="P312" s="1058"/>
      <c r="Q312" s="1058"/>
      <c r="R312" s="1058"/>
      <c r="S312" s="1058"/>
      <c r="T312" s="1058"/>
      <c r="U312" s="1058"/>
      <c r="V312" s="1058"/>
      <c r="AA312" s="45"/>
      <c r="AB312" s="1486" t="s">
        <v>495</v>
      </c>
      <c r="AC312" s="1550"/>
      <c r="AD312" s="1551"/>
    </row>
    <row r="313" spans="1:30">
      <c r="A313" s="1008"/>
      <c r="B313" s="37"/>
      <c r="C313" s="1009"/>
      <c r="D313" s="63"/>
      <c r="E313" s="1008"/>
      <c r="F313" s="32"/>
      <c r="G313" s="1011"/>
      <c r="H313" s="1011"/>
      <c r="I313" s="1011"/>
      <c r="J313" s="1011"/>
      <c r="K313" s="1011"/>
      <c r="L313" s="1011"/>
      <c r="M313" s="1011"/>
      <c r="N313" s="1058"/>
      <c r="O313" s="1058"/>
      <c r="P313" s="1058"/>
      <c r="Q313" s="1058"/>
      <c r="R313" s="1058"/>
      <c r="S313" s="1058"/>
      <c r="T313" s="1058"/>
      <c r="U313" s="1058"/>
      <c r="V313" s="1058"/>
      <c r="AA313" s="45"/>
      <c r="AB313" s="1486"/>
      <c r="AC313" s="1550"/>
      <c r="AD313" s="1551"/>
    </row>
    <row r="314" spans="1:30">
      <c r="A314" s="1008"/>
      <c r="B314" s="37"/>
      <c r="C314" s="1009"/>
      <c r="D314" s="63"/>
      <c r="E314" s="1008"/>
      <c r="F314" s="32"/>
      <c r="AA314" s="45"/>
      <c r="AB314" s="1486"/>
      <c r="AC314" s="1550"/>
      <c r="AD314" s="1551"/>
    </row>
    <row r="315" spans="1:30">
      <c r="A315" s="47"/>
      <c r="B315" s="37"/>
      <c r="C315" s="1009"/>
      <c r="D315" s="63"/>
      <c r="E315" s="1008"/>
      <c r="F315" s="32"/>
      <c r="G315" s="118" t="s">
        <v>350</v>
      </c>
      <c r="H315" s="118"/>
      <c r="I315" s="118"/>
      <c r="J315" s="118"/>
      <c r="K315" s="1388" t="s">
        <v>103</v>
      </c>
      <c r="L315" s="1389"/>
      <c r="M315" s="1389"/>
      <c r="N315" s="1390"/>
      <c r="O315" s="642"/>
      <c r="P315" s="643" t="s">
        <v>1077</v>
      </c>
      <c r="Q315" s="647"/>
      <c r="R315" s="647"/>
      <c r="S315" s="647"/>
      <c r="T315" s="648"/>
      <c r="U315" s="1643"/>
      <c r="V315" s="1644"/>
      <c r="W315" s="1644"/>
      <c r="X315" s="1644"/>
      <c r="Y315" s="1644"/>
      <c r="Z315" s="1645"/>
      <c r="AA315" s="45"/>
      <c r="AB315" s="184"/>
      <c r="AC315" s="185"/>
      <c r="AD315" s="186"/>
    </row>
    <row r="316" spans="1:30">
      <c r="A316" s="47"/>
      <c r="B316" s="37"/>
      <c r="C316" s="1009"/>
      <c r="D316" s="63"/>
      <c r="E316" s="1008"/>
      <c r="F316" s="32"/>
      <c r="G316" s="124" t="s">
        <v>351</v>
      </c>
      <c r="H316" s="124"/>
      <c r="I316" s="124"/>
      <c r="J316" s="124"/>
      <c r="K316" s="124"/>
      <c r="L316" s="124"/>
      <c r="M316" s="124"/>
      <c r="N316" s="124"/>
      <c r="O316" s="124"/>
      <c r="P316" s="124"/>
      <c r="Q316" s="124"/>
      <c r="R316" s="124"/>
      <c r="S316" s="124"/>
      <c r="T316" s="124"/>
      <c r="U316" s="124"/>
      <c r="AA316" s="45"/>
      <c r="AB316" s="184"/>
      <c r="AC316" s="185"/>
      <c r="AD316" s="186"/>
    </row>
    <row r="317" spans="1:30">
      <c r="A317" s="47"/>
      <c r="B317" s="37"/>
      <c r="C317" s="1009"/>
      <c r="D317" s="63"/>
      <c r="E317" s="1008"/>
      <c r="F317" s="32"/>
      <c r="G317" s="1498"/>
      <c r="H317" s="1499"/>
      <c r="I317" s="1499"/>
      <c r="J317" s="1499"/>
      <c r="K317" s="1499"/>
      <c r="L317" s="1499"/>
      <c r="M317" s="1499"/>
      <c r="N317" s="1499"/>
      <c r="O317" s="1499"/>
      <c r="P317" s="1499"/>
      <c r="Q317" s="1499"/>
      <c r="R317" s="1499"/>
      <c r="S317" s="1499"/>
      <c r="T317" s="1499"/>
      <c r="U317" s="1499"/>
      <c r="V317" s="1499"/>
      <c r="W317" s="1499"/>
      <c r="X317" s="1499"/>
      <c r="Y317" s="1499"/>
      <c r="Z317" s="1500"/>
      <c r="AA317" s="45"/>
      <c r="AB317" s="184"/>
      <c r="AC317" s="185"/>
      <c r="AD317" s="186"/>
    </row>
    <row r="318" spans="1:30">
      <c r="A318" s="47"/>
      <c r="B318" s="37"/>
      <c r="C318" s="1009"/>
      <c r="D318" s="63"/>
      <c r="E318" s="1008"/>
      <c r="F318" s="32"/>
      <c r="G318" s="1501"/>
      <c r="H318" s="1289"/>
      <c r="I318" s="1289"/>
      <c r="J318" s="1289"/>
      <c r="K318" s="1289"/>
      <c r="L318" s="1289"/>
      <c r="M318" s="1289"/>
      <c r="N318" s="1289"/>
      <c r="O318" s="1289"/>
      <c r="P318" s="1289"/>
      <c r="Q318" s="1289"/>
      <c r="R318" s="1289"/>
      <c r="S318" s="1289"/>
      <c r="T318" s="1289"/>
      <c r="U318" s="1289"/>
      <c r="V318" s="1289"/>
      <c r="W318" s="1289"/>
      <c r="X318" s="1289"/>
      <c r="Y318" s="1289"/>
      <c r="Z318" s="1502"/>
      <c r="AA318" s="45"/>
      <c r="AB318" s="184"/>
      <c r="AC318" s="185"/>
      <c r="AD318" s="186"/>
    </row>
    <row r="319" spans="1:30">
      <c r="A319" s="47"/>
      <c r="B319" s="37"/>
      <c r="C319" s="1009"/>
      <c r="D319" s="63"/>
      <c r="E319" s="1008"/>
      <c r="F319" s="32"/>
      <c r="AA319" s="45"/>
      <c r="AB319" s="184"/>
      <c r="AC319" s="185"/>
      <c r="AD319" s="186"/>
    </row>
    <row r="320" spans="1:30">
      <c r="A320" s="1056"/>
      <c r="B320" s="1178">
        <v>20</v>
      </c>
      <c r="C320" s="1180" t="s">
        <v>417</v>
      </c>
      <c r="D320" s="63" t="s">
        <v>240</v>
      </c>
      <c r="E320" s="1056" t="s">
        <v>952</v>
      </c>
      <c r="F320" s="32"/>
      <c r="G320" s="1011" t="s">
        <v>72</v>
      </c>
      <c r="H320" s="1011"/>
      <c r="I320" s="1011"/>
      <c r="J320" s="1011"/>
      <c r="K320" s="1011"/>
      <c r="L320" s="1011"/>
      <c r="M320" s="1011"/>
      <c r="N320" s="1183" t="s">
        <v>114</v>
      </c>
      <c r="O320" s="1183"/>
      <c r="P320" s="1183"/>
      <c r="Q320" s="1183"/>
      <c r="R320" s="1183"/>
      <c r="S320" s="1183"/>
      <c r="T320" s="1183"/>
      <c r="U320" s="1183"/>
      <c r="V320" s="1183"/>
      <c r="AA320" s="45"/>
      <c r="AB320" s="1486" t="s">
        <v>643</v>
      </c>
      <c r="AC320" s="1550"/>
      <c r="AD320" s="1551"/>
    </row>
    <row r="321" spans="1:30">
      <c r="A321" s="1056"/>
      <c r="B321" s="1178"/>
      <c r="C321" s="1180"/>
      <c r="D321" s="63"/>
      <c r="E321" s="1056"/>
      <c r="F321" s="32"/>
      <c r="G321" s="1011"/>
      <c r="H321" s="1011"/>
      <c r="I321" s="1011"/>
      <c r="J321" s="1011"/>
      <c r="K321" s="1011"/>
      <c r="L321" s="1011"/>
      <c r="M321" s="1011"/>
      <c r="N321" s="1183"/>
      <c r="O321" s="1183"/>
      <c r="P321" s="1183"/>
      <c r="Q321" s="1183"/>
      <c r="R321" s="1183"/>
      <c r="S321" s="1183"/>
      <c r="T321" s="1183"/>
      <c r="U321" s="1183"/>
      <c r="V321" s="1183"/>
      <c r="AA321" s="45"/>
      <c r="AB321" s="1486"/>
      <c r="AC321" s="1550"/>
      <c r="AD321" s="1551"/>
    </row>
    <row r="322" spans="1:30">
      <c r="A322" s="1056"/>
      <c r="B322" s="1178"/>
      <c r="C322" s="1180"/>
      <c r="D322" s="63"/>
      <c r="E322" s="1056"/>
      <c r="F322" s="32"/>
      <c r="AA322" s="45"/>
      <c r="AB322" s="1486"/>
      <c r="AC322" s="1550"/>
      <c r="AD322" s="1551"/>
    </row>
    <row r="323" spans="1:30">
      <c r="A323" s="1056"/>
      <c r="B323" s="1178"/>
      <c r="C323" s="1180"/>
      <c r="D323" s="63"/>
      <c r="E323" s="1056"/>
      <c r="F323" s="32"/>
      <c r="G323" s="1597" t="s">
        <v>352</v>
      </c>
      <c r="H323" s="1597"/>
      <c r="I323" s="1597"/>
      <c r="J323" s="1597"/>
      <c r="K323" s="1597"/>
      <c r="L323" s="1597"/>
      <c r="M323" s="1597"/>
      <c r="N323" s="1597"/>
      <c r="O323" s="1597"/>
      <c r="P323" s="1597"/>
      <c r="Q323" s="1169" t="s">
        <v>641</v>
      </c>
      <c r="R323" s="1169"/>
      <c r="S323" s="1169"/>
      <c r="T323" s="1169"/>
      <c r="U323" s="1169"/>
      <c r="V323" s="1169"/>
      <c r="W323" s="1169"/>
      <c r="X323" s="1169"/>
      <c r="Y323" s="1169"/>
      <c r="Z323" s="1169"/>
      <c r="AA323" s="45"/>
      <c r="AB323" s="1486"/>
      <c r="AC323" s="1550"/>
      <c r="AD323" s="1551"/>
    </row>
    <row r="324" spans="1:30">
      <c r="A324" s="1056"/>
      <c r="B324" s="1178"/>
      <c r="C324" s="1180"/>
      <c r="D324" s="63"/>
      <c r="E324" s="1056"/>
      <c r="F324" s="32"/>
      <c r="G324" s="1351" t="s">
        <v>41</v>
      </c>
      <c r="H324" s="1352"/>
      <c r="I324" s="1352"/>
      <c r="J324" s="1353"/>
      <c r="K324" s="721" t="str">
        <f>IF($L$32="","",MOD($L$32-11,12)+1)</f>
        <v/>
      </c>
      <c r="L324" s="722" t="s">
        <v>41</v>
      </c>
      <c r="M324" s="721" t="str">
        <f>IF($L$32="","",MOD($L$32-10,12)+1)</f>
        <v/>
      </c>
      <c r="N324" s="722" t="s">
        <v>41</v>
      </c>
      <c r="O324" s="721" t="str">
        <f>IF($L$32="","",MOD($L$32-9,12)+1)</f>
        <v/>
      </c>
      <c r="P324" s="722" t="s">
        <v>41</v>
      </c>
      <c r="Q324" s="721" t="str">
        <f>IF($L$32="","",MOD($L$32-8,12)+1)</f>
        <v/>
      </c>
      <c r="R324" s="722" t="s">
        <v>41</v>
      </c>
      <c r="S324" s="721" t="str">
        <f>IF($L$32="","",MOD($L$32-7,12)+1)</f>
        <v/>
      </c>
      <c r="T324" s="722" t="s">
        <v>41</v>
      </c>
      <c r="U324" s="721" t="str">
        <f>IF($L$32="","",MOD($L$32-6,12)+1)</f>
        <v/>
      </c>
      <c r="V324" s="722" t="s">
        <v>41</v>
      </c>
      <c r="AA324" s="45"/>
      <c r="AB324" s="1486"/>
      <c r="AC324" s="1550"/>
      <c r="AD324" s="1551"/>
    </row>
    <row r="325" spans="1:30">
      <c r="A325" s="1056"/>
      <c r="B325" s="1178"/>
      <c r="C325" s="1180"/>
      <c r="D325" s="63"/>
      <c r="E325" s="1056"/>
      <c r="F325" s="32"/>
      <c r="G325" s="1616" t="s">
        <v>35</v>
      </c>
      <c r="H325" s="1617"/>
      <c r="I325" s="1617"/>
      <c r="J325" s="1618"/>
      <c r="K325" s="1544"/>
      <c r="L325" s="1545"/>
      <c r="M325" s="1544"/>
      <c r="N325" s="1545"/>
      <c r="O325" s="1544"/>
      <c r="P325" s="1545"/>
      <c r="Q325" s="1544"/>
      <c r="R325" s="1545"/>
      <c r="S325" s="1544"/>
      <c r="T325" s="1545"/>
      <c r="U325" s="1544"/>
      <c r="V325" s="1545"/>
      <c r="X325" s="209"/>
      <c r="Z325" s="209"/>
      <c r="AA325" s="45"/>
      <c r="AB325" s="1486"/>
      <c r="AC325" s="1550"/>
      <c r="AD325" s="1551"/>
    </row>
    <row r="326" spans="1:30">
      <c r="A326" s="1056"/>
      <c r="B326" s="1178"/>
      <c r="C326" s="1180"/>
      <c r="D326" s="63"/>
      <c r="E326" s="1056"/>
      <c r="F326" s="32"/>
      <c r="G326" s="1373" t="s">
        <v>34</v>
      </c>
      <c r="H326" s="1374"/>
      <c r="I326" s="1374"/>
      <c r="J326" s="1375"/>
      <c r="K326" s="1340"/>
      <c r="L326" s="1341"/>
      <c r="M326" s="1340"/>
      <c r="N326" s="1341"/>
      <c r="O326" s="1340"/>
      <c r="P326" s="1341"/>
      <c r="Q326" s="1340"/>
      <c r="R326" s="1341"/>
      <c r="S326" s="1340"/>
      <c r="T326" s="1341"/>
      <c r="U326" s="1340"/>
      <c r="V326" s="1341"/>
      <c r="AA326" s="45"/>
      <c r="AB326" s="1486"/>
      <c r="AC326" s="1550"/>
      <c r="AD326" s="1551"/>
    </row>
    <row r="327" spans="1:30" ht="13.5" customHeight="1">
      <c r="A327" s="1056"/>
      <c r="B327" s="1178"/>
      <c r="C327" s="1180"/>
      <c r="D327" s="63"/>
      <c r="E327" s="1056"/>
      <c r="F327" s="32"/>
      <c r="G327" s="1351" t="s">
        <v>41</v>
      </c>
      <c r="H327" s="1352"/>
      <c r="I327" s="1352"/>
      <c r="J327" s="1353"/>
      <c r="K327" s="721" t="str">
        <f>IF($L$32="","",MOD($L$32-5,12)+1)</f>
        <v/>
      </c>
      <c r="L327" s="722" t="s">
        <v>41</v>
      </c>
      <c r="M327" s="721" t="str">
        <f>IF($L$32="","",MOD($L$32-4,12)+1)</f>
        <v/>
      </c>
      <c r="N327" s="722" t="s">
        <v>41</v>
      </c>
      <c r="O327" s="721" t="str">
        <f>IF($L$32="","",MOD($L$32-3,12)+1)</f>
        <v/>
      </c>
      <c r="P327" s="722" t="s">
        <v>41</v>
      </c>
      <c r="Q327" s="721" t="str">
        <f>IF($L$32="","",MOD($L$32-2,12)+1)</f>
        <v/>
      </c>
      <c r="R327" s="722" t="s">
        <v>41</v>
      </c>
      <c r="S327" s="721" t="str">
        <f>IF($L$32="","",MOD($L$32-1,12)+1)</f>
        <v/>
      </c>
      <c r="T327" s="722" t="s">
        <v>41</v>
      </c>
      <c r="U327" s="721" t="str">
        <f>IF($L$32="","",MOD($L$32,12)+1)</f>
        <v/>
      </c>
      <c r="V327" s="722" t="s">
        <v>41</v>
      </c>
      <c r="W327" s="31" t="s">
        <v>353</v>
      </c>
      <c r="X327" s="1342" t="s">
        <v>354</v>
      </c>
      <c r="Y327" s="1342"/>
      <c r="Z327" s="1342"/>
      <c r="AA327" s="1180"/>
      <c r="AB327" s="1486"/>
      <c r="AC327" s="1550"/>
      <c r="AD327" s="1551"/>
    </row>
    <row r="328" spans="1:30">
      <c r="A328" s="1056"/>
      <c r="B328" s="1178"/>
      <c r="C328" s="1180"/>
      <c r="D328" s="63"/>
      <c r="E328" s="1056"/>
      <c r="F328" s="32"/>
      <c r="G328" s="1616" t="s">
        <v>35</v>
      </c>
      <c r="H328" s="1617"/>
      <c r="I328" s="1617"/>
      <c r="J328" s="1618"/>
      <c r="K328" s="1544"/>
      <c r="L328" s="1545"/>
      <c r="M328" s="1544"/>
      <c r="N328" s="1545"/>
      <c r="O328" s="1544"/>
      <c r="P328" s="1545"/>
      <c r="Q328" s="1544"/>
      <c r="R328" s="1545"/>
      <c r="S328" s="1544"/>
      <c r="T328" s="1545"/>
      <c r="U328" s="1544"/>
      <c r="V328" s="1545"/>
      <c r="W328" s="209"/>
      <c r="X328" s="1342"/>
      <c r="Y328" s="1342"/>
      <c r="Z328" s="1342"/>
      <c r="AA328" s="1180"/>
      <c r="AB328" s="1486"/>
      <c r="AC328" s="1550"/>
      <c r="AD328" s="1551"/>
    </row>
    <row r="329" spans="1:30">
      <c r="A329" s="1056"/>
      <c r="B329" s="1178"/>
      <c r="C329" s="1180"/>
      <c r="D329" s="63"/>
      <c r="E329" s="1056"/>
      <c r="F329" s="32"/>
      <c r="G329" s="1373" t="s">
        <v>34</v>
      </c>
      <c r="H329" s="1374"/>
      <c r="I329" s="1374"/>
      <c r="J329" s="1375"/>
      <c r="K329" s="1340"/>
      <c r="L329" s="1341"/>
      <c r="M329" s="1340"/>
      <c r="N329" s="1341"/>
      <c r="O329" s="1340"/>
      <c r="P329" s="1341"/>
      <c r="Q329" s="1340"/>
      <c r="R329" s="1341"/>
      <c r="S329" s="1340"/>
      <c r="T329" s="1341"/>
      <c r="U329" s="1340"/>
      <c r="V329" s="1341"/>
      <c r="X329" s="1342"/>
      <c r="Y329" s="1342"/>
      <c r="Z329" s="1342"/>
      <c r="AA329" s="1180"/>
      <c r="AB329" s="1486"/>
      <c r="AC329" s="1550"/>
      <c r="AD329" s="1551"/>
    </row>
    <row r="330" spans="1:30">
      <c r="A330" s="1056"/>
      <c r="B330" s="1178"/>
      <c r="C330" s="1180"/>
      <c r="D330" s="63"/>
      <c r="E330" s="1056"/>
      <c r="F330" s="32"/>
      <c r="H330" s="46"/>
      <c r="K330" s="46"/>
      <c r="L330" s="46"/>
      <c r="M330" s="46"/>
      <c r="N330" s="46"/>
      <c r="O330" s="46"/>
      <c r="P330" s="46"/>
      <c r="Q330" s="46"/>
      <c r="R330" s="46"/>
      <c r="S330" s="46"/>
      <c r="T330" s="46"/>
      <c r="U330" s="46"/>
      <c r="V330" s="46"/>
      <c r="X330" s="1342"/>
      <c r="Y330" s="1342"/>
      <c r="Z330" s="1342"/>
      <c r="AA330" s="1180"/>
      <c r="AB330" s="1486"/>
      <c r="AC330" s="1550"/>
      <c r="AD330" s="1551"/>
    </row>
    <row r="331" spans="1:30">
      <c r="A331" s="1056"/>
      <c r="B331" s="1178"/>
      <c r="C331" s="1180"/>
      <c r="D331" s="63"/>
      <c r="E331" s="1056"/>
      <c r="F331" s="32"/>
      <c r="G331" s="124" t="s">
        <v>98</v>
      </c>
      <c r="H331" s="46"/>
      <c r="I331" s="46"/>
      <c r="J331" s="46"/>
      <c r="K331" s="46"/>
      <c r="L331" s="46"/>
      <c r="M331" s="244"/>
      <c r="N331" s="46"/>
      <c r="O331" s="46"/>
      <c r="P331" s="244"/>
      <c r="Q331" s="46"/>
      <c r="R331" s="46"/>
      <c r="S331" s="46"/>
      <c r="T331" s="46"/>
      <c r="U331" s="209"/>
      <c r="V331" s="209"/>
      <c r="W331" s="209"/>
      <c r="X331" s="1342"/>
      <c r="Y331" s="1342"/>
      <c r="Z331" s="1342"/>
      <c r="AA331" s="1180"/>
      <c r="AB331" s="1486"/>
      <c r="AC331" s="1550"/>
      <c r="AD331" s="1551"/>
    </row>
    <row r="332" spans="1:30">
      <c r="A332" s="1056"/>
      <c r="B332" s="1178"/>
      <c r="C332" s="1180"/>
      <c r="D332" s="63"/>
      <c r="E332" s="1056"/>
      <c r="F332" s="32"/>
      <c r="G332" s="1350"/>
      <c r="H332" s="1350"/>
      <c r="I332" s="1350"/>
      <c r="J332" s="1350"/>
      <c r="K332" s="1350"/>
      <c r="L332" s="1350"/>
      <c r="M332" s="1154" t="s">
        <v>702</v>
      </c>
      <c r="N332" s="1154"/>
      <c r="O332" s="1154"/>
      <c r="P332" s="1154"/>
      <c r="Q332" s="1133" t="s">
        <v>346</v>
      </c>
      <c r="R332" s="1133"/>
      <c r="S332" s="1133"/>
      <c r="T332" s="245"/>
      <c r="U332" s="245"/>
      <c r="V332" s="245"/>
      <c r="W332" s="245"/>
      <c r="X332" s="245"/>
      <c r="Y332" s="245"/>
      <c r="Z332" s="245"/>
      <c r="AA332" s="45"/>
      <c r="AB332" s="1486"/>
      <c r="AC332" s="1550"/>
      <c r="AD332" s="1551"/>
    </row>
    <row r="333" spans="1:30">
      <c r="A333" s="1056"/>
      <c r="B333" s="1178"/>
      <c r="C333" s="1180"/>
      <c r="D333" s="63"/>
      <c r="E333" s="1056"/>
      <c r="F333" s="32"/>
      <c r="G333" s="1133" t="s">
        <v>52</v>
      </c>
      <c r="H333" s="1133"/>
      <c r="I333" s="1133"/>
      <c r="J333" s="1133"/>
      <c r="K333" s="1133"/>
      <c r="L333" s="1133"/>
      <c r="M333" s="1694" t="s">
        <v>103</v>
      </c>
      <c r="N333" s="1694"/>
      <c r="O333" s="1694"/>
      <c r="P333" s="1694"/>
      <c r="Q333" s="1695"/>
      <c r="R333" s="1695"/>
      <c r="S333" s="1695"/>
      <c r="T333" s="245"/>
      <c r="U333" s="245"/>
      <c r="V333" s="245"/>
      <c r="W333" s="245"/>
      <c r="X333" s="245"/>
      <c r="Y333" s="245"/>
      <c r="Z333" s="245"/>
      <c r="AA333" s="45"/>
      <c r="AB333" s="1486"/>
      <c r="AC333" s="1550"/>
      <c r="AD333" s="1551"/>
    </row>
    <row r="334" spans="1:30">
      <c r="A334" s="1056"/>
      <c r="B334" s="1178"/>
      <c r="C334" s="1180"/>
      <c r="D334" s="63"/>
      <c r="E334" s="1056"/>
      <c r="F334" s="32"/>
      <c r="G334" s="1133" t="s">
        <v>53</v>
      </c>
      <c r="H334" s="1133"/>
      <c r="I334" s="1133"/>
      <c r="J334" s="1133"/>
      <c r="K334" s="1133"/>
      <c r="L334" s="1133"/>
      <c r="M334" s="1694" t="s">
        <v>103</v>
      </c>
      <c r="N334" s="1694"/>
      <c r="O334" s="1694"/>
      <c r="P334" s="1694"/>
      <c r="Q334" s="1026" t="str">
        <f>IF(Q295="","",Q295)</f>
        <v/>
      </c>
      <c r="R334" s="1026"/>
      <c r="S334" s="1026"/>
      <c r="T334" s="245"/>
      <c r="U334" s="245"/>
      <c r="V334" s="245"/>
      <c r="W334" s="245"/>
      <c r="X334" s="245"/>
      <c r="Y334" s="245"/>
      <c r="Z334" s="245"/>
      <c r="AA334" s="246"/>
      <c r="AB334" s="1486"/>
      <c r="AC334" s="1550"/>
      <c r="AD334" s="1551"/>
    </row>
    <row r="335" spans="1:30">
      <c r="A335" s="1056"/>
      <c r="B335" s="1178"/>
      <c r="C335" s="1180"/>
      <c r="D335" s="63"/>
      <c r="E335" s="1056"/>
      <c r="F335" s="32"/>
      <c r="G335" s="1133" t="s">
        <v>54</v>
      </c>
      <c r="H335" s="1133"/>
      <c r="I335" s="1133"/>
      <c r="J335" s="1133"/>
      <c r="K335" s="1133"/>
      <c r="L335" s="1133"/>
      <c r="M335" s="1694" t="s">
        <v>103</v>
      </c>
      <c r="N335" s="1694"/>
      <c r="O335" s="1694"/>
      <c r="P335" s="1694"/>
      <c r="Q335" s="1695" t="str">
        <f>IF(COUNT(#REF!,#REF!)&gt;0,"〇","")</f>
        <v/>
      </c>
      <c r="R335" s="1695"/>
      <c r="S335" s="1695"/>
      <c r="T335" s="245"/>
      <c r="U335" s="245"/>
      <c r="V335" s="245"/>
      <c r="W335" s="245"/>
      <c r="X335" s="245"/>
      <c r="Y335" s="245"/>
      <c r="Z335" s="245"/>
      <c r="AA335" s="45"/>
      <c r="AB335" s="1486"/>
      <c r="AC335" s="1550"/>
      <c r="AD335" s="1551"/>
    </row>
    <row r="336" spans="1:30">
      <c r="A336" s="1056"/>
      <c r="B336" s="1178"/>
      <c r="C336" s="1180"/>
      <c r="D336" s="63"/>
      <c r="E336" s="1056"/>
      <c r="F336" s="32"/>
      <c r="G336" s="31" t="s">
        <v>55</v>
      </c>
      <c r="H336" s="1672" t="s">
        <v>56</v>
      </c>
      <c r="I336" s="1672"/>
      <c r="J336" s="1672"/>
      <c r="K336" s="1672"/>
      <c r="L336" s="1672"/>
      <c r="M336" s="1672"/>
      <c r="N336" s="1672"/>
      <c r="O336" s="1672"/>
      <c r="P336" s="1672"/>
      <c r="Q336" s="1672"/>
      <c r="R336" s="1672"/>
      <c r="S336" s="1672"/>
      <c r="T336" s="1672"/>
      <c r="U336" s="1672"/>
      <c r="V336" s="1672"/>
      <c r="W336" s="1672"/>
      <c r="X336" s="1672"/>
      <c r="Y336" s="1672"/>
      <c r="Z336" s="1672"/>
      <c r="AA336" s="1673"/>
      <c r="AB336" s="1486"/>
      <c r="AC336" s="1550"/>
      <c r="AD336" s="1551"/>
    </row>
    <row r="337" spans="1:30" ht="10.5" customHeight="1">
      <c r="A337" s="1056"/>
      <c r="B337" s="1178"/>
      <c r="C337" s="1180"/>
      <c r="D337" s="63"/>
      <c r="E337" s="1056"/>
      <c r="F337" s="32"/>
      <c r="H337" s="1672"/>
      <c r="I337" s="1672"/>
      <c r="J337" s="1672"/>
      <c r="K337" s="1672"/>
      <c r="L337" s="1672"/>
      <c r="M337" s="1672"/>
      <c r="N337" s="1672"/>
      <c r="O337" s="1672"/>
      <c r="P337" s="1672"/>
      <c r="Q337" s="1672"/>
      <c r="R337" s="1672"/>
      <c r="S337" s="1672"/>
      <c r="T337" s="1672"/>
      <c r="U337" s="1672"/>
      <c r="V337" s="1672"/>
      <c r="W337" s="1672"/>
      <c r="X337" s="1672"/>
      <c r="Y337" s="1672"/>
      <c r="Z337" s="1672"/>
      <c r="AA337" s="1673"/>
      <c r="AB337" s="1486"/>
      <c r="AC337" s="1550"/>
      <c r="AD337" s="1551"/>
    </row>
    <row r="338" spans="1:30" ht="13.5" customHeight="1">
      <c r="A338" s="1008" t="s">
        <v>636</v>
      </c>
      <c r="B338" s="1090">
        <v>21</v>
      </c>
      <c r="C338" s="1009" t="s">
        <v>418</v>
      </c>
      <c r="D338" s="63" t="s">
        <v>240</v>
      </c>
      <c r="E338" s="1008" t="s">
        <v>355</v>
      </c>
      <c r="F338" s="32"/>
      <c r="G338" s="1011" t="s">
        <v>72</v>
      </c>
      <c r="H338" s="1011"/>
      <c r="I338" s="1011"/>
      <c r="J338" s="1011"/>
      <c r="K338" s="1011"/>
      <c r="L338" s="1011"/>
      <c r="M338" s="1011"/>
      <c r="N338" s="1058" t="s">
        <v>114</v>
      </c>
      <c r="O338" s="1058"/>
      <c r="P338" s="1058"/>
      <c r="Q338" s="1058"/>
      <c r="R338" s="1058"/>
      <c r="S338" s="1058"/>
      <c r="T338" s="1058"/>
      <c r="U338" s="1058"/>
      <c r="V338" s="1058"/>
      <c r="AA338" s="45"/>
      <c r="AB338" s="1486" t="s">
        <v>643</v>
      </c>
      <c r="AC338" s="1550"/>
      <c r="AD338" s="1551"/>
    </row>
    <row r="339" spans="1:30" ht="13.5" customHeight="1">
      <c r="A339" s="1008"/>
      <c r="B339" s="1090"/>
      <c r="C339" s="1009"/>
      <c r="D339" s="63"/>
      <c r="E339" s="1008"/>
      <c r="F339" s="32"/>
      <c r="G339" s="1011"/>
      <c r="H339" s="1011"/>
      <c r="I339" s="1011"/>
      <c r="J339" s="1011"/>
      <c r="K339" s="1011"/>
      <c r="L339" s="1011"/>
      <c r="M339" s="1011"/>
      <c r="N339" s="1058"/>
      <c r="O339" s="1058"/>
      <c r="P339" s="1058"/>
      <c r="Q339" s="1058"/>
      <c r="R339" s="1058"/>
      <c r="S339" s="1058"/>
      <c r="T339" s="1058"/>
      <c r="U339" s="1058"/>
      <c r="V339" s="1058"/>
      <c r="AA339" s="45"/>
      <c r="AB339" s="1486"/>
      <c r="AC339" s="1550"/>
      <c r="AD339" s="1551"/>
    </row>
    <row r="340" spans="1:30" ht="10.5" customHeight="1">
      <c r="A340" s="1008"/>
      <c r="B340" s="1090"/>
      <c r="C340" s="1009"/>
      <c r="D340" s="63"/>
      <c r="E340" s="1008"/>
      <c r="F340" s="32"/>
      <c r="G340" s="38"/>
      <c r="H340" s="38"/>
      <c r="I340" s="38"/>
      <c r="J340" s="38"/>
      <c r="K340" s="38"/>
      <c r="L340" s="38"/>
      <c r="M340" s="38"/>
      <c r="N340" s="170"/>
      <c r="O340" s="170"/>
      <c r="P340" s="170"/>
      <c r="Q340" s="170"/>
      <c r="R340" s="170"/>
      <c r="S340" s="247"/>
      <c r="T340" s="247"/>
      <c r="U340" s="247"/>
      <c r="V340" s="247"/>
      <c r="AA340" s="45"/>
      <c r="AB340" s="1486"/>
      <c r="AC340" s="1550"/>
      <c r="AD340" s="1551"/>
    </row>
    <row r="341" spans="1:30">
      <c r="A341" s="1008"/>
      <c r="B341" s="1090"/>
      <c r="C341" s="1009"/>
      <c r="D341" s="63"/>
      <c r="E341" s="1008"/>
      <c r="F341" s="32"/>
      <c r="G341" s="31" t="s">
        <v>77</v>
      </c>
      <c r="H341" s="148"/>
      <c r="I341" s="148"/>
      <c r="J341" s="148"/>
      <c r="K341" s="148"/>
      <c r="L341" s="148"/>
      <c r="M341" s="148"/>
      <c r="N341" s="994" t="s">
        <v>102</v>
      </c>
      <c r="O341" s="994"/>
      <c r="P341" s="994"/>
      <c r="Q341" s="994"/>
      <c r="R341" s="994"/>
      <c r="S341" s="148"/>
      <c r="T341" s="148"/>
      <c r="U341" s="148"/>
      <c r="V341" s="148"/>
      <c r="W341" s="148"/>
      <c r="X341" s="148"/>
      <c r="Y341" s="148"/>
      <c r="Z341" s="148"/>
      <c r="AA341" s="45"/>
      <c r="AB341" s="235"/>
      <c r="AC341" s="236"/>
      <c r="AD341" s="237"/>
    </row>
    <row r="342" spans="1:30">
      <c r="A342" s="1008"/>
      <c r="B342" s="1090"/>
      <c r="C342" s="1009"/>
      <c r="D342" s="63"/>
      <c r="E342" s="1008"/>
      <c r="F342" s="32"/>
      <c r="G342" s="31" t="s">
        <v>115</v>
      </c>
      <c r="H342" s="148"/>
      <c r="I342" s="148"/>
      <c r="J342" s="148"/>
      <c r="K342" s="148"/>
      <c r="L342" s="148"/>
      <c r="M342" s="148"/>
      <c r="N342" s="248"/>
      <c r="O342" s="249"/>
      <c r="P342" s="249"/>
      <c r="Q342" s="249"/>
      <c r="R342" s="249"/>
      <c r="S342" s="148"/>
      <c r="T342" s="148"/>
      <c r="U342" s="148"/>
      <c r="V342" s="148"/>
      <c r="W342" s="148"/>
      <c r="X342" s="148"/>
      <c r="Y342" s="148"/>
      <c r="Z342" s="148"/>
      <c r="AA342" s="45"/>
      <c r="AB342" s="235"/>
      <c r="AC342" s="236"/>
      <c r="AD342" s="237"/>
    </row>
    <row r="343" spans="1:30">
      <c r="A343" s="1008"/>
      <c r="B343" s="1090"/>
      <c r="C343" s="1009"/>
      <c r="D343" s="63"/>
      <c r="E343" s="1008"/>
      <c r="F343" s="32"/>
      <c r="G343" s="1498"/>
      <c r="H343" s="1499"/>
      <c r="I343" s="1499"/>
      <c r="J343" s="1499"/>
      <c r="K343" s="1499"/>
      <c r="L343" s="1499"/>
      <c r="M343" s="1499"/>
      <c r="N343" s="1499"/>
      <c r="O343" s="1499"/>
      <c r="P343" s="1499"/>
      <c r="Q343" s="1499"/>
      <c r="R343" s="1499"/>
      <c r="S343" s="1499"/>
      <c r="T343" s="1499"/>
      <c r="U343" s="1499"/>
      <c r="V343" s="1499"/>
      <c r="W343" s="1499"/>
      <c r="X343" s="1499"/>
      <c r="Y343" s="1499"/>
      <c r="Z343" s="1500"/>
      <c r="AA343" s="45"/>
      <c r="AB343" s="235"/>
      <c r="AC343" s="236"/>
      <c r="AD343" s="237"/>
    </row>
    <row r="344" spans="1:30">
      <c r="A344" s="1008"/>
      <c r="B344" s="1090"/>
      <c r="C344" s="1009"/>
      <c r="D344" s="63"/>
      <c r="E344" s="1008"/>
      <c r="F344" s="32"/>
      <c r="G344" s="1588"/>
      <c r="H344" s="1589"/>
      <c r="I344" s="1589"/>
      <c r="J344" s="1589"/>
      <c r="K344" s="1589"/>
      <c r="L344" s="1589"/>
      <c r="M344" s="1589"/>
      <c r="N344" s="1589"/>
      <c r="O344" s="1589"/>
      <c r="P344" s="1589"/>
      <c r="Q344" s="1589"/>
      <c r="R344" s="1589"/>
      <c r="S344" s="1589"/>
      <c r="T344" s="1589"/>
      <c r="U344" s="1589"/>
      <c r="V344" s="1589"/>
      <c r="W344" s="1589"/>
      <c r="X344" s="1589"/>
      <c r="Y344" s="1589"/>
      <c r="Z344" s="1590"/>
      <c r="AA344" s="45"/>
      <c r="AB344" s="235"/>
      <c r="AC344" s="236"/>
      <c r="AD344" s="237"/>
    </row>
    <row r="345" spans="1:30" ht="12.75" customHeight="1">
      <c r="A345" s="1008"/>
      <c r="B345" s="1090"/>
      <c r="C345" s="1009"/>
      <c r="D345" s="63"/>
      <c r="E345" s="1008"/>
      <c r="F345" s="32"/>
      <c r="G345" s="1588"/>
      <c r="H345" s="1589"/>
      <c r="I345" s="1589"/>
      <c r="J345" s="1589"/>
      <c r="K345" s="1589"/>
      <c r="L345" s="1589"/>
      <c r="M345" s="1589"/>
      <c r="N345" s="1589"/>
      <c r="O345" s="1589"/>
      <c r="P345" s="1589"/>
      <c r="Q345" s="1589"/>
      <c r="R345" s="1589"/>
      <c r="S345" s="1589"/>
      <c r="T345" s="1589"/>
      <c r="U345" s="1589"/>
      <c r="V345" s="1589"/>
      <c r="W345" s="1589"/>
      <c r="X345" s="1589"/>
      <c r="Y345" s="1589"/>
      <c r="Z345" s="1590"/>
      <c r="AA345" s="45"/>
      <c r="AB345" s="235"/>
      <c r="AC345" s="236"/>
      <c r="AD345" s="237"/>
    </row>
    <row r="346" spans="1:30" ht="12.75" customHeight="1">
      <c r="A346" s="1008"/>
      <c r="B346" s="1090"/>
      <c r="C346" s="1009"/>
      <c r="D346" s="63"/>
      <c r="E346" s="1008"/>
      <c r="F346" s="32"/>
      <c r="G346" s="1501"/>
      <c r="H346" s="1289"/>
      <c r="I346" s="1289"/>
      <c r="J346" s="1289"/>
      <c r="K346" s="1289"/>
      <c r="L346" s="1289"/>
      <c r="M346" s="1289"/>
      <c r="N346" s="1289"/>
      <c r="O346" s="1289"/>
      <c r="P346" s="1289"/>
      <c r="Q346" s="1289"/>
      <c r="R346" s="1289"/>
      <c r="S346" s="1289"/>
      <c r="T346" s="1289"/>
      <c r="U346" s="1289"/>
      <c r="V346" s="1289"/>
      <c r="W346" s="1289"/>
      <c r="X346" s="1289"/>
      <c r="Y346" s="1289"/>
      <c r="Z346" s="1502"/>
      <c r="AA346" s="45"/>
      <c r="AB346" s="235"/>
      <c r="AC346" s="236"/>
      <c r="AD346" s="237"/>
    </row>
    <row r="347" spans="1:30" ht="13.5" customHeight="1">
      <c r="A347" s="47"/>
      <c r="B347" s="59"/>
      <c r="C347" s="48"/>
      <c r="D347" s="63"/>
      <c r="E347" s="47"/>
      <c r="F347" s="32"/>
      <c r="G347" s="230"/>
      <c r="H347" s="230"/>
      <c r="I347" s="230"/>
      <c r="J347" s="230"/>
      <c r="K347" s="230"/>
      <c r="L347" s="230"/>
      <c r="M347" s="230"/>
      <c r="N347" s="230"/>
      <c r="O347" s="230"/>
      <c r="P347" s="230"/>
      <c r="Q347" s="230"/>
      <c r="R347" s="230"/>
      <c r="S347" s="230"/>
      <c r="T347" s="230"/>
      <c r="U347" s="230"/>
      <c r="V347" s="230"/>
      <c r="W347" s="230"/>
      <c r="X347" s="230"/>
      <c r="Y347" s="230"/>
      <c r="Z347" s="230"/>
      <c r="AA347" s="45"/>
      <c r="AB347" s="235"/>
      <c r="AC347" s="236"/>
      <c r="AD347" s="237"/>
    </row>
    <row r="348" spans="1:30" ht="13.5" customHeight="1">
      <c r="A348" s="1056" t="s">
        <v>419</v>
      </c>
      <c r="B348" s="59">
        <v>22</v>
      </c>
      <c r="C348" s="1180" t="s">
        <v>420</v>
      </c>
      <c r="D348" s="63" t="s">
        <v>241</v>
      </c>
      <c r="E348" s="1056" t="s">
        <v>1200</v>
      </c>
      <c r="F348" s="32"/>
      <c r="G348" s="1011" t="s">
        <v>72</v>
      </c>
      <c r="H348" s="1011"/>
      <c r="I348" s="1011"/>
      <c r="J348" s="1011"/>
      <c r="K348" s="1011"/>
      <c r="L348" s="1011"/>
      <c r="M348" s="1011"/>
      <c r="N348" s="1183" t="s">
        <v>114</v>
      </c>
      <c r="O348" s="1183"/>
      <c r="P348" s="1183"/>
      <c r="Q348" s="1183"/>
      <c r="R348" s="1183"/>
      <c r="S348" s="1183"/>
      <c r="T348" s="1183"/>
      <c r="U348" s="1183"/>
      <c r="V348" s="1183"/>
      <c r="AA348" s="45"/>
      <c r="AB348" s="1082" t="s">
        <v>495</v>
      </c>
      <c r="AC348" s="1083"/>
      <c r="AD348" s="1084"/>
    </row>
    <row r="349" spans="1:30">
      <c r="A349" s="1056"/>
      <c r="B349" s="59"/>
      <c r="C349" s="1180"/>
      <c r="D349" s="63"/>
      <c r="E349" s="1056"/>
      <c r="F349" s="32"/>
      <c r="G349" s="1011"/>
      <c r="H349" s="1011"/>
      <c r="I349" s="1011"/>
      <c r="J349" s="1011"/>
      <c r="K349" s="1011"/>
      <c r="L349" s="1011"/>
      <c r="M349" s="1011"/>
      <c r="N349" s="1183"/>
      <c r="O349" s="1183"/>
      <c r="P349" s="1183"/>
      <c r="Q349" s="1183"/>
      <c r="R349" s="1183"/>
      <c r="S349" s="1183"/>
      <c r="T349" s="1183"/>
      <c r="U349" s="1183"/>
      <c r="V349" s="1183"/>
      <c r="AA349" s="45"/>
      <c r="AB349" s="1085"/>
      <c r="AC349" s="1083"/>
      <c r="AD349" s="1084"/>
    </row>
    <row r="350" spans="1:30">
      <c r="A350" s="47"/>
      <c r="B350" s="59"/>
      <c r="C350" s="1180"/>
      <c r="D350" s="63"/>
      <c r="E350" s="1056"/>
      <c r="F350" s="32"/>
      <c r="G350" s="1117" t="s">
        <v>11</v>
      </c>
      <c r="H350" s="1117"/>
      <c r="I350" s="1117"/>
      <c r="J350" s="1117"/>
      <c r="K350" s="1117"/>
      <c r="L350" s="1117"/>
      <c r="M350" s="1117"/>
      <c r="N350" s="1117"/>
      <c r="O350" s="1117"/>
      <c r="AA350" s="45"/>
      <c r="AB350" s="235"/>
      <c r="AC350" s="236"/>
      <c r="AD350" s="237"/>
    </row>
    <row r="351" spans="1:30">
      <c r="A351" s="47"/>
      <c r="B351" s="59"/>
      <c r="C351" s="48"/>
      <c r="D351" s="63"/>
      <c r="E351" s="1056"/>
      <c r="F351" s="32"/>
      <c r="G351" s="148"/>
      <c r="AA351" s="45"/>
      <c r="AB351" s="235"/>
      <c r="AC351" s="236"/>
      <c r="AD351" s="237"/>
    </row>
    <row r="352" spans="1:30">
      <c r="A352" s="47"/>
      <c r="B352" s="59"/>
      <c r="C352" s="48"/>
      <c r="D352" s="63"/>
      <c r="E352" s="1056"/>
      <c r="F352" s="32"/>
      <c r="G352" s="1351" t="s">
        <v>310</v>
      </c>
      <c r="H352" s="1352"/>
      <c r="I352" s="1352"/>
      <c r="J352" s="1352"/>
      <c r="K352" s="1352"/>
      <c r="L352" s="1352"/>
      <c r="M352" s="1352"/>
      <c r="N352" s="1353"/>
      <c r="O352" s="1632"/>
      <c r="P352" s="1632"/>
      <c r="Q352" s="1632"/>
      <c r="R352" s="1632"/>
      <c r="S352" s="1632"/>
      <c r="T352" s="1632"/>
      <c r="U352" s="1632"/>
      <c r="V352" s="1632"/>
      <c r="AA352" s="45"/>
      <c r="AB352" s="235"/>
      <c r="AC352" s="236"/>
      <c r="AD352" s="237"/>
    </row>
    <row r="353" spans="1:30" ht="3.75" customHeight="1">
      <c r="A353" s="203"/>
      <c r="B353" s="127"/>
      <c r="C353" s="164"/>
      <c r="D353" s="165"/>
      <c r="E353" s="203"/>
      <c r="F353" s="64"/>
      <c r="G353" s="118"/>
      <c r="H353" s="118"/>
      <c r="I353" s="118"/>
      <c r="J353" s="118"/>
      <c r="K353" s="118"/>
      <c r="L353" s="118"/>
      <c r="M353" s="118"/>
      <c r="N353" s="118"/>
      <c r="O353" s="118"/>
      <c r="P353" s="118"/>
      <c r="Q353" s="118"/>
      <c r="R353" s="118"/>
      <c r="S353" s="118"/>
      <c r="T353" s="118"/>
      <c r="U353" s="118"/>
      <c r="V353" s="118"/>
      <c r="W353" s="118"/>
      <c r="X353" s="118"/>
      <c r="Y353" s="118"/>
      <c r="Z353" s="118"/>
      <c r="AA353" s="66"/>
      <c r="AB353" s="251"/>
      <c r="AC353" s="252"/>
      <c r="AD353" s="253"/>
    </row>
    <row r="354" spans="1:30" ht="6.75" customHeight="1">
      <c r="A354" s="47"/>
      <c r="B354" s="59"/>
      <c r="C354" s="48"/>
      <c r="D354" s="63"/>
      <c r="E354" s="47"/>
      <c r="F354" s="32"/>
      <c r="AA354" s="45"/>
      <c r="AB354" s="235"/>
      <c r="AC354" s="236"/>
      <c r="AD354" s="237"/>
    </row>
    <row r="355" spans="1:30">
      <c r="A355" s="47"/>
      <c r="B355" s="59"/>
      <c r="C355" s="48"/>
      <c r="D355" s="63"/>
      <c r="E355" s="1056" t="s">
        <v>1201</v>
      </c>
      <c r="F355" s="32"/>
      <c r="G355" s="1633" t="s">
        <v>311</v>
      </c>
      <c r="H355" s="1634"/>
      <c r="I355" s="1634"/>
      <c r="J355" s="1634"/>
      <c r="K355" s="1634"/>
      <c r="L355" s="1634"/>
      <c r="M355" s="1634"/>
      <c r="N355" s="1634"/>
      <c r="O355" s="1634"/>
      <c r="P355" s="1634"/>
      <c r="Q355" s="1635"/>
      <c r="R355" s="1457" t="s">
        <v>312</v>
      </c>
      <c r="S355" s="1458"/>
      <c r="T355" s="1458"/>
      <c r="U355" s="1458"/>
      <c r="V355" s="1458"/>
      <c r="W355" s="1458"/>
      <c r="X355" s="1636" t="s">
        <v>313</v>
      </c>
      <c r="Y355" s="1399"/>
      <c r="Z355" s="1400"/>
      <c r="AA355" s="45"/>
      <c r="AB355" s="235"/>
      <c r="AC355" s="236"/>
      <c r="AD355" s="237"/>
    </row>
    <row r="356" spans="1:30" ht="13.5" customHeight="1">
      <c r="A356" s="47"/>
      <c r="B356" s="59"/>
      <c r="C356" s="48"/>
      <c r="D356" s="63"/>
      <c r="E356" s="1056"/>
      <c r="F356" s="32"/>
      <c r="G356" s="1224" t="s">
        <v>206</v>
      </c>
      <c r="H356" s="1225"/>
      <c r="I356" s="1226" t="s">
        <v>314</v>
      </c>
      <c r="J356" s="1227"/>
      <c r="K356" s="1227"/>
      <c r="L356" s="1227"/>
      <c r="M356" s="1227"/>
      <c r="N356" s="1227"/>
      <c r="O356" s="1227"/>
      <c r="P356" s="1227"/>
      <c r="Q356" s="1228"/>
      <c r="R356" s="1232"/>
      <c r="S356" s="1233"/>
      <c r="T356" s="1233"/>
      <c r="U356" s="1233"/>
      <c r="V356" s="1233"/>
      <c r="W356" s="1233"/>
      <c r="X356" s="1238"/>
      <c r="Y356" s="1233"/>
      <c r="Z356" s="649"/>
      <c r="AA356" s="45"/>
      <c r="AB356" s="235"/>
      <c r="AC356" s="236"/>
      <c r="AD356" s="237"/>
    </row>
    <row r="357" spans="1:30">
      <c r="A357" s="47"/>
      <c r="B357" s="59"/>
      <c r="C357" s="48"/>
      <c r="D357" s="63"/>
      <c r="E357" s="1056"/>
      <c r="F357" s="32"/>
      <c r="G357" s="1072"/>
      <c r="H357" s="1074"/>
      <c r="I357" s="1229"/>
      <c r="J357" s="1230"/>
      <c r="K357" s="1230"/>
      <c r="L357" s="1230"/>
      <c r="M357" s="1230"/>
      <c r="N357" s="1230"/>
      <c r="O357" s="1230"/>
      <c r="P357" s="1230"/>
      <c r="Q357" s="1231"/>
      <c r="R357" s="1235"/>
      <c r="S357" s="1236"/>
      <c r="T357" s="1236"/>
      <c r="U357" s="1236"/>
      <c r="V357" s="1236"/>
      <c r="W357" s="1236"/>
      <c r="X357" s="1239"/>
      <c r="Y357" s="1236"/>
      <c r="Z357" s="255" t="s">
        <v>177</v>
      </c>
      <c r="AA357" s="45"/>
      <c r="AB357" s="235"/>
      <c r="AC357" s="236"/>
      <c r="AD357" s="237"/>
    </row>
    <row r="358" spans="1:30" ht="13.5" customHeight="1">
      <c r="A358" s="47"/>
      <c r="B358" s="59"/>
      <c r="C358" s="48"/>
      <c r="D358" s="63"/>
      <c r="E358" s="1056"/>
      <c r="F358" s="32"/>
      <c r="G358" s="1224" t="s">
        <v>207</v>
      </c>
      <c r="H358" s="1225"/>
      <c r="I358" s="1226" t="s">
        <v>1078</v>
      </c>
      <c r="J358" s="1227"/>
      <c r="K358" s="1227"/>
      <c r="L358" s="1227"/>
      <c r="M358" s="1227"/>
      <c r="N358" s="1227"/>
      <c r="O358" s="1227"/>
      <c r="P358" s="1227"/>
      <c r="Q358" s="1228"/>
      <c r="R358" s="1232"/>
      <c r="S358" s="1233"/>
      <c r="T358" s="1233"/>
      <c r="U358" s="1233"/>
      <c r="V358" s="1233"/>
      <c r="W358" s="1233"/>
      <c r="X358" s="1238"/>
      <c r="Y358" s="1233"/>
      <c r="Z358" s="649"/>
      <c r="AA358" s="45"/>
      <c r="AB358" s="235"/>
      <c r="AC358" s="236"/>
      <c r="AD358" s="237"/>
    </row>
    <row r="359" spans="1:30">
      <c r="A359" s="47"/>
      <c r="B359" s="59"/>
      <c r="C359" s="48"/>
      <c r="D359" s="63"/>
      <c r="E359" s="1056"/>
      <c r="F359" s="32"/>
      <c r="G359" s="1072"/>
      <c r="H359" s="1074"/>
      <c r="I359" s="1229"/>
      <c r="J359" s="1230"/>
      <c r="K359" s="1230"/>
      <c r="L359" s="1230"/>
      <c r="M359" s="1230"/>
      <c r="N359" s="1230"/>
      <c r="O359" s="1230"/>
      <c r="P359" s="1230"/>
      <c r="Q359" s="1231"/>
      <c r="R359" s="1235"/>
      <c r="S359" s="1236"/>
      <c r="T359" s="1236"/>
      <c r="U359" s="1236"/>
      <c r="V359" s="1236"/>
      <c r="W359" s="1236"/>
      <c r="X359" s="1239"/>
      <c r="Y359" s="1236"/>
      <c r="Z359" s="255" t="s">
        <v>177</v>
      </c>
      <c r="AA359" s="45"/>
      <c r="AB359" s="235"/>
      <c r="AC359" s="236"/>
      <c r="AD359" s="237"/>
    </row>
    <row r="360" spans="1:30" ht="13.5" customHeight="1">
      <c r="A360" s="47"/>
      <c r="B360" s="59"/>
      <c r="C360" s="48"/>
      <c r="D360" s="63"/>
      <c r="E360" s="1056"/>
      <c r="F360" s="32"/>
      <c r="G360" s="1224" t="s">
        <v>315</v>
      </c>
      <c r="H360" s="1225"/>
      <c r="I360" s="1226" t="s">
        <v>1079</v>
      </c>
      <c r="J360" s="1227"/>
      <c r="K360" s="1227"/>
      <c r="L360" s="1227"/>
      <c r="M360" s="1227"/>
      <c r="N360" s="1227"/>
      <c r="O360" s="1227"/>
      <c r="P360" s="1227"/>
      <c r="Q360" s="1228"/>
      <c r="R360" s="1232"/>
      <c r="S360" s="1233"/>
      <c r="T360" s="1233"/>
      <c r="U360" s="1233"/>
      <c r="V360" s="1233"/>
      <c r="W360" s="1234"/>
      <c r="X360" s="1238"/>
      <c r="Y360" s="1233"/>
      <c r="Z360" s="649"/>
      <c r="AA360" s="45"/>
      <c r="AB360" s="235"/>
      <c r="AC360" s="236"/>
      <c r="AD360" s="237"/>
    </row>
    <row r="361" spans="1:30">
      <c r="A361" s="47"/>
      <c r="B361" s="59"/>
      <c r="C361" s="48"/>
      <c r="D361" s="63"/>
      <c r="E361" s="1056"/>
      <c r="F361" s="32"/>
      <c r="G361" s="1069"/>
      <c r="H361" s="1071"/>
      <c r="I361" s="1229"/>
      <c r="J361" s="1230"/>
      <c r="K361" s="1230"/>
      <c r="L361" s="1230"/>
      <c r="M361" s="1230"/>
      <c r="N361" s="1230"/>
      <c r="O361" s="1230"/>
      <c r="P361" s="1230"/>
      <c r="Q361" s="1231"/>
      <c r="R361" s="1235"/>
      <c r="S361" s="1236"/>
      <c r="T361" s="1236"/>
      <c r="U361" s="1236"/>
      <c r="V361" s="1236"/>
      <c r="W361" s="1237"/>
      <c r="X361" s="1239"/>
      <c r="Y361" s="1236"/>
      <c r="Z361" s="255" t="s">
        <v>177</v>
      </c>
      <c r="AA361" s="45"/>
      <c r="AB361" s="235"/>
      <c r="AC361" s="236"/>
      <c r="AD361" s="237"/>
    </row>
    <row r="362" spans="1:30" ht="13.5" customHeight="1">
      <c r="A362" s="47"/>
      <c r="B362" s="59"/>
      <c r="C362" s="48"/>
      <c r="D362" s="63"/>
      <c r="E362" s="1056"/>
      <c r="F362" s="32"/>
      <c r="G362" s="632"/>
      <c r="H362" s="633"/>
      <c r="I362" s="1226" t="s">
        <v>1080</v>
      </c>
      <c r="J362" s="1227"/>
      <c r="K362" s="1227"/>
      <c r="L362" s="1227"/>
      <c r="M362" s="1227"/>
      <c r="N362" s="1227"/>
      <c r="O362" s="1227"/>
      <c r="P362" s="1227"/>
      <c r="Q362" s="1228"/>
      <c r="R362" s="1232"/>
      <c r="S362" s="1233"/>
      <c r="T362" s="1233"/>
      <c r="U362" s="1233"/>
      <c r="V362" s="1233"/>
      <c r="W362" s="1234"/>
      <c r="X362" s="1238"/>
      <c r="Y362" s="1233"/>
      <c r="Z362" s="649"/>
      <c r="AA362" s="45"/>
      <c r="AB362" s="235"/>
      <c r="AC362" s="236"/>
      <c r="AD362" s="237"/>
    </row>
    <row r="363" spans="1:30">
      <c r="A363" s="47"/>
      <c r="B363" s="59"/>
      <c r="C363" s="48"/>
      <c r="D363" s="63"/>
      <c r="E363" s="1056"/>
      <c r="F363" s="32"/>
      <c r="G363" s="632"/>
      <c r="H363" s="633"/>
      <c r="I363" s="1229"/>
      <c r="J363" s="1230"/>
      <c r="K363" s="1230"/>
      <c r="L363" s="1230"/>
      <c r="M363" s="1230"/>
      <c r="N363" s="1230"/>
      <c r="O363" s="1230"/>
      <c r="P363" s="1230"/>
      <c r="Q363" s="1231"/>
      <c r="R363" s="1235"/>
      <c r="S363" s="1236"/>
      <c r="T363" s="1236"/>
      <c r="U363" s="1236"/>
      <c r="V363" s="1236"/>
      <c r="W363" s="1237"/>
      <c r="X363" s="1239"/>
      <c r="Y363" s="1236"/>
      <c r="Z363" s="255" t="s">
        <v>177</v>
      </c>
      <c r="AA363" s="45"/>
      <c r="AB363" s="235"/>
      <c r="AC363" s="236"/>
      <c r="AD363" s="237"/>
    </row>
    <row r="364" spans="1:30" ht="13.5" customHeight="1">
      <c r="A364" s="47"/>
      <c r="B364" s="59"/>
      <c r="C364" s="48"/>
      <c r="D364" s="63"/>
      <c r="E364" s="1056"/>
      <c r="F364" s="32"/>
      <c r="G364" s="632"/>
      <c r="H364" s="633"/>
      <c r="I364" s="1226" t="s">
        <v>1081</v>
      </c>
      <c r="J364" s="1227"/>
      <c r="K364" s="1227"/>
      <c r="L364" s="1227"/>
      <c r="M364" s="1227"/>
      <c r="N364" s="1227"/>
      <c r="O364" s="1227"/>
      <c r="P364" s="1227"/>
      <c r="Q364" s="1228"/>
      <c r="R364" s="1232"/>
      <c r="S364" s="1233"/>
      <c r="T364" s="1233"/>
      <c r="U364" s="1233"/>
      <c r="V364" s="1233"/>
      <c r="W364" s="1234"/>
      <c r="X364" s="1238"/>
      <c r="Y364" s="1233"/>
      <c r="Z364" s="649"/>
      <c r="AA364" s="45"/>
      <c r="AB364" s="235"/>
      <c r="AC364" s="236"/>
      <c r="AD364" s="237"/>
    </row>
    <row r="365" spans="1:30">
      <c r="A365" s="47"/>
      <c r="B365" s="59"/>
      <c r="C365" s="48"/>
      <c r="D365" s="63"/>
      <c r="E365" s="1056"/>
      <c r="F365" s="32"/>
      <c r="G365" s="632"/>
      <c r="H365" s="633"/>
      <c r="I365" s="1229"/>
      <c r="J365" s="1230"/>
      <c r="K365" s="1230"/>
      <c r="L365" s="1230"/>
      <c r="M365" s="1230"/>
      <c r="N365" s="1230"/>
      <c r="O365" s="1230"/>
      <c r="P365" s="1230"/>
      <c r="Q365" s="1231"/>
      <c r="R365" s="1235"/>
      <c r="S365" s="1236"/>
      <c r="T365" s="1236"/>
      <c r="U365" s="1236"/>
      <c r="V365" s="1236"/>
      <c r="W365" s="1237"/>
      <c r="X365" s="1239"/>
      <c r="Y365" s="1236"/>
      <c r="Z365" s="255" t="s">
        <v>177</v>
      </c>
      <c r="AA365" s="45"/>
      <c r="AB365" s="235"/>
      <c r="AC365" s="236"/>
      <c r="AD365" s="237"/>
    </row>
    <row r="366" spans="1:30" ht="13.5" customHeight="1">
      <c r="A366" s="47"/>
      <c r="B366" s="59"/>
      <c r="C366" s="48"/>
      <c r="D366" s="63"/>
      <c r="E366" s="1056"/>
      <c r="F366" s="32"/>
      <c r="G366" s="1224" t="s">
        <v>316</v>
      </c>
      <c r="H366" s="1225"/>
      <c r="I366" s="1226" t="s">
        <v>1082</v>
      </c>
      <c r="J366" s="1227"/>
      <c r="K366" s="1227"/>
      <c r="L366" s="1227"/>
      <c r="M366" s="1227"/>
      <c r="N366" s="1227"/>
      <c r="O366" s="1227"/>
      <c r="P366" s="1227"/>
      <c r="Q366" s="1228"/>
      <c r="R366" s="1232"/>
      <c r="S366" s="1233"/>
      <c r="T366" s="1233"/>
      <c r="U366" s="1233"/>
      <c r="V366" s="1233"/>
      <c r="W366" s="1234"/>
      <c r="X366" s="1238"/>
      <c r="Y366" s="1233"/>
      <c r="Z366" s="649"/>
      <c r="AA366" s="45"/>
      <c r="AB366" s="235"/>
      <c r="AC366" s="236"/>
      <c r="AD366" s="237"/>
    </row>
    <row r="367" spans="1:30">
      <c r="A367" s="47"/>
      <c r="B367" s="59"/>
      <c r="C367" s="48"/>
      <c r="D367" s="63"/>
      <c r="E367" s="1056"/>
      <c r="F367" s="32"/>
      <c r="G367" s="1069"/>
      <c r="H367" s="1071"/>
      <c r="I367" s="1229"/>
      <c r="J367" s="1230"/>
      <c r="K367" s="1230"/>
      <c r="L367" s="1230"/>
      <c r="M367" s="1230"/>
      <c r="N367" s="1230"/>
      <c r="O367" s="1230"/>
      <c r="P367" s="1230"/>
      <c r="Q367" s="1231"/>
      <c r="R367" s="1235"/>
      <c r="S367" s="1236"/>
      <c r="T367" s="1236"/>
      <c r="U367" s="1236"/>
      <c r="V367" s="1236"/>
      <c r="W367" s="1237"/>
      <c r="X367" s="1239"/>
      <c r="Y367" s="1236"/>
      <c r="Z367" s="255" t="s">
        <v>177</v>
      </c>
      <c r="AA367" s="45"/>
      <c r="AB367" s="235"/>
      <c r="AC367" s="236"/>
      <c r="AD367" s="237"/>
    </row>
    <row r="368" spans="1:30" ht="13.5" customHeight="1">
      <c r="A368" s="47"/>
      <c r="B368" s="59"/>
      <c r="C368" s="48"/>
      <c r="D368" s="63"/>
      <c r="E368" s="1056"/>
      <c r="F368" s="32"/>
      <c r="G368" s="632"/>
      <c r="H368" s="633"/>
      <c r="I368" s="1226" t="s">
        <v>1083</v>
      </c>
      <c r="J368" s="1227"/>
      <c r="K368" s="1227"/>
      <c r="L368" s="1227"/>
      <c r="M368" s="1227"/>
      <c r="N368" s="1227"/>
      <c r="O368" s="1227"/>
      <c r="P368" s="1227"/>
      <c r="Q368" s="1228"/>
      <c r="R368" s="1232"/>
      <c r="S368" s="1233"/>
      <c r="T368" s="1233"/>
      <c r="U368" s="1233"/>
      <c r="V368" s="1233"/>
      <c r="W368" s="1234"/>
      <c r="X368" s="1238"/>
      <c r="Y368" s="1233"/>
      <c r="Z368" s="649"/>
      <c r="AA368" s="45"/>
      <c r="AB368" s="235"/>
      <c r="AC368" s="236"/>
      <c r="AD368" s="237"/>
    </row>
    <row r="369" spans="1:30">
      <c r="A369" s="47"/>
      <c r="B369" s="59"/>
      <c r="C369" s="48"/>
      <c r="D369" s="63"/>
      <c r="E369" s="1056"/>
      <c r="F369" s="32"/>
      <c r="G369" s="632"/>
      <c r="H369" s="633"/>
      <c r="I369" s="1229"/>
      <c r="J369" s="1230"/>
      <c r="K369" s="1230"/>
      <c r="L369" s="1230"/>
      <c r="M369" s="1230"/>
      <c r="N369" s="1230"/>
      <c r="O369" s="1230"/>
      <c r="P369" s="1230"/>
      <c r="Q369" s="1231"/>
      <c r="R369" s="1235"/>
      <c r="S369" s="1236"/>
      <c r="T369" s="1236"/>
      <c r="U369" s="1236"/>
      <c r="V369" s="1236"/>
      <c r="W369" s="1237"/>
      <c r="X369" s="1239"/>
      <c r="Y369" s="1236"/>
      <c r="Z369" s="255" t="s">
        <v>177</v>
      </c>
      <c r="AA369" s="45"/>
      <c r="AB369" s="235"/>
      <c r="AC369" s="236"/>
      <c r="AD369" s="237"/>
    </row>
    <row r="370" spans="1:30" ht="13.5" customHeight="1">
      <c r="A370" s="47"/>
      <c r="B370" s="59"/>
      <c r="C370" s="48"/>
      <c r="D370" s="63"/>
      <c r="E370" s="47"/>
      <c r="F370" s="32"/>
      <c r="G370" s="632"/>
      <c r="H370" s="633"/>
      <c r="I370" s="1226" t="s">
        <v>1084</v>
      </c>
      <c r="J370" s="1227"/>
      <c r="K370" s="1227"/>
      <c r="L370" s="1227"/>
      <c r="M370" s="1227"/>
      <c r="N370" s="1227"/>
      <c r="O370" s="1227"/>
      <c r="P370" s="1227"/>
      <c r="Q370" s="1228"/>
      <c r="R370" s="1232"/>
      <c r="S370" s="1233"/>
      <c r="T370" s="1233"/>
      <c r="U370" s="1233"/>
      <c r="V370" s="1233"/>
      <c r="W370" s="1234"/>
      <c r="X370" s="1238"/>
      <c r="Y370" s="1233"/>
      <c r="Z370" s="649"/>
      <c r="AA370" s="45"/>
      <c r="AB370" s="235"/>
      <c r="AC370" s="236"/>
      <c r="AD370" s="237"/>
    </row>
    <row r="371" spans="1:30">
      <c r="A371" s="47"/>
      <c r="B371" s="59"/>
      <c r="C371" s="48"/>
      <c r="D371" s="63"/>
      <c r="E371" s="47"/>
      <c r="F371" s="32"/>
      <c r="G371" s="632"/>
      <c r="H371" s="633"/>
      <c r="I371" s="1229"/>
      <c r="J371" s="1230"/>
      <c r="K371" s="1230"/>
      <c r="L371" s="1230"/>
      <c r="M371" s="1230"/>
      <c r="N371" s="1230"/>
      <c r="O371" s="1230"/>
      <c r="P371" s="1230"/>
      <c r="Q371" s="1231"/>
      <c r="R371" s="1235"/>
      <c r="S371" s="1236"/>
      <c r="T371" s="1236"/>
      <c r="U371" s="1236"/>
      <c r="V371" s="1236"/>
      <c r="W371" s="1237"/>
      <c r="X371" s="1239"/>
      <c r="Y371" s="1236"/>
      <c r="Z371" s="255" t="s">
        <v>177</v>
      </c>
      <c r="AA371" s="45"/>
      <c r="AB371" s="235"/>
      <c r="AC371" s="236"/>
      <c r="AD371" s="237"/>
    </row>
    <row r="372" spans="1:30" ht="13.5" customHeight="1">
      <c r="A372" s="47"/>
      <c r="B372" s="59"/>
      <c r="C372" s="48"/>
      <c r="D372" s="63"/>
      <c r="E372" s="47"/>
      <c r="F372" s="32"/>
      <c r="G372" s="1224" t="s">
        <v>317</v>
      </c>
      <c r="H372" s="1225"/>
      <c r="I372" s="1241" t="s">
        <v>1085</v>
      </c>
      <c r="J372" s="1242"/>
      <c r="K372" s="1243"/>
      <c r="L372" s="1250" t="s">
        <v>1086</v>
      </c>
      <c r="M372" s="1251"/>
      <c r="N372" s="1251"/>
      <c r="O372" s="1251"/>
      <c r="P372" s="1251"/>
      <c r="Q372" s="1252"/>
      <c r="R372" s="1232"/>
      <c r="S372" s="1233"/>
      <c r="T372" s="1233"/>
      <c r="U372" s="1233"/>
      <c r="V372" s="1233"/>
      <c r="W372" s="1234"/>
      <c r="X372" s="1238"/>
      <c r="Y372" s="1233"/>
      <c r="Z372" s="649"/>
      <c r="AA372" s="45"/>
      <c r="AB372" s="235"/>
      <c r="AC372" s="236"/>
      <c r="AD372" s="237"/>
    </row>
    <row r="373" spans="1:30">
      <c r="A373" s="47"/>
      <c r="B373" s="59"/>
      <c r="C373" s="48"/>
      <c r="D373" s="63"/>
      <c r="E373" s="47"/>
      <c r="F373" s="32"/>
      <c r="G373" s="1069"/>
      <c r="H373" s="1071"/>
      <c r="I373" s="1244"/>
      <c r="J373" s="1245"/>
      <c r="K373" s="1246"/>
      <c r="L373" s="973"/>
      <c r="M373" s="974"/>
      <c r="N373" s="974"/>
      <c r="O373" s="974"/>
      <c r="P373" s="974"/>
      <c r="Q373" s="975"/>
      <c r="R373" s="1235"/>
      <c r="S373" s="1236"/>
      <c r="T373" s="1236"/>
      <c r="U373" s="1236"/>
      <c r="V373" s="1236"/>
      <c r="W373" s="1237"/>
      <c r="X373" s="1239"/>
      <c r="Y373" s="1236"/>
      <c r="Z373" s="255" t="s">
        <v>177</v>
      </c>
      <c r="AA373" s="45"/>
      <c r="AB373" s="235"/>
      <c r="AC373" s="236"/>
      <c r="AD373" s="237"/>
    </row>
    <row r="374" spans="1:30" ht="13.5" customHeight="1">
      <c r="A374" s="47"/>
      <c r="B374" s="59"/>
      <c r="C374" s="48"/>
      <c r="D374" s="63"/>
      <c r="E374" s="47"/>
      <c r="F374" s="32"/>
      <c r="G374" s="632"/>
      <c r="H374" s="633"/>
      <c r="I374" s="1244"/>
      <c r="J374" s="1245"/>
      <c r="K374" s="1246"/>
      <c r="L374" s="1250" t="s">
        <v>1087</v>
      </c>
      <c r="M374" s="1251"/>
      <c r="N374" s="1251"/>
      <c r="O374" s="1251"/>
      <c r="P374" s="1251"/>
      <c r="Q374" s="1252"/>
      <c r="R374" s="1232"/>
      <c r="S374" s="1233"/>
      <c r="T374" s="1233"/>
      <c r="U374" s="1233"/>
      <c r="V374" s="1233"/>
      <c r="W374" s="1234"/>
      <c r="X374" s="1238"/>
      <c r="Y374" s="1233"/>
      <c r="Z374" s="649"/>
      <c r="AA374" s="45"/>
      <c r="AB374" s="235"/>
      <c r="AC374" s="236"/>
      <c r="AD374" s="237"/>
    </row>
    <row r="375" spans="1:30">
      <c r="A375" s="47"/>
      <c r="B375" s="59"/>
      <c r="C375" s="48"/>
      <c r="D375" s="63"/>
      <c r="E375" s="47"/>
      <c r="F375" s="32"/>
      <c r="G375" s="632"/>
      <c r="H375" s="633"/>
      <c r="I375" s="1244"/>
      <c r="J375" s="1245"/>
      <c r="K375" s="1246"/>
      <c r="L375" s="973"/>
      <c r="M375" s="974"/>
      <c r="N375" s="974"/>
      <c r="O375" s="974"/>
      <c r="P375" s="974"/>
      <c r="Q375" s="975"/>
      <c r="R375" s="1235"/>
      <c r="S375" s="1236"/>
      <c r="T375" s="1236"/>
      <c r="U375" s="1236"/>
      <c r="V375" s="1236"/>
      <c r="W375" s="1237"/>
      <c r="X375" s="1239"/>
      <c r="Y375" s="1236"/>
      <c r="Z375" s="255" t="s">
        <v>177</v>
      </c>
      <c r="AA375" s="45"/>
      <c r="AB375" s="235"/>
      <c r="AC375" s="236"/>
      <c r="AD375" s="237"/>
    </row>
    <row r="376" spans="1:30" ht="13.5" customHeight="1">
      <c r="A376" s="47"/>
      <c r="B376" s="59"/>
      <c r="C376" s="48"/>
      <c r="D376" s="63"/>
      <c r="E376" s="47"/>
      <c r="F376" s="32"/>
      <c r="G376" s="632"/>
      <c r="H376" s="633"/>
      <c r="I376" s="1244"/>
      <c r="J376" s="1245"/>
      <c r="K376" s="1246"/>
      <c r="L376" s="1250" t="s">
        <v>1088</v>
      </c>
      <c r="M376" s="1251"/>
      <c r="N376" s="1251"/>
      <c r="O376" s="1251"/>
      <c r="P376" s="1251"/>
      <c r="Q376" s="1252"/>
      <c r="R376" s="1232"/>
      <c r="S376" s="1233"/>
      <c r="T376" s="1233"/>
      <c r="U376" s="1233"/>
      <c r="V376" s="1233"/>
      <c r="W376" s="1234"/>
      <c r="X376" s="1238"/>
      <c r="Y376" s="1233"/>
      <c r="Z376" s="649"/>
      <c r="AA376" s="45"/>
      <c r="AB376" s="235"/>
      <c r="AC376" s="236"/>
      <c r="AD376" s="237"/>
    </row>
    <row r="377" spans="1:30">
      <c r="A377" s="47"/>
      <c r="B377" s="59"/>
      <c r="C377" s="48"/>
      <c r="D377" s="63"/>
      <c r="E377" s="47"/>
      <c r="F377" s="32"/>
      <c r="G377" s="632"/>
      <c r="H377" s="633"/>
      <c r="I377" s="1247"/>
      <c r="J377" s="1248"/>
      <c r="K377" s="1249"/>
      <c r="L377" s="973"/>
      <c r="M377" s="974"/>
      <c r="N377" s="974"/>
      <c r="O377" s="974"/>
      <c r="P377" s="974"/>
      <c r="Q377" s="975"/>
      <c r="R377" s="1235"/>
      <c r="S377" s="1236"/>
      <c r="T377" s="1236"/>
      <c r="U377" s="1236"/>
      <c r="V377" s="1236"/>
      <c r="W377" s="1237"/>
      <c r="X377" s="1239"/>
      <c r="Y377" s="1236"/>
      <c r="Z377" s="255" t="s">
        <v>177</v>
      </c>
      <c r="AA377" s="45"/>
      <c r="AB377" s="235"/>
      <c r="AC377" s="236"/>
      <c r="AD377" s="237"/>
    </row>
    <row r="378" spans="1:30">
      <c r="A378" s="47"/>
      <c r="B378" s="59"/>
      <c r="C378" s="48"/>
      <c r="D378" s="63"/>
      <c r="E378" s="47"/>
      <c r="F378" s="32"/>
      <c r="G378" s="1253" t="s">
        <v>1089</v>
      </c>
      <c r="H378" s="1254"/>
      <c r="I378" s="1241" t="s">
        <v>1090</v>
      </c>
      <c r="J378" s="1242"/>
      <c r="K378" s="1257"/>
      <c r="L378" s="1250" t="s">
        <v>1091</v>
      </c>
      <c r="M378" s="1251"/>
      <c r="N378" s="1251"/>
      <c r="O378" s="1251"/>
      <c r="P378" s="1251"/>
      <c r="Q378" s="1252"/>
      <c r="R378" s="1232"/>
      <c r="S378" s="1233"/>
      <c r="T378" s="1233"/>
      <c r="U378" s="1233"/>
      <c r="V378" s="1233"/>
      <c r="W378" s="1234"/>
      <c r="X378" s="1238"/>
      <c r="Y378" s="1233"/>
      <c r="Z378" s="649"/>
      <c r="AA378" s="45"/>
      <c r="AB378" s="235"/>
      <c r="AC378" s="236"/>
      <c r="AD378" s="237"/>
    </row>
    <row r="379" spans="1:30">
      <c r="A379" s="47"/>
      <c r="B379" s="59"/>
      <c r="C379" s="48"/>
      <c r="D379" s="63"/>
      <c r="E379" s="47"/>
      <c r="F379" s="32"/>
      <c r="G379" s="1255"/>
      <c r="H379" s="1256"/>
      <c r="I379" s="1244"/>
      <c r="J379" s="1245"/>
      <c r="K379" s="1258"/>
      <c r="L379" s="973"/>
      <c r="M379" s="974"/>
      <c r="N379" s="974"/>
      <c r="O379" s="974"/>
      <c r="P379" s="974"/>
      <c r="Q379" s="975"/>
      <c r="R379" s="1235"/>
      <c r="S379" s="1236"/>
      <c r="T379" s="1236"/>
      <c r="U379" s="1236"/>
      <c r="V379" s="1236"/>
      <c r="W379" s="1237"/>
      <c r="X379" s="1239"/>
      <c r="Y379" s="1236"/>
      <c r="Z379" s="255" t="s">
        <v>177</v>
      </c>
      <c r="AA379" s="45"/>
      <c r="AB379" s="235"/>
      <c r="AC379" s="236"/>
      <c r="AD379" s="237"/>
    </row>
    <row r="380" spans="1:30">
      <c r="A380" s="47"/>
      <c r="B380" s="59"/>
      <c r="C380" s="48"/>
      <c r="D380" s="63"/>
      <c r="E380" s="47"/>
      <c r="F380" s="32"/>
      <c r="G380" s="632"/>
      <c r="H380" s="633"/>
      <c r="I380" s="1244"/>
      <c r="J380" s="1245"/>
      <c r="K380" s="1258"/>
      <c r="L380" s="1250" t="s">
        <v>1213</v>
      </c>
      <c r="M380" s="1251"/>
      <c r="N380" s="1251"/>
      <c r="O380" s="1251"/>
      <c r="P380" s="1251"/>
      <c r="Q380" s="1252"/>
      <c r="R380" s="1232"/>
      <c r="S380" s="1233"/>
      <c r="T380" s="1233"/>
      <c r="U380" s="1233"/>
      <c r="V380" s="1233"/>
      <c r="W380" s="1234"/>
      <c r="X380" s="1238"/>
      <c r="Y380" s="1233"/>
      <c r="Z380" s="649"/>
      <c r="AA380" s="45"/>
      <c r="AB380" s="235"/>
      <c r="AC380" s="236"/>
      <c r="AD380" s="237"/>
    </row>
    <row r="381" spans="1:30">
      <c r="A381" s="47"/>
      <c r="B381" s="59"/>
      <c r="C381" s="48"/>
      <c r="D381" s="63"/>
      <c r="E381" s="47"/>
      <c r="F381" s="32"/>
      <c r="G381" s="632"/>
      <c r="H381" s="633"/>
      <c r="I381" s="1244"/>
      <c r="J381" s="1245"/>
      <c r="K381" s="1258"/>
      <c r="L381" s="973"/>
      <c r="M381" s="974"/>
      <c r="N381" s="974"/>
      <c r="O381" s="974"/>
      <c r="P381" s="974"/>
      <c r="Q381" s="975"/>
      <c r="R381" s="1235"/>
      <c r="S381" s="1236"/>
      <c r="T381" s="1236"/>
      <c r="U381" s="1236"/>
      <c r="V381" s="1236"/>
      <c r="W381" s="1237"/>
      <c r="X381" s="1239"/>
      <c r="Y381" s="1236"/>
      <c r="Z381" s="255" t="s">
        <v>177</v>
      </c>
      <c r="AA381" s="45"/>
      <c r="AB381" s="235"/>
      <c r="AC381" s="236"/>
      <c r="AD381" s="237"/>
    </row>
    <row r="382" spans="1:30">
      <c r="A382" s="47"/>
      <c r="B382" s="59"/>
      <c r="C382" s="48"/>
      <c r="D382" s="63"/>
      <c r="E382" s="47"/>
      <c r="F382" s="32"/>
      <c r="G382" s="1224" t="s">
        <v>319</v>
      </c>
      <c r="H382" s="1225"/>
      <c r="I382" s="1226" t="s">
        <v>1092</v>
      </c>
      <c r="J382" s="1227"/>
      <c r="K382" s="1227"/>
      <c r="L382" s="1227"/>
      <c r="M382" s="1227"/>
      <c r="N382" s="1227"/>
      <c r="O382" s="1227"/>
      <c r="P382" s="1227"/>
      <c r="Q382" s="1228"/>
      <c r="R382" s="1232"/>
      <c r="S382" s="1233"/>
      <c r="T382" s="1233"/>
      <c r="U382" s="1233"/>
      <c r="V382" s="1233"/>
      <c r="W382" s="1234"/>
      <c r="X382" s="1238"/>
      <c r="Y382" s="1233"/>
      <c r="Z382" s="649"/>
      <c r="AA382" s="45"/>
      <c r="AB382" s="235"/>
      <c r="AC382" s="236"/>
      <c r="AD382" s="237"/>
    </row>
    <row r="383" spans="1:30">
      <c r="A383" s="47"/>
      <c r="B383" s="59"/>
      <c r="C383" s="48"/>
      <c r="D383" s="63"/>
      <c r="E383" s="47"/>
      <c r="F383" s="32"/>
      <c r="G383" s="1072"/>
      <c r="H383" s="1074"/>
      <c r="I383" s="1229"/>
      <c r="J383" s="1230"/>
      <c r="K383" s="1230"/>
      <c r="L383" s="1230"/>
      <c r="M383" s="1230"/>
      <c r="N383" s="1230"/>
      <c r="O383" s="1230"/>
      <c r="P383" s="1230"/>
      <c r="Q383" s="1231"/>
      <c r="R383" s="1235"/>
      <c r="S383" s="1236"/>
      <c r="T383" s="1236"/>
      <c r="U383" s="1236"/>
      <c r="V383" s="1236"/>
      <c r="W383" s="1237"/>
      <c r="X383" s="1239"/>
      <c r="Y383" s="1236"/>
      <c r="Z383" s="255" t="s">
        <v>177</v>
      </c>
      <c r="AA383" s="45"/>
      <c r="AB383" s="235"/>
      <c r="AC383" s="236"/>
      <c r="AD383" s="237"/>
    </row>
    <row r="384" spans="1:30">
      <c r="A384" s="47"/>
      <c r="B384" s="59"/>
      <c r="C384" s="48"/>
      <c r="D384" s="63"/>
      <c r="E384" s="47"/>
      <c r="F384" s="32"/>
      <c r="G384" s="1224" t="s">
        <v>320</v>
      </c>
      <c r="H384" s="1225"/>
      <c r="I384" s="1226" t="s">
        <v>321</v>
      </c>
      <c r="J384" s="1227"/>
      <c r="K384" s="1227"/>
      <c r="L384" s="1227"/>
      <c r="M384" s="1227"/>
      <c r="N384" s="1227"/>
      <c r="O384" s="1227"/>
      <c r="P384" s="1227"/>
      <c r="Q384" s="1228"/>
      <c r="R384" s="1232"/>
      <c r="S384" s="1233"/>
      <c r="T384" s="1233"/>
      <c r="U384" s="1233"/>
      <c r="V384" s="1233"/>
      <c r="W384" s="1234"/>
      <c r="X384" s="1238"/>
      <c r="Y384" s="1233"/>
      <c r="Z384" s="649"/>
      <c r="AA384" s="45"/>
      <c r="AB384" s="235"/>
      <c r="AC384" s="236"/>
      <c r="AD384" s="237"/>
    </row>
    <row r="385" spans="1:30">
      <c r="A385" s="47"/>
      <c r="B385" s="59"/>
      <c r="C385" s="48"/>
      <c r="D385" s="63"/>
      <c r="E385" s="47"/>
      <c r="F385" s="32"/>
      <c r="G385" s="1072"/>
      <c r="H385" s="1074"/>
      <c r="I385" s="1229"/>
      <c r="J385" s="1230"/>
      <c r="K385" s="1230"/>
      <c r="L385" s="1230"/>
      <c r="M385" s="1230"/>
      <c r="N385" s="1230"/>
      <c r="O385" s="1230"/>
      <c r="P385" s="1230"/>
      <c r="Q385" s="1231"/>
      <c r="R385" s="1235"/>
      <c r="S385" s="1236"/>
      <c r="T385" s="1236"/>
      <c r="U385" s="1236"/>
      <c r="V385" s="1236"/>
      <c r="W385" s="1237"/>
      <c r="X385" s="1239"/>
      <c r="Y385" s="1236"/>
      <c r="Z385" s="255" t="s">
        <v>177</v>
      </c>
      <c r="AA385" s="45"/>
      <c r="AB385" s="235"/>
      <c r="AC385" s="236"/>
      <c r="AD385" s="237"/>
    </row>
    <row r="386" spans="1:30">
      <c r="A386" s="47"/>
      <c r="B386" s="59"/>
      <c r="C386" s="48"/>
      <c r="D386" s="63"/>
      <c r="E386" s="47"/>
      <c r="F386" s="32"/>
      <c r="G386" s="1224" t="s">
        <v>322</v>
      </c>
      <c r="H386" s="1225"/>
      <c r="I386" s="1226" t="s">
        <v>323</v>
      </c>
      <c r="J386" s="1227"/>
      <c r="K386" s="1227"/>
      <c r="L386" s="1227"/>
      <c r="M386" s="1227"/>
      <c r="N386" s="1227"/>
      <c r="O386" s="1227"/>
      <c r="P386" s="1227"/>
      <c r="Q386" s="1228"/>
      <c r="R386" s="1232"/>
      <c r="S386" s="1233"/>
      <c r="T386" s="1233"/>
      <c r="U386" s="1233"/>
      <c r="V386" s="1233"/>
      <c r="W386" s="1234"/>
      <c r="X386" s="1238"/>
      <c r="Y386" s="1233"/>
      <c r="Z386" s="649"/>
      <c r="AA386" s="45"/>
      <c r="AB386" s="235"/>
      <c r="AC386" s="236"/>
      <c r="AD386" s="237"/>
    </row>
    <row r="387" spans="1:30">
      <c r="A387" s="47"/>
      <c r="B387" s="59"/>
      <c r="C387" s="48"/>
      <c r="D387" s="63"/>
      <c r="E387" s="47"/>
      <c r="F387" s="32"/>
      <c r="G387" s="1072"/>
      <c r="H387" s="1074"/>
      <c r="I387" s="1229"/>
      <c r="J387" s="1230"/>
      <c r="K387" s="1230"/>
      <c r="L387" s="1230"/>
      <c r="M387" s="1230"/>
      <c r="N387" s="1230"/>
      <c r="O387" s="1230"/>
      <c r="P387" s="1230"/>
      <c r="Q387" s="1231"/>
      <c r="R387" s="1235"/>
      <c r="S387" s="1236"/>
      <c r="T387" s="1236"/>
      <c r="U387" s="1236"/>
      <c r="V387" s="1236"/>
      <c r="W387" s="1237"/>
      <c r="X387" s="1239"/>
      <c r="Y387" s="1236"/>
      <c r="Z387" s="255" t="s">
        <v>177</v>
      </c>
      <c r="AA387" s="45"/>
      <c r="AB387" s="235"/>
      <c r="AC387" s="236"/>
      <c r="AD387" s="237"/>
    </row>
    <row r="388" spans="1:30">
      <c r="A388" s="47"/>
      <c r="B388" s="59"/>
      <c r="C388" s="48"/>
      <c r="D388" s="63"/>
      <c r="E388" s="47"/>
      <c r="F388" s="32"/>
      <c r="G388" s="1224" t="s">
        <v>324</v>
      </c>
      <c r="H388" s="1225"/>
      <c r="I388" s="1226" t="s">
        <v>325</v>
      </c>
      <c r="J388" s="1227"/>
      <c r="K388" s="1227"/>
      <c r="L388" s="1227"/>
      <c r="M388" s="1227"/>
      <c r="N388" s="1227"/>
      <c r="O388" s="1227"/>
      <c r="P388" s="1227"/>
      <c r="Q388" s="1228"/>
      <c r="R388" s="1232"/>
      <c r="S388" s="1233"/>
      <c r="T388" s="1233"/>
      <c r="U388" s="1233"/>
      <c r="V388" s="1233"/>
      <c r="W388" s="1234"/>
      <c r="X388" s="1238"/>
      <c r="Y388" s="1233"/>
      <c r="Z388" s="649"/>
      <c r="AA388" s="45"/>
      <c r="AB388" s="235"/>
      <c r="AC388" s="236"/>
      <c r="AD388" s="237"/>
    </row>
    <row r="389" spans="1:30">
      <c r="A389" s="47"/>
      <c r="B389" s="59"/>
      <c r="C389" s="48"/>
      <c r="D389" s="63"/>
      <c r="E389" s="47"/>
      <c r="F389" s="32"/>
      <c r="G389" s="1072"/>
      <c r="H389" s="1074"/>
      <c r="I389" s="1229"/>
      <c r="J389" s="1230"/>
      <c r="K389" s="1230"/>
      <c r="L389" s="1230"/>
      <c r="M389" s="1230"/>
      <c r="N389" s="1230"/>
      <c r="O389" s="1230"/>
      <c r="P389" s="1230"/>
      <c r="Q389" s="1231"/>
      <c r="R389" s="1235"/>
      <c r="S389" s="1236"/>
      <c r="T389" s="1236"/>
      <c r="U389" s="1236"/>
      <c r="V389" s="1236"/>
      <c r="W389" s="1237"/>
      <c r="X389" s="1239"/>
      <c r="Y389" s="1236"/>
      <c r="Z389" s="255" t="s">
        <v>177</v>
      </c>
      <c r="AA389" s="45"/>
      <c r="AB389" s="235"/>
      <c r="AC389" s="236"/>
      <c r="AD389" s="237"/>
    </row>
    <row r="390" spans="1:30">
      <c r="A390" s="47"/>
      <c r="B390" s="59"/>
      <c r="C390" s="48"/>
      <c r="D390" s="63"/>
      <c r="E390" s="47"/>
      <c r="F390" s="32"/>
      <c r="G390" s="1224" t="s">
        <v>326</v>
      </c>
      <c r="H390" s="1225"/>
      <c r="I390" s="1226" t="s">
        <v>219</v>
      </c>
      <c r="J390" s="1227"/>
      <c r="K390" s="1227"/>
      <c r="L390" s="1227"/>
      <c r="M390" s="1227"/>
      <c r="N390" s="1227"/>
      <c r="O390" s="1227"/>
      <c r="P390" s="1227"/>
      <c r="Q390" s="1228"/>
      <c r="R390" s="1232"/>
      <c r="S390" s="1233"/>
      <c r="T390" s="1233"/>
      <c r="U390" s="1233"/>
      <c r="V390" s="1233"/>
      <c r="W390" s="1234"/>
      <c r="X390" s="1238"/>
      <c r="Y390" s="1233"/>
      <c r="Z390" s="649"/>
      <c r="AA390" s="45"/>
      <c r="AB390" s="235"/>
      <c r="AC390" s="236"/>
      <c r="AD390" s="237"/>
    </row>
    <row r="391" spans="1:30">
      <c r="A391" s="47"/>
      <c r="B391" s="59"/>
      <c r="C391" s="48"/>
      <c r="D391" s="63"/>
      <c r="E391" s="47"/>
      <c r="F391" s="32"/>
      <c r="G391" s="1072"/>
      <c r="H391" s="1074"/>
      <c r="I391" s="1229"/>
      <c r="J391" s="1230"/>
      <c r="K391" s="1230"/>
      <c r="L391" s="1230"/>
      <c r="M391" s="1230"/>
      <c r="N391" s="1230"/>
      <c r="O391" s="1230"/>
      <c r="P391" s="1230"/>
      <c r="Q391" s="1231"/>
      <c r="R391" s="1235"/>
      <c r="S391" s="1236"/>
      <c r="T391" s="1236"/>
      <c r="U391" s="1236"/>
      <c r="V391" s="1236"/>
      <c r="W391" s="1237"/>
      <c r="X391" s="1239"/>
      <c r="Y391" s="1236"/>
      <c r="Z391" s="255" t="s">
        <v>177</v>
      </c>
      <c r="AA391" s="45"/>
      <c r="AB391" s="235"/>
      <c r="AC391" s="236"/>
      <c r="AD391" s="237"/>
    </row>
    <row r="392" spans="1:30">
      <c r="A392" s="47"/>
      <c r="B392" s="59"/>
      <c r="C392" s="48"/>
      <c r="D392" s="63"/>
      <c r="E392" s="47"/>
      <c r="F392" s="32"/>
      <c r="G392" s="441"/>
      <c r="H392" s="441"/>
      <c r="I392" s="105"/>
      <c r="J392" s="105"/>
      <c r="K392" s="105"/>
      <c r="L392" s="105"/>
      <c r="M392" s="105"/>
      <c r="N392" s="105"/>
      <c r="O392" s="105"/>
      <c r="P392" s="105"/>
      <c r="Q392" s="105"/>
      <c r="R392" s="650"/>
      <c r="S392" s="650"/>
      <c r="T392" s="650"/>
      <c r="U392" s="650"/>
      <c r="V392" s="650"/>
      <c r="W392" s="650"/>
      <c r="X392" s="650"/>
      <c r="Y392" s="650"/>
      <c r="Z392" s="651"/>
      <c r="AA392" s="45"/>
      <c r="AB392" s="235"/>
      <c r="AC392" s="236"/>
      <c r="AD392" s="237"/>
    </row>
    <row r="393" spans="1:30" ht="36" customHeight="1">
      <c r="A393" s="203"/>
      <c r="B393" s="127"/>
      <c r="C393" s="164"/>
      <c r="D393" s="165"/>
      <c r="E393" s="203"/>
      <c r="F393" s="64"/>
      <c r="G393" s="250"/>
      <c r="H393" s="250"/>
      <c r="I393" s="250"/>
      <c r="J393" s="250"/>
      <c r="K393" s="250"/>
      <c r="L393" s="250"/>
      <c r="M393" s="250"/>
      <c r="N393" s="250"/>
      <c r="O393" s="250"/>
      <c r="P393" s="250"/>
      <c r="Q393" s="250"/>
      <c r="R393" s="250"/>
      <c r="S393" s="250"/>
      <c r="T393" s="250"/>
      <c r="U393" s="250"/>
      <c r="V393" s="250"/>
      <c r="W393" s="250"/>
      <c r="X393" s="250"/>
      <c r="Y393" s="250"/>
      <c r="Z393" s="250"/>
      <c r="AA393" s="66"/>
      <c r="AB393" s="251"/>
      <c r="AC393" s="252"/>
      <c r="AD393" s="253"/>
    </row>
    <row r="394" spans="1:30" ht="5.25" customHeight="1">
      <c r="A394" s="47"/>
      <c r="B394" s="59"/>
      <c r="C394" s="48"/>
      <c r="D394" s="63"/>
      <c r="E394" s="47"/>
      <c r="F394" s="32"/>
      <c r="G394" s="230"/>
      <c r="H394" s="230"/>
      <c r="I394" s="230"/>
      <c r="J394" s="230"/>
      <c r="K394" s="230"/>
      <c r="L394" s="230"/>
      <c r="M394" s="230"/>
      <c r="N394" s="230"/>
      <c r="O394" s="230"/>
      <c r="P394" s="230"/>
      <c r="Q394" s="230"/>
      <c r="R394" s="230"/>
      <c r="S394" s="230"/>
      <c r="T394" s="230"/>
      <c r="U394" s="230"/>
      <c r="V394" s="230"/>
      <c r="W394" s="230"/>
      <c r="X394" s="230"/>
      <c r="Y394" s="230"/>
      <c r="Z394" s="230"/>
      <c r="AA394" s="45"/>
      <c r="AB394" s="235"/>
      <c r="AC394" s="236"/>
      <c r="AD394" s="237"/>
    </row>
    <row r="395" spans="1:30" ht="13.5" customHeight="1">
      <c r="A395" s="1056" t="s">
        <v>421</v>
      </c>
      <c r="B395" s="59">
        <v>23</v>
      </c>
      <c r="C395" s="1180" t="s">
        <v>422</v>
      </c>
      <c r="D395" s="63" t="s">
        <v>241</v>
      </c>
      <c r="E395" s="1056" t="s">
        <v>452</v>
      </c>
      <c r="F395" s="32"/>
      <c r="G395" s="1011" t="s">
        <v>72</v>
      </c>
      <c r="H395" s="1011"/>
      <c r="I395" s="1011"/>
      <c r="J395" s="1011"/>
      <c r="K395" s="1011"/>
      <c r="L395" s="1011"/>
      <c r="M395" s="1011"/>
      <c r="N395" s="1058" t="s">
        <v>114</v>
      </c>
      <c r="O395" s="1058"/>
      <c r="P395" s="1058"/>
      <c r="Q395" s="1058"/>
      <c r="R395" s="1058"/>
      <c r="S395" s="1058"/>
      <c r="T395" s="1058"/>
      <c r="U395" s="1058"/>
      <c r="V395" s="1058"/>
      <c r="AA395" s="45"/>
      <c r="AB395" s="1082" t="s">
        <v>495</v>
      </c>
      <c r="AC395" s="1083"/>
      <c r="AD395" s="1084"/>
    </row>
    <row r="396" spans="1:30">
      <c r="A396" s="1056"/>
      <c r="B396" s="59"/>
      <c r="C396" s="1180"/>
      <c r="D396" s="63"/>
      <c r="E396" s="1056"/>
      <c r="F396" s="32"/>
      <c r="G396" s="1011"/>
      <c r="H396" s="1011"/>
      <c r="I396" s="1011"/>
      <c r="J396" s="1011"/>
      <c r="K396" s="1011"/>
      <c r="L396" s="1011"/>
      <c r="M396" s="1011"/>
      <c r="N396" s="1058"/>
      <c r="O396" s="1058"/>
      <c r="P396" s="1058"/>
      <c r="Q396" s="1058"/>
      <c r="R396" s="1058"/>
      <c r="S396" s="1058"/>
      <c r="T396" s="1058"/>
      <c r="U396" s="1058"/>
      <c r="V396" s="1058"/>
      <c r="AA396" s="45"/>
      <c r="AB396" s="1085"/>
      <c r="AC396" s="1083"/>
      <c r="AD396" s="1084"/>
    </row>
    <row r="397" spans="1:30">
      <c r="A397" s="47"/>
      <c r="B397" s="59"/>
      <c r="C397" s="1180"/>
      <c r="D397" s="63"/>
      <c r="E397" s="1056"/>
      <c r="F397" s="32"/>
      <c r="AA397" s="45"/>
      <c r="AB397" s="1085"/>
      <c r="AC397" s="1083"/>
      <c r="AD397" s="1084"/>
    </row>
    <row r="398" spans="1:30">
      <c r="A398" s="47"/>
      <c r="B398" s="59"/>
      <c r="C398" s="48"/>
      <c r="D398" s="63"/>
      <c r="E398" s="1056"/>
      <c r="F398" s="32"/>
      <c r="G398" s="832" t="s">
        <v>333</v>
      </c>
      <c r="H398" s="832"/>
      <c r="I398" s="832"/>
      <c r="J398" s="832"/>
      <c r="K398" s="832"/>
      <c r="L398" s="832"/>
      <c r="M398" s="832"/>
      <c r="N398" s="832"/>
      <c r="O398" s="832"/>
      <c r="P398" s="832"/>
      <c r="Q398" s="832"/>
      <c r="R398" s="832"/>
      <c r="S398" s="832"/>
      <c r="T398" s="832"/>
      <c r="U398" s="832"/>
      <c r="V398" s="832"/>
      <c r="W398" s="832"/>
      <c r="AA398" s="45"/>
      <c r="AB398" s="235"/>
      <c r="AC398" s="236"/>
      <c r="AD398" s="237"/>
    </row>
    <row r="399" spans="1:30">
      <c r="A399" s="47"/>
      <c r="B399" s="59"/>
      <c r="C399" s="48"/>
      <c r="D399" s="63"/>
      <c r="E399" s="1056"/>
      <c r="F399" s="32"/>
      <c r="G399" s="1322"/>
      <c r="H399" s="1323"/>
      <c r="I399" s="1854" t="s">
        <v>1311</v>
      </c>
      <c r="J399" s="1348"/>
      <c r="K399" s="1348"/>
      <c r="L399" s="1348"/>
      <c r="M399" s="1339" t="s">
        <v>335</v>
      </c>
      <c r="N399" s="1339"/>
      <c r="O399" s="1339"/>
      <c r="P399" s="1339"/>
      <c r="Q399" s="1240"/>
      <c r="R399" s="1240"/>
      <c r="S399" s="1240"/>
      <c r="T399" s="1240"/>
      <c r="U399" s="1240"/>
      <c r="V399" s="1240"/>
      <c r="W399" s="1240"/>
      <c r="X399" s="1240"/>
      <c r="Y399" s="1240"/>
      <c r="Z399" s="1240"/>
      <c r="AA399" s="45"/>
      <c r="AB399" s="235"/>
      <c r="AC399" s="236"/>
      <c r="AD399" s="237"/>
    </row>
    <row r="400" spans="1:30">
      <c r="A400" s="47"/>
      <c r="B400" s="59"/>
      <c r="C400" s="48"/>
      <c r="D400" s="63"/>
      <c r="E400" s="1056"/>
      <c r="F400" s="32"/>
      <c r="G400" s="1324"/>
      <c r="H400" s="1325"/>
      <c r="I400" s="1348"/>
      <c r="J400" s="1348"/>
      <c r="K400" s="1348"/>
      <c r="L400" s="1348"/>
      <c r="M400" s="1339" t="s">
        <v>336</v>
      </c>
      <c r="N400" s="1339"/>
      <c r="O400" s="1339"/>
      <c r="P400" s="1339"/>
      <c r="Q400" s="1240"/>
      <c r="R400" s="1240"/>
      <c r="S400" s="1240"/>
      <c r="T400" s="1240"/>
      <c r="U400" s="1240"/>
      <c r="V400" s="1240"/>
      <c r="W400" s="1240"/>
      <c r="X400" s="1240"/>
      <c r="Y400" s="1240"/>
      <c r="Z400" s="1240"/>
      <c r="AA400" s="45"/>
      <c r="AB400" s="235"/>
      <c r="AC400" s="236"/>
      <c r="AD400" s="237"/>
    </row>
    <row r="401" spans="1:30">
      <c r="A401" s="47"/>
      <c r="B401" s="59"/>
      <c r="C401" s="48"/>
      <c r="D401" s="63"/>
      <c r="E401" s="49"/>
      <c r="F401" s="32"/>
      <c r="G401" s="1322"/>
      <c r="H401" s="1323"/>
      <c r="I401" s="1348" t="s">
        <v>337</v>
      </c>
      <c r="J401" s="1348"/>
      <c r="K401" s="1348"/>
      <c r="L401" s="1348"/>
      <c r="M401" s="1240"/>
      <c r="N401" s="1240"/>
      <c r="O401" s="1240"/>
      <c r="P401" s="1240"/>
      <c r="Q401" s="1240"/>
      <c r="R401" s="1240"/>
      <c r="S401" s="1240"/>
      <c r="T401" s="1240"/>
      <c r="U401" s="1240"/>
      <c r="V401" s="1240"/>
      <c r="W401" s="1240"/>
      <c r="X401" s="1240"/>
      <c r="Y401" s="1240"/>
      <c r="Z401" s="1240"/>
      <c r="AA401" s="45"/>
      <c r="AB401" s="235"/>
      <c r="AC401" s="236"/>
      <c r="AD401" s="237"/>
    </row>
    <row r="402" spans="1:30">
      <c r="A402" s="47"/>
      <c r="B402" s="59"/>
      <c r="C402" s="48"/>
      <c r="D402" s="63"/>
      <c r="E402" s="49"/>
      <c r="F402" s="32"/>
      <c r="G402" s="1324"/>
      <c r="H402" s="1325"/>
      <c r="I402" s="1348"/>
      <c r="J402" s="1348"/>
      <c r="K402" s="1348"/>
      <c r="L402" s="1348"/>
      <c r="M402" s="1240"/>
      <c r="N402" s="1240"/>
      <c r="O402" s="1240"/>
      <c r="P402" s="1240"/>
      <c r="Q402" s="1240"/>
      <c r="R402" s="1240"/>
      <c r="S402" s="1240"/>
      <c r="T402" s="1240"/>
      <c r="U402" s="1240"/>
      <c r="V402" s="1240"/>
      <c r="W402" s="1240"/>
      <c r="X402" s="1240"/>
      <c r="Y402" s="1240"/>
      <c r="Z402" s="1240"/>
      <c r="AA402" s="45"/>
      <c r="AB402" s="235"/>
      <c r="AC402" s="236"/>
      <c r="AD402" s="237"/>
    </row>
    <row r="403" spans="1:30">
      <c r="A403" s="47"/>
      <c r="B403" s="59"/>
      <c r="C403" s="48"/>
      <c r="D403" s="63"/>
      <c r="E403" s="49"/>
      <c r="F403" s="32"/>
      <c r="G403" s="1259"/>
      <c r="H403" s="1260"/>
      <c r="I403" s="951" t="s">
        <v>331</v>
      </c>
      <c r="J403" s="950"/>
      <c r="K403" s="950"/>
      <c r="L403" s="950"/>
      <c r="M403" s="1346"/>
      <c r="N403" s="1346"/>
      <c r="O403" s="1346"/>
      <c r="P403" s="1346"/>
      <c r="Q403" s="1346"/>
      <c r="R403" s="1346"/>
      <c r="S403" s="1346"/>
      <c r="T403" s="1346"/>
      <c r="U403" s="1346"/>
      <c r="V403" s="1346"/>
      <c r="W403" s="1346"/>
      <c r="X403" s="1346"/>
      <c r="Y403" s="1346"/>
      <c r="Z403" s="256" t="s">
        <v>332</v>
      </c>
      <c r="AA403" s="45"/>
      <c r="AB403" s="235"/>
      <c r="AC403" s="236"/>
      <c r="AD403" s="237"/>
    </row>
    <row r="404" spans="1:30">
      <c r="A404" s="47"/>
      <c r="B404" s="59"/>
      <c r="C404" s="48"/>
      <c r="D404" s="63"/>
      <c r="E404" s="49"/>
      <c r="F404" s="32"/>
      <c r="AA404" s="45"/>
      <c r="AB404" s="235"/>
      <c r="AC404" s="236"/>
      <c r="AD404" s="237"/>
    </row>
    <row r="405" spans="1:30">
      <c r="A405" s="47"/>
      <c r="B405" s="59"/>
      <c r="C405" s="48"/>
      <c r="D405" s="63"/>
      <c r="E405" s="49"/>
      <c r="F405" s="32"/>
      <c r="G405" s="31" t="s">
        <v>338</v>
      </c>
      <c r="AA405" s="45"/>
      <c r="AB405" s="235"/>
      <c r="AC405" s="236"/>
      <c r="AD405" s="237"/>
    </row>
    <row r="406" spans="1:30">
      <c r="A406" s="47"/>
      <c r="B406" s="59"/>
      <c r="C406" s="48"/>
      <c r="D406" s="63"/>
      <c r="E406" s="49"/>
      <c r="F406" s="32"/>
      <c r="G406" s="1259"/>
      <c r="H406" s="1260"/>
      <c r="I406" s="1261" t="s">
        <v>339</v>
      </c>
      <c r="J406" s="1262"/>
      <c r="K406" s="1262"/>
      <c r="L406" s="1262"/>
      <c r="M406" s="1262"/>
      <c r="N406" s="1262"/>
      <c r="O406" s="1262"/>
      <c r="P406" s="1262"/>
      <c r="Q406" s="1262"/>
      <c r="R406" s="1262"/>
      <c r="S406" s="1262"/>
      <c r="T406" s="1262"/>
      <c r="U406" s="1262"/>
      <c r="V406" s="1262"/>
      <c r="W406" s="1262"/>
      <c r="X406" s="1262"/>
      <c r="Y406" s="1262"/>
      <c r="Z406" s="1263"/>
      <c r="AA406" s="45"/>
      <c r="AB406" s="235"/>
      <c r="AC406" s="236"/>
      <c r="AD406" s="237"/>
    </row>
    <row r="407" spans="1:30">
      <c r="A407" s="47"/>
      <c r="B407" s="59"/>
      <c r="C407" s="48"/>
      <c r="D407" s="63"/>
      <c r="E407" s="49"/>
      <c r="F407" s="32"/>
      <c r="G407" s="1259"/>
      <c r="H407" s="1260"/>
      <c r="I407" s="1261" t="s">
        <v>340</v>
      </c>
      <c r="J407" s="1262"/>
      <c r="K407" s="1262"/>
      <c r="L407" s="1262"/>
      <c r="M407" s="1262"/>
      <c r="N407" s="1262"/>
      <c r="O407" s="1262"/>
      <c r="P407" s="1262"/>
      <c r="Q407" s="1262"/>
      <c r="R407" s="1262"/>
      <c r="S407" s="1262"/>
      <c r="T407" s="1262"/>
      <c r="U407" s="1262"/>
      <c r="V407" s="1262"/>
      <c r="W407" s="1262"/>
      <c r="X407" s="1262"/>
      <c r="Y407" s="1262"/>
      <c r="Z407" s="1263"/>
      <c r="AA407" s="45"/>
      <c r="AB407" s="235"/>
      <c r="AC407" s="236"/>
      <c r="AD407" s="237"/>
    </row>
    <row r="408" spans="1:30">
      <c r="A408" s="47"/>
      <c r="B408" s="59"/>
      <c r="C408" s="48"/>
      <c r="D408" s="63"/>
      <c r="E408" s="49"/>
      <c r="F408" s="32"/>
      <c r="G408" s="1259" t="s">
        <v>104</v>
      </c>
      <c r="H408" s="1260"/>
      <c r="I408" s="257" t="s">
        <v>331</v>
      </c>
      <c r="J408" s="258"/>
      <c r="K408" s="258"/>
      <c r="L408" s="258"/>
      <c r="M408" s="1357"/>
      <c r="N408" s="1357"/>
      <c r="O408" s="1357"/>
      <c r="P408" s="1357"/>
      <c r="Q408" s="1357"/>
      <c r="R408" s="1357"/>
      <c r="S408" s="1357"/>
      <c r="T408" s="1357"/>
      <c r="U408" s="1357"/>
      <c r="V408" s="1357"/>
      <c r="W408" s="1357"/>
      <c r="X408" s="1357"/>
      <c r="Y408" s="1357"/>
      <c r="Z408" s="259" t="s">
        <v>332</v>
      </c>
      <c r="AA408" s="45"/>
      <c r="AB408" s="235"/>
      <c r="AC408" s="236"/>
      <c r="AD408" s="237"/>
    </row>
    <row r="409" spans="1:30">
      <c r="A409" s="47"/>
      <c r="B409" s="59"/>
      <c r="C409" s="48"/>
      <c r="D409" s="63"/>
      <c r="E409" s="47"/>
      <c r="F409" s="32"/>
      <c r="G409" s="230"/>
      <c r="H409" s="230"/>
      <c r="I409" s="230"/>
      <c r="J409" s="230"/>
      <c r="K409" s="230"/>
      <c r="L409" s="230"/>
      <c r="M409" s="230"/>
      <c r="N409" s="230"/>
      <c r="O409" s="230"/>
      <c r="P409" s="230"/>
      <c r="Q409" s="230"/>
      <c r="R409" s="230"/>
      <c r="S409" s="230"/>
      <c r="T409" s="230"/>
      <c r="U409" s="230"/>
      <c r="V409" s="230"/>
      <c r="W409" s="230"/>
      <c r="X409" s="230"/>
      <c r="Y409" s="230"/>
      <c r="Z409" s="230"/>
      <c r="AA409" s="45"/>
      <c r="AB409" s="235"/>
      <c r="AC409" s="236"/>
      <c r="AD409" s="237"/>
    </row>
    <row r="410" spans="1:30">
      <c r="A410" s="47"/>
      <c r="B410" s="59"/>
      <c r="C410" s="48"/>
      <c r="D410" s="63"/>
      <c r="E410" s="47"/>
      <c r="F410" s="32"/>
      <c r="G410" s="230"/>
      <c r="H410" s="230"/>
      <c r="I410" s="230"/>
      <c r="J410" s="230"/>
      <c r="K410" s="230"/>
      <c r="L410" s="230"/>
      <c r="M410" s="230"/>
      <c r="N410" s="230"/>
      <c r="O410" s="230"/>
      <c r="P410" s="230"/>
      <c r="Q410" s="230"/>
      <c r="R410" s="230"/>
      <c r="S410" s="230"/>
      <c r="T410" s="230"/>
      <c r="U410" s="230"/>
      <c r="V410" s="230"/>
      <c r="W410" s="230"/>
      <c r="X410" s="230"/>
      <c r="Y410" s="230"/>
      <c r="Z410" s="230"/>
      <c r="AA410" s="45"/>
      <c r="AB410" s="235"/>
      <c r="AC410" s="236"/>
      <c r="AD410" s="237"/>
    </row>
    <row r="411" spans="1:30" ht="13.5" customHeight="1">
      <c r="A411" s="47"/>
      <c r="B411" s="59">
        <v>24</v>
      </c>
      <c r="C411" s="48" t="s">
        <v>423</v>
      </c>
      <c r="D411" s="63" t="s">
        <v>242</v>
      </c>
      <c r="E411" s="1056" t="s">
        <v>424</v>
      </c>
      <c r="F411" s="32"/>
      <c r="G411" s="1011" t="s">
        <v>72</v>
      </c>
      <c r="H411" s="1011"/>
      <c r="I411" s="1011"/>
      <c r="J411" s="1011"/>
      <c r="K411" s="1011"/>
      <c r="L411" s="1011"/>
      <c r="M411" s="1011"/>
      <c r="N411" s="1058" t="s">
        <v>114</v>
      </c>
      <c r="O411" s="1058"/>
      <c r="P411" s="1058"/>
      <c r="Q411" s="1058"/>
      <c r="R411" s="1058"/>
      <c r="S411" s="1058"/>
      <c r="T411" s="1058"/>
      <c r="U411" s="1058"/>
      <c r="V411" s="1058"/>
      <c r="AA411" s="45"/>
      <c r="AB411" s="1486" t="s">
        <v>644</v>
      </c>
      <c r="AC411" s="1550"/>
      <c r="AD411" s="1551"/>
    </row>
    <row r="412" spans="1:30">
      <c r="A412" s="47"/>
      <c r="B412" s="59"/>
      <c r="C412" s="48"/>
      <c r="D412" s="63"/>
      <c r="E412" s="1056"/>
      <c r="F412" s="32"/>
      <c r="G412" s="1011"/>
      <c r="H412" s="1011"/>
      <c r="I412" s="1011"/>
      <c r="J412" s="1011"/>
      <c r="K412" s="1011"/>
      <c r="L412" s="1011"/>
      <c r="M412" s="1011"/>
      <c r="N412" s="1058"/>
      <c r="O412" s="1058"/>
      <c r="P412" s="1058"/>
      <c r="Q412" s="1058"/>
      <c r="R412" s="1058"/>
      <c r="S412" s="1058"/>
      <c r="T412" s="1058"/>
      <c r="U412" s="1058"/>
      <c r="V412" s="1058"/>
      <c r="AA412" s="45"/>
      <c r="AB412" s="1486"/>
      <c r="AC412" s="1550"/>
      <c r="AD412" s="1551"/>
    </row>
    <row r="413" spans="1:30">
      <c r="A413" s="47"/>
      <c r="B413" s="59"/>
      <c r="C413" s="48"/>
      <c r="D413" s="63"/>
      <c r="E413" s="49"/>
      <c r="F413" s="32"/>
      <c r="AA413" s="45"/>
      <c r="AB413" s="1486"/>
      <c r="AC413" s="1550"/>
      <c r="AD413" s="1551"/>
    </row>
    <row r="414" spans="1:30">
      <c r="A414" s="47"/>
      <c r="B414" s="59"/>
      <c r="C414" s="48"/>
      <c r="D414" s="63" t="s">
        <v>242</v>
      </c>
      <c r="E414" s="1056" t="s">
        <v>453</v>
      </c>
      <c r="F414" s="32"/>
      <c r="G414" s="832" t="s">
        <v>341</v>
      </c>
      <c r="H414" s="832"/>
      <c r="I414" s="832"/>
      <c r="J414" s="832"/>
      <c r="K414" s="832"/>
      <c r="L414" s="832"/>
      <c r="M414" s="832"/>
      <c r="N414" s="832"/>
      <c r="O414" s="832"/>
      <c r="P414" s="832"/>
      <c r="Q414" s="832"/>
      <c r="R414" s="832"/>
      <c r="S414" s="832"/>
      <c r="T414" s="832"/>
      <c r="U414" s="832"/>
      <c r="V414" s="832"/>
      <c r="W414" s="832"/>
      <c r="AA414" s="45"/>
      <c r="AB414" s="235"/>
      <c r="AC414" s="236"/>
      <c r="AD414" s="237"/>
    </row>
    <row r="415" spans="1:30">
      <c r="A415" s="47"/>
      <c r="B415" s="59"/>
      <c r="C415" s="48"/>
      <c r="D415" s="63"/>
      <c r="E415" s="1056"/>
      <c r="F415" s="32"/>
      <c r="G415" s="1339" t="s">
        <v>342</v>
      </c>
      <c r="H415" s="1339"/>
      <c r="I415" s="1339"/>
      <c r="J415" s="1339"/>
      <c r="K415" s="1339"/>
      <c r="L415" s="1339"/>
      <c r="M415" s="1345"/>
      <c r="N415" s="1346"/>
      <c r="O415" s="1346"/>
      <c r="P415" s="1346"/>
      <c r="Q415" s="1346"/>
      <c r="R415" s="1346"/>
      <c r="S415" s="1346"/>
      <c r="T415" s="1346"/>
      <c r="U415" s="1346"/>
      <c r="V415" s="1346"/>
      <c r="W415" s="1346"/>
      <c r="X415" s="1346"/>
      <c r="Y415" s="1346"/>
      <c r="Z415" s="1347"/>
      <c r="AA415" s="45"/>
      <c r="AB415" s="235"/>
      <c r="AC415" s="236"/>
      <c r="AD415" s="237"/>
    </row>
    <row r="416" spans="1:30">
      <c r="A416" s="47"/>
      <c r="B416" s="59"/>
      <c r="C416" s="48"/>
      <c r="D416" s="63"/>
      <c r="E416" s="1056"/>
      <c r="F416" s="32"/>
      <c r="G416" s="1339" t="s">
        <v>1237</v>
      </c>
      <c r="H416" s="1339"/>
      <c r="I416" s="1339"/>
      <c r="J416" s="1339"/>
      <c r="K416" s="1339"/>
      <c r="L416" s="1339"/>
      <c r="M416" s="1343"/>
      <c r="N416" s="1344"/>
      <c r="O416" s="1344"/>
      <c r="P416" s="260" t="s">
        <v>343</v>
      </c>
      <c r="Q416" s="1339" t="s">
        <v>1238</v>
      </c>
      <c r="R416" s="1339"/>
      <c r="S416" s="1339"/>
      <c r="T416" s="1339"/>
      <c r="U416" s="1339"/>
      <c r="V416" s="1339"/>
      <c r="W416" s="1343"/>
      <c r="X416" s="1344"/>
      <c r="Y416" s="1344"/>
      <c r="Z416" s="260" t="s">
        <v>343</v>
      </c>
      <c r="AA416" s="45"/>
      <c r="AB416" s="235"/>
      <c r="AC416" s="236"/>
      <c r="AD416" s="237"/>
    </row>
    <row r="417" spans="1:30">
      <c r="A417" s="47"/>
      <c r="B417" s="59"/>
      <c r="C417" s="48"/>
      <c r="D417" s="63"/>
      <c r="E417" s="49"/>
      <c r="F417" s="32"/>
      <c r="G417" s="230"/>
      <c r="H417" s="230"/>
      <c r="I417" s="230"/>
      <c r="J417" s="230"/>
      <c r="K417" s="230"/>
      <c r="L417" s="230"/>
      <c r="M417" s="230"/>
      <c r="N417" s="230"/>
      <c r="O417" s="230"/>
      <c r="P417" s="230"/>
      <c r="Q417" s="230"/>
      <c r="R417" s="230"/>
      <c r="S417" s="230"/>
      <c r="T417" s="230"/>
      <c r="U417" s="230"/>
      <c r="V417" s="230"/>
      <c r="W417" s="230"/>
      <c r="X417" s="230"/>
      <c r="Y417" s="230"/>
      <c r="Z417" s="230"/>
      <c r="AA417" s="45"/>
      <c r="AB417" s="235"/>
      <c r="AC417" s="236"/>
      <c r="AD417" s="237"/>
    </row>
    <row r="418" spans="1:30">
      <c r="A418" s="47"/>
      <c r="B418" s="59"/>
      <c r="C418" s="48"/>
      <c r="D418" s="63" t="s">
        <v>242</v>
      </c>
      <c r="E418" s="1056" t="s">
        <v>616</v>
      </c>
      <c r="F418" s="32"/>
      <c r="G418" s="230"/>
      <c r="H418" s="230"/>
      <c r="I418" s="230"/>
      <c r="J418" s="230"/>
      <c r="K418" s="230"/>
      <c r="L418" s="230"/>
      <c r="M418" s="230"/>
      <c r="N418" s="230"/>
      <c r="O418" s="230"/>
      <c r="P418" s="230"/>
      <c r="Q418" s="230"/>
      <c r="R418" s="230"/>
      <c r="S418" s="230"/>
      <c r="T418" s="230"/>
      <c r="U418" s="230"/>
      <c r="V418" s="230"/>
      <c r="W418" s="230"/>
      <c r="X418" s="230"/>
      <c r="Y418" s="230"/>
      <c r="Z418" s="230"/>
      <c r="AA418" s="45"/>
      <c r="AB418" s="235"/>
      <c r="AC418" s="236"/>
      <c r="AD418" s="237"/>
    </row>
    <row r="419" spans="1:30">
      <c r="A419" s="47"/>
      <c r="B419" s="59"/>
      <c r="C419" s="48"/>
      <c r="D419" s="63"/>
      <c r="E419" s="1056"/>
      <c r="F419" s="32"/>
      <c r="G419" s="230"/>
      <c r="H419" s="230"/>
      <c r="I419" s="230"/>
      <c r="J419" s="230"/>
      <c r="K419" s="230"/>
      <c r="L419" s="230"/>
      <c r="M419" s="230"/>
      <c r="N419" s="230"/>
      <c r="O419" s="230"/>
      <c r="P419" s="230"/>
      <c r="Q419" s="230"/>
      <c r="R419" s="230"/>
      <c r="S419" s="230"/>
      <c r="T419" s="230"/>
      <c r="U419" s="230"/>
      <c r="V419" s="230"/>
      <c r="W419" s="230"/>
      <c r="X419" s="230"/>
      <c r="Y419" s="230"/>
      <c r="Z419" s="230"/>
      <c r="AA419" s="45"/>
      <c r="AB419" s="235"/>
      <c r="AC419" s="236"/>
      <c r="AD419" s="237"/>
    </row>
    <row r="420" spans="1:30">
      <c r="A420" s="47"/>
      <c r="B420" s="59"/>
      <c r="C420" s="48"/>
      <c r="D420" s="63"/>
      <c r="E420" s="1056"/>
      <c r="F420" s="32"/>
      <c r="G420" s="230"/>
      <c r="H420" s="230"/>
      <c r="I420" s="230"/>
      <c r="J420" s="230"/>
      <c r="K420" s="230"/>
      <c r="L420" s="230"/>
      <c r="M420" s="230"/>
      <c r="N420" s="230"/>
      <c r="O420" s="230"/>
      <c r="P420" s="230"/>
      <c r="Q420" s="230"/>
      <c r="R420" s="230"/>
      <c r="S420" s="230"/>
      <c r="T420" s="230"/>
      <c r="U420" s="230"/>
      <c r="V420" s="230"/>
      <c r="W420" s="230"/>
      <c r="X420" s="230"/>
      <c r="Y420" s="230"/>
      <c r="Z420" s="230"/>
      <c r="AA420" s="45"/>
      <c r="AB420" s="235"/>
      <c r="AC420" s="236"/>
      <c r="AD420" s="237"/>
    </row>
    <row r="421" spans="1:30">
      <c r="A421" s="47"/>
      <c r="B421" s="59"/>
      <c r="C421" s="48"/>
      <c r="D421" s="63"/>
      <c r="E421" s="1056"/>
      <c r="F421" s="32"/>
      <c r="G421" s="230"/>
      <c r="H421" s="230"/>
      <c r="I421" s="230"/>
      <c r="J421" s="230"/>
      <c r="K421" s="230"/>
      <c r="L421" s="230"/>
      <c r="M421" s="230"/>
      <c r="N421" s="230"/>
      <c r="O421" s="230"/>
      <c r="P421" s="230"/>
      <c r="Q421" s="230"/>
      <c r="R421" s="230"/>
      <c r="S421" s="230"/>
      <c r="T421" s="230"/>
      <c r="U421" s="230"/>
      <c r="V421" s="230"/>
      <c r="W421" s="230"/>
      <c r="X421" s="230"/>
      <c r="Y421" s="230"/>
      <c r="Z421" s="230"/>
      <c r="AA421" s="45"/>
      <c r="AB421" s="235"/>
      <c r="AC421" s="236"/>
      <c r="AD421" s="237"/>
    </row>
    <row r="422" spans="1:30">
      <c r="A422" s="47"/>
      <c r="B422" s="59"/>
      <c r="C422" s="48"/>
      <c r="D422" s="63"/>
      <c r="E422" s="1056"/>
      <c r="F422" s="32"/>
      <c r="G422" s="230"/>
      <c r="H422" s="230"/>
      <c r="I422" s="230"/>
      <c r="J422" s="230"/>
      <c r="K422" s="230"/>
      <c r="L422" s="230"/>
      <c r="M422" s="230"/>
      <c r="N422" s="230"/>
      <c r="O422" s="230"/>
      <c r="P422" s="230"/>
      <c r="Q422" s="230"/>
      <c r="R422" s="230"/>
      <c r="S422" s="230"/>
      <c r="T422" s="230"/>
      <c r="U422" s="230"/>
      <c r="V422" s="230"/>
      <c r="W422" s="230"/>
      <c r="X422" s="230"/>
      <c r="Y422" s="230"/>
      <c r="Z422" s="230"/>
      <c r="AA422" s="45"/>
      <c r="AB422" s="235"/>
      <c r="AC422" s="236"/>
      <c r="AD422" s="237"/>
    </row>
    <row r="423" spans="1:30">
      <c r="A423" s="47"/>
      <c r="B423" s="59"/>
      <c r="C423" s="48"/>
      <c r="D423" s="63"/>
      <c r="E423" s="1056"/>
      <c r="F423" s="32"/>
      <c r="G423" s="230"/>
      <c r="H423" s="230"/>
      <c r="I423" s="230"/>
      <c r="J423" s="230"/>
      <c r="K423" s="230"/>
      <c r="L423" s="230"/>
      <c r="M423" s="230"/>
      <c r="N423" s="230"/>
      <c r="O423" s="230"/>
      <c r="P423" s="230"/>
      <c r="Q423" s="230"/>
      <c r="R423" s="230"/>
      <c r="S423" s="230"/>
      <c r="T423" s="230"/>
      <c r="U423" s="230"/>
      <c r="V423" s="230"/>
      <c r="W423" s="230"/>
      <c r="X423" s="230"/>
      <c r="Y423" s="230"/>
      <c r="Z423" s="230"/>
      <c r="AA423" s="45"/>
      <c r="AB423" s="235"/>
      <c r="AC423" s="236"/>
      <c r="AD423" s="237"/>
    </row>
    <row r="424" spans="1:30">
      <c r="A424" s="47"/>
      <c r="B424" s="59"/>
      <c r="C424" s="48"/>
      <c r="D424" s="63"/>
      <c r="E424" s="1056"/>
      <c r="F424" s="32"/>
      <c r="G424" s="230"/>
      <c r="H424" s="230"/>
      <c r="I424" s="230"/>
      <c r="J424" s="230"/>
      <c r="K424" s="230"/>
      <c r="L424" s="230"/>
      <c r="M424" s="230"/>
      <c r="N424" s="230"/>
      <c r="O424" s="230"/>
      <c r="P424" s="230"/>
      <c r="Q424" s="230"/>
      <c r="R424" s="230"/>
      <c r="S424" s="230"/>
      <c r="T424" s="230"/>
      <c r="U424" s="230"/>
      <c r="V424" s="230"/>
      <c r="W424" s="230"/>
      <c r="X424" s="230"/>
      <c r="Y424" s="230"/>
      <c r="Z424" s="230"/>
      <c r="AA424" s="45"/>
      <c r="AB424" s="235"/>
      <c r="AC424" s="236"/>
      <c r="AD424" s="237"/>
    </row>
    <row r="425" spans="1:30">
      <c r="A425" s="47"/>
      <c r="B425" s="59"/>
      <c r="C425" s="48"/>
      <c r="D425" s="63"/>
      <c r="E425" s="1056"/>
      <c r="F425" s="32"/>
      <c r="G425" s="230"/>
      <c r="H425" s="230"/>
      <c r="I425" s="230"/>
      <c r="J425" s="230"/>
      <c r="K425" s="230"/>
      <c r="L425" s="230"/>
      <c r="M425" s="230"/>
      <c r="N425" s="230"/>
      <c r="O425" s="230"/>
      <c r="P425" s="230"/>
      <c r="Q425" s="230"/>
      <c r="R425" s="230"/>
      <c r="S425" s="230"/>
      <c r="T425" s="230"/>
      <c r="U425" s="230"/>
      <c r="V425" s="230"/>
      <c r="W425" s="230"/>
      <c r="X425" s="230"/>
      <c r="Y425" s="230"/>
      <c r="Z425" s="230"/>
      <c r="AA425" s="45"/>
      <c r="AB425" s="235"/>
      <c r="AC425" s="236"/>
      <c r="AD425" s="237"/>
    </row>
    <row r="426" spans="1:30">
      <c r="A426" s="47"/>
      <c r="B426" s="59"/>
      <c r="C426" s="48"/>
      <c r="D426" s="63"/>
      <c r="E426" s="1056"/>
      <c r="F426" s="32"/>
      <c r="G426" s="230"/>
      <c r="H426" s="230"/>
      <c r="I426" s="230"/>
      <c r="J426" s="230"/>
      <c r="K426" s="230"/>
      <c r="L426" s="230"/>
      <c r="M426" s="230"/>
      <c r="N426" s="230"/>
      <c r="O426" s="230"/>
      <c r="P426" s="230"/>
      <c r="Q426" s="230"/>
      <c r="R426" s="230"/>
      <c r="S426" s="230"/>
      <c r="T426" s="230"/>
      <c r="U426" s="230"/>
      <c r="V426" s="230"/>
      <c r="W426" s="230"/>
      <c r="X426" s="230"/>
      <c r="Y426" s="230"/>
      <c r="Z426" s="230"/>
      <c r="AA426" s="45"/>
      <c r="AB426" s="235"/>
      <c r="AC426" s="236"/>
      <c r="AD426" s="237"/>
    </row>
    <row r="427" spans="1:30">
      <c r="A427" s="47"/>
      <c r="B427" s="59"/>
      <c r="C427" s="48"/>
      <c r="D427" s="63"/>
      <c r="E427" s="49"/>
      <c r="F427" s="32"/>
      <c r="G427" s="230"/>
      <c r="H427" s="230"/>
      <c r="I427" s="230"/>
      <c r="J427" s="230"/>
      <c r="K427" s="230"/>
      <c r="L427" s="230"/>
      <c r="M427" s="230"/>
      <c r="N427" s="230"/>
      <c r="O427" s="230"/>
      <c r="P427" s="230"/>
      <c r="Q427" s="230"/>
      <c r="R427" s="230"/>
      <c r="S427" s="230"/>
      <c r="T427" s="230"/>
      <c r="U427" s="230"/>
      <c r="V427" s="230"/>
      <c r="W427" s="230"/>
      <c r="X427" s="230"/>
      <c r="Y427" s="230"/>
      <c r="Z427" s="230"/>
      <c r="AA427" s="45"/>
      <c r="AB427" s="235"/>
      <c r="AC427" s="236"/>
      <c r="AD427" s="237"/>
    </row>
    <row r="428" spans="1:30">
      <c r="A428" s="47"/>
      <c r="B428" s="59"/>
      <c r="C428" s="48"/>
      <c r="D428" s="63" t="s">
        <v>242</v>
      </c>
      <c r="E428" s="1056" t="s">
        <v>425</v>
      </c>
      <c r="F428" s="32"/>
      <c r="G428" s="230"/>
      <c r="H428" s="230"/>
      <c r="I428" s="230"/>
      <c r="J428" s="230"/>
      <c r="K428" s="230"/>
      <c r="L428" s="230"/>
      <c r="M428" s="230"/>
      <c r="N428" s="230"/>
      <c r="O428" s="230"/>
      <c r="P428" s="230"/>
      <c r="Q428" s="230"/>
      <c r="R428" s="230"/>
      <c r="S428" s="230"/>
      <c r="T428" s="230"/>
      <c r="U428" s="230"/>
      <c r="V428" s="230"/>
      <c r="W428" s="230"/>
      <c r="X428" s="230"/>
      <c r="Y428" s="230"/>
      <c r="Z428" s="230"/>
      <c r="AA428" s="45"/>
      <c r="AB428" s="235"/>
      <c r="AC428" s="236"/>
      <c r="AD428" s="237"/>
    </row>
    <row r="429" spans="1:30">
      <c r="A429" s="47"/>
      <c r="B429" s="59"/>
      <c r="C429" s="48"/>
      <c r="D429" s="63"/>
      <c r="E429" s="1056"/>
      <c r="F429" s="32"/>
      <c r="G429" s="230"/>
      <c r="H429" s="230"/>
      <c r="I429" s="230"/>
      <c r="J429" s="230"/>
      <c r="K429" s="230"/>
      <c r="L429" s="230"/>
      <c r="M429" s="230"/>
      <c r="N429" s="230"/>
      <c r="O429" s="230"/>
      <c r="P429" s="230"/>
      <c r="Q429" s="230"/>
      <c r="R429" s="230"/>
      <c r="S429" s="230"/>
      <c r="T429" s="230"/>
      <c r="U429" s="230"/>
      <c r="V429" s="230"/>
      <c r="W429" s="230"/>
      <c r="X429" s="230"/>
      <c r="Y429" s="230"/>
      <c r="Z429" s="230"/>
      <c r="AA429" s="45"/>
      <c r="AB429" s="235"/>
      <c r="AC429" s="236"/>
      <c r="AD429" s="237"/>
    </row>
    <row r="430" spans="1:30">
      <c r="A430" s="47"/>
      <c r="B430" s="59"/>
      <c r="C430" s="48"/>
      <c r="D430" s="63"/>
      <c r="E430" s="1056"/>
      <c r="F430" s="32"/>
      <c r="G430" s="230"/>
      <c r="H430" s="230"/>
      <c r="I430" s="230"/>
      <c r="J430" s="230"/>
      <c r="K430" s="230"/>
      <c r="L430" s="230"/>
      <c r="M430" s="230"/>
      <c r="N430" s="230"/>
      <c r="O430" s="230"/>
      <c r="P430" s="230"/>
      <c r="Q430" s="230"/>
      <c r="R430" s="230"/>
      <c r="S430" s="230"/>
      <c r="T430" s="230"/>
      <c r="U430" s="230"/>
      <c r="V430" s="230"/>
      <c r="W430" s="230"/>
      <c r="X430" s="230"/>
      <c r="Y430" s="230"/>
      <c r="Z430" s="230"/>
      <c r="AA430" s="45"/>
      <c r="AB430" s="235"/>
      <c r="AC430" s="236"/>
      <c r="AD430" s="237"/>
    </row>
    <row r="431" spans="1:30">
      <c r="A431" s="47"/>
      <c r="B431" s="59"/>
      <c r="C431" s="48"/>
      <c r="D431" s="63"/>
      <c r="E431" s="1056"/>
      <c r="F431" s="32"/>
      <c r="G431" s="230"/>
      <c r="H431" s="230"/>
      <c r="I431" s="230"/>
      <c r="J431" s="230"/>
      <c r="K431" s="230"/>
      <c r="L431" s="230"/>
      <c r="M431" s="230"/>
      <c r="N431" s="230"/>
      <c r="O431" s="230"/>
      <c r="P431" s="230"/>
      <c r="Q431" s="230"/>
      <c r="R431" s="230"/>
      <c r="S431" s="230"/>
      <c r="T431" s="230"/>
      <c r="U431" s="230"/>
      <c r="V431" s="230"/>
      <c r="W431" s="230"/>
      <c r="X431" s="230"/>
      <c r="Y431" s="230"/>
      <c r="Z431" s="230"/>
      <c r="AA431" s="45"/>
      <c r="AB431" s="235"/>
      <c r="AC431" s="236"/>
      <c r="AD431" s="237"/>
    </row>
    <row r="432" spans="1:30">
      <c r="A432" s="47"/>
      <c r="B432" s="59"/>
      <c r="C432" s="48"/>
      <c r="D432" s="63"/>
      <c r="E432" s="1056"/>
      <c r="F432" s="32"/>
      <c r="G432" s="230"/>
      <c r="H432" s="230"/>
      <c r="I432" s="230"/>
      <c r="J432" s="230"/>
      <c r="K432" s="230"/>
      <c r="L432" s="230"/>
      <c r="M432" s="230"/>
      <c r="N432" s="230"/>
      <c r="O432" s="230"/>
      <c r="P432" s="230"/>
      <c r="Q432" s="230"/>
      <c r="R432" s="230"/>
      <c r="S432" s="230"/>
      <c r="T432" s="230"/>
      <c r="U432" s="230"/>
      <c r="V432" s="230"/>
      <c r="W432" s="230"/>
      <c r="X432" s="230"/>
      <c r="Y432" s="230"/>
      <c r="Z432" s="230"/>
      <c r="AA432" s="45"/>
      <c r="AB432" s="235"/>
      <c r="AC432" s="236"/>
      <c r="AD432" s="237"/>
    </row>
    <row r="433" spans="1:30">
      <c r="A433" s="47"/>
      <c r="B433" s="59"/>
      <c r="C433" s="48"/>
      <c r="D433" s="63"/>
      <c r="E433" s="49"/>
      <c r="F433" s="32"/>
      <c r="G433" s="230"/>
      <c r="H433" s="230"/>
      <c r="I433" s="230"/>
      <c r="J433" s="230"/>
      <c r="K433" s="230"/>
      <c r="L433" s="230"/>
      <c r="M433" s="230"/>
      <c r="N433" s="230"/>
      <c r="O433" s="230"/>
      <c r="P433" s="230"/>
      <c r="Q433" s="230"/>
      <c r="R433" s="230"/>
      <c r="S433" s="230"/>
      <c r="T433" s="230"/>
      <c r="U433" s="230"/>
      <c r="V433" s="230"/>
      <c r="W433" s="230"/>
      <c r="X433" s="230"/>
      <c r="Y433" s="230"/>
      <c r="Z433" s="230"/>
      <c r="AA433" s="45"/>
      <c r="AB433" s="235"/>
      <c r="AC433" s="236"/>
      <c r="AD433" s="237"/>
    </row>
    <row r="434" spans="1:30">
      <c r="A434" s="47"/>
      <c r="B434" s="59"/>
      <c r="C434" s="48"/>
      <c r="D434" s="63"/>
      <c r="E434" s="49"/>
      <c r="F434" s="32"/>
      <c r="G434" s="230"/>
      <c r="H434" s="230"/>
      <c r="I434" s="230"/>
      <c r="J434" s="230"/>
      <c r="K434" s="230"/>
      <c r="L434" s="230"/>
      <c r="M434" s="230"/>
      <c r="N434" s="230"/>
      <c r="O434" s="230"/>
      <c r="P434" s="230"/>
      <c r="Q434" s="230"/>
      <c r="R434" s="230"/>
      <c r="S434" s="230"/>
      <c r="T434" s="230"/>
      <c r="U434" s="230"/>
      <c r="V434" s="230"/>
      <c r="W434" s="230"/>
      <c r="X434" s="230"/>
      <c r="Y434" s="230"/>
      <c r="Z434" s="230"/>
      <c r="AA434" s="45"/>
      <c r="AB434" s="235"/>
      <c r="AC434" s="236"/>
      <c r="AD434" s="237"/>
    </row>
    <row r="435" spans="1:30">
      <c r="A435" s="203"/>
      <c r="B435" s="127"/>
      <c r="C435" s="164"/>
      <c r="D435" s="165"/>
      <c r="E435" s="203"/>
      <c r="F435" s="64"/>
      <c r="G435" s="250"/>
      <c r="H435" s="250"/>
      <c r="I435" s="250"/>
      <c r="J435" s="250"/>
      <c r="K435" s="250"/>
      <c r="L435" s="250"/>
      <c r="M435" s="250"/>
      <c r="N435" s="250"/>
      <c r="O435" s="250"/>
      <c r="P435" s="250"/>
      <c r="Q435" s="250"/>
      <c r="R435" s="250"/>
      <c r="S435" s="250"/>
      <c r="T435" s="250"/>
      <c r="U435" s="250"/>
      <c r="V435" s="250"/>
      <c r="W435" s="250"/>
      <c r="X435" s="250"/>
      <c r="Y435" s="250"/>
      <c r="Z435" s="250"/>
      <c r="AA435" s="66"/>
      <c r="AB435" s="251"/>
      <c r="AC435" s="252"/>
      <c r="AD435" s="253"/>
    </row>
    <row r="436" spans="1:30" ht="5.25" customHeight="1">
      <c r="A436" s="49"/>
      <c r="B436" s="32"/>
      <c r="C436" s="45"/>
      <c r="D436" s="232"/>
      <c r="E436" s="49"/>
      <c r="F436" s="32"/>
      <c r="J436" s="124"/>
      <c r="K436" s="124"/>
      <c r="L436" s="124"/>
      <c r="M436" s="46"/>
      <c r="N436" s="41"/>
      <c r="O436" s="41"/>
      <c r="P436" s="41"/>
      <c r="Q436" s="41"/>
      <c r="R436" s="41"/>
      <c r="S436" s="41"/>
      <c r="T436" s="41"/>
      <c r="U436" s="41"/>
      <c r="V436" s="46"/>
      <c r="AA436" s="45"/>
      <c r="AB436" s="184"/>
      <c r="AC436" s="185"/>
      <c r="AD436" s="186"/>
    </row>
    <row r="437" spans="1:30" ht="13.5" customHeight="1">
      <c r="A437" s="1008" t="s">
        <v>486</v>
      </c>
      <c r="B437" s="37">
        <v>25</v>
      </c>
      <c r="C437" s="1180" t="s">
        <v>426</v>
      </c>
      <c r="D437" s="63" t="s">
        <v>240</v>
      </c>
      <c r="E437" s="1056" t="s">
        <v>748</v>
      </c>
      <c r="F437" s="32"/>
      <c r="G437" s="1011" t="s">
        <v>72</v>
      </c>
      <c r="H437" s="1011"/>
      <c r="I437" s="1011"/>
      <c r="J437" s="1011"/>
      <c r="K437" s="1011"/>
      <c r="L437" s="1011"/>
      <c r="M437" s="1011"/>
      <c r="N437" s="1058" t="s">
        <v>114</v>
      </c>
      <c r="O437" s="1058"/>
      <c r="P437" s="1058"/>
      <c r="Q437" s="1058"/>
      <c r="R437" s="1058"/>
      <c r="S437" s="1058"/>
      <c r="T437" s="1058"/>
      <c r="U437" s="1058"/>
      <c r="V437" s="1058"/>
      <c r="AA437" s="45"/>
      <c r="AB437" s="1082" t="s">
        <v>495</v>
      </c>
      <c r="AC437" s="1083"/>
      <c r="AD437" s="1084"/>
    </row>
    <row r="438" spans="1:30">
      <c r="A438" s="1008"/>
      <c r="B438" s="37"/>
      <c r="C438" s="1180"/>
      <c r="D438" s="63"/>
      <c r="E438" s="1056"/>
      <c r="F438" s="32"/>
      <c r="G438" s="1011"/>
      <c r="H438" s="1011"/>
      <c r="I438" s="1011"/>
      <c r="J438" s="1011"/>
      <c r="K438" s="1011"/>
      <c r="L438" s="1011"/>
      <c r="M438" s="1011"/>
      <c r="N438" s="1058"/>
      <c r="O438" s="1058"/>
      <c r="P438" s="1058"/>
      <c r="Q438" s="1058"/>
      <c r="R438" s="1058"/>
      <c r="S438" s="1058"/>
      <c r="T438" s="1058"/>
      <c r="U438" s="1058"/>
      <c r="V438" s="1058"/>
      <c r="AA438" s="45"/>
      <c r="AB438" s="1085"/>
      <c r="AC438" s="1083"/>
      <c r="AD438" s="1084"/>
    </row>
    <row r="439" spans="1:30">
      <c r="A439" s="1008"/>
      <c r="B439" s="37"/>
      <c r="C439" s="36"/>
      <c r="D439" s="63"/>
      <c r="E439" s="1056"/>
      <c r="F439" s="32"/>
      <c r="G439" s="157"/>
      <c r="H439" s="157"/>
      <c r="I439" s="157"/>
      <c r="J439" s="157"/>
      <c r="K439" s="157"/>
      <c r="L439" s="157"/>
      <c r="M439" s="157"/>
      <c r="N439" s="157"/>
      <c r="O439" s="157"/>
      <c r="P439" s="157"/>
      <c r="Q439" s="157"/>
      <c r="R439" s="157"/>
      <c r="S439" s="157"/>
      <c r="T439" s="157"/>
      <c r="U439" s="157"/>
      <c r="V439" s="157"/>
      <c r="W439" s="157"/>
      <c r="AA439" s="45"/>
      <c r="AB439" s="1085"/>
      <c r="AC439" s="1083"/>
      <c r="AD439" s="1084"/>
    </row>
    <row r="440" spans="1:30">
      <c r="A440" s="1008"/>
      <c r="B440" s="37"/>
      <c r="C440" s="36"/>
      <c r="D440" s="63"/>
      <c r="E440" s="1056"/>
      <c r="F440" s="32"/>
      <c r="G440" s="1674" t="s">
        <v>749</v>
      </c>
      <c r="H440" s="1675"/>
      <c r="I440" s="1675"/>
      <c r="J440" s="1675"/>
      <c r="K440" s="1675"/>
      <c r="L440" s="1675"/>
      <c r="M440" s="1675"/>
      <c r="N440" s="1675"/>
      <c r="O440" s="1675"/>
      <c r="P440" s="1675"/>
      <c r="Q440" s="1675"/>
      <c r="R440" s="1675"/>
      <c r="S440" s="1675"/>
      <c r="T440" s="1675"/>
      <c r="U440" s="1675"/>
      <c r="V440" s="1675"/>
      <c r="W440" s="1675"/>
      <c r="X440" s="1675"/>
      <c r="Y440" s="1675"/>
      <c r="Z440" s="1675"/>
      <c r="AA440" s="45"/>
      <c r="AB440" s="160"/>
      <c r="AC440" s="161"/>
      <c r="AD440" s="162"/>
    </row>
    <row r="441" spans="1:30">
      <c r="A441" s="1008"/>
      <c r="B441" s="37"/>
      <c r="C441" s="36"/>
      <c r="D441" s="63"/>
      <c r="E441" s="1056"/>
      <c r="F441" s="32"/>
      <c r="G441" s="1675"/>
      <c r="H441" s="1675"/>
      <c r="I441" s="1675"/>
      <c r="J441" s="1675"/>
      <c r="K441" s="1675"/>
      <c r="L441" s="1675"/>
      <c r="M441" s="1675"/>
      <c r="N441" s="1675"/>
      <c r="O441" s="1675"/>
      <c r="P441" s="1675"/>
      <c r="Q441" s="1675"/>
      <c r="R441" s="1675"/>
      <c r="S441" s="1675"/>
      <c r="T441" s="1675"/>
      <c r="U441" s="1675"/>
      <c r="V441" s="1675"/>
      <c r="W441" s="1675"/>
      <c r="X441" s="1675"/>
      <c r="Y441" s="1675"/>
      <c r="Z441" s="1675"/>
      <c r="AA441" s="45"/>
      <c r="AB441" s="160"/>
      <c r="AC441" s="161"/>
      <c r="AD441" s="162"/>
    </row>
    <row r="442" spans="1:30" ht="13.8" thickBot="1">
      <c r="A442" s="49"/>
      <c r="B442" s="37"/>
      <c r="C442" s="36"/>
      <c r="D442" s="63"/>
      <c r="E442" s="1056"/>
      <c r="F442" s="32"/>
      <c r="AA442" s="45"/>
      <c r="AB442" s="160"/>
      <c r="AC442" s="161"/>
      <c r="AD442" s="162"/>
    </row>
    <row r="443" spans="1:30" ht="13.8" thickBot="1">
      <c r="A443" s="49"/>
      <c r="B443" s="37"/>
      <c r="C443" s="36"/>
      <c r="D443" s="63"/>
      <c r="E443" s="1056"/>
      <c r="F443" s="32"/>
      <c r="H443" s="31" t="s">
        <v>750</v>
      </c>
      <c r="N443" s="31" t="s">
        <v>470</v>
      </c>
      <c r="P443" s="1354"/>
      <c r="Q443" s="1355"/>
      <c r="R443" s="1355"/>
      <c r="S443" s="1356"/>
      <c r="T443" s="31" t="s">
        <v>293</v>
      </c>
      <c r="AA443" s="45"/>
      <c r="AB443" s="160"/>
      <c r="AC443" s="161"/>
      <c r="AD443" s="162"/>
    </row>
    <row r="444" spans="1:30" ht="13.8" thickBot="1">
      <c r="A444" s="49"/>
      <c r="B444" s="37"/>
      <c r="C444" s="36"/>
      <c r="D444" s="63"/>
      <c r="E444" s="1056"/>
      <c r="F444" s="32"/>
      <c r="AA444" s="45"/>
      <c r="AB444" s="160"/>
      <c r="AC444" s="161"/>
      <c r="AD444" s="162"/>
    </row>
    <row r="445" spans="1:30" ht="13.8" thickBot="1">
      <c r="A445" s="49"/>
      <c r="B445" s="37"/>
      <c r="C445" s="36"/>
      <c r="D445" s="63"/>
      <c r="E445" s="1056"/>
      <c r="F445" s="32"/>
      <c r="H445" s="31" t="s">
        <v>752</v>
      </c>
      <c r="N445" s="31" t="s">
        <v>470</v>
      </c>
      <c r="P445" s="1354"/>
      <c r="Q445" s="1355"/>
      <c r="R445" s="1355"/>
      <c r="S445" s="1356"/>
      <c r="T445" s="31" t="s">
        <v>293</v>
      </c>
      <c r="AA445" s="45"/>
      <c r="AB445" s="160"/>
      <c r="AC445" s="161"/>
      <c r="AD445" s="162"/>
    </row>
    <row r="446" spans="1:30">
      <c r="A446" s="49"/>
      <c r="B446" s="37"/>
      <c r="C446" s="36"/>
      <c r="D446" s="63"/>
      <c r="E446" s="1056"/>
      <c r="F446" s="32"/>
      <c r="G446" s="157"/>
      <c r="H446" s="157"/>
      <c r="I446" s="157"/>
      <c r="J446" s="157"/>
      <c r="K446" s="157"/>
      <c r="L446" s="157"/>
      <c r="M446" s="157"/>
      <c r="N446" s="157"/>
      <c r="O446" s="157"/>
      <c r="P446" s="157"/>
      <c r="Q446" s="157"/>
      <c r="R446" s="157"/>
      <c r="S446" s="157"/>
      <c r="T446" s="157"/>
      <c r="U446" s="157"/>
      <c r="V446" s="157"/>
      <c r="W446" s="157"/>
      <c r="AA446" s="45"/>
      <c r="AB446" s="160"/>
      <c r="AC446" s="161"/>
      <c r="AD446" s="162"/>
    </row>
    <row r="447" spans="1:30">
      <c r="A447" s="49"/>
      <c r="B447" s="37"/>
      <c r="C447" s="36"/>
      <c r="D447" s="63"/>
      <c r="E447" s="1056"/>
      <c r="F447" s="32"/>
      <c r="G447" s="832" t="s">
        <v>361</v>
      </c>
      <c r="H447" s="832"/>
      <c r="I447" s="832"/>
      <c r="J447" s="832"/>
      <c r="K447" s="832"/>
      <c r="L447" s="832"/>
      <c r="M447" s="832"/>
      <c r="N447" s="832"/>
      <c r="O447" s="832"/>
      <c r="P447" s="832"/>
      <c r="Q447" s="832"/>
      <c r="R447" s="832"/>
      <c r="S447" s="832"/>
      <c r="T447" s="832"/>
      <c r="U447" s="832"/>
      <c r="V447" s="832"/>
      <c r="AA447" s="45"/>
      <c r="AB447" s="213"/>
      <c r="AC447" s="214"/>
      <c r="AD447" s="215"/>
    </row>
    <row r="448" spans="1:30">
      <c r="A448" s="49"/>
      <c r="B448" s="37"/>
      <c r="C448" s="36"/>
      <c r="D448" s="63"/>
      <c r="E448" s="1056"/>
      <c r="F448" s="32"/>
      <c r="G448" s="54" t="s">
        <v>104</v>
      </c>
      <c r="H448" s="1849" t="s">
        <v>362</v>
      </c>
      <c r="I448" s="1849"/>
      <c r="J448" s="1849"/>
      <c r="K448" s="1849"/>
      <c r="L448" s="1849"/>
      <c r="M448" s="1849"/>
      <c r="N448" s="1849"/>
      <c r="O448" s="1849"/>
      <c r="P448" s="1849"/>
      <c r="Q448" s="1849"/>
      <c r="R448" s="1849"/>
      <c r="S448" s="1849"/>
      <c r="T448" s="1849"/>
      <c r="U448" s="1849"/>
      <c r="V448" s="1849"/>
      <c r="W448" s="1849"/>
      <c r="X448" s="1849"/>
      <c r="Y448" s="1849"/>
      <c r="Z448" s="1849"/>
      <c r="AA448" s="45"/>
      <c r="AB448" s="213"/>
      <c r="AC448" s="214"/>
      <c r="AD448" s="215"/>
    </row>
    <row r="449" spans="1:30">
      <c r="A449" s="49"/>
      <c r="B449" s="37"/>
      <c r="C449" s="36"/>
      <c r="D449" s="63"/>
      <c r="E449" s="1056"/>
      <c r="F449" s="32"/>
      <c r="G449" s="54" t="s">
        <v>104</v>
      </c>
      <c r="H449" s="1849" t="s">
        <v>363</v>
      </c>
      <c r="I449" s="1849"/>
      <c r="J449" s="1849"/>
      <c r="K449" s="1849"/>
      <c r="L449" s="1849"/>
      <c r="M449" s="1849"/>
      <c r="N449" s="1849"/>
      <c r="O449" s="1849"/>
      <c r="P449" s="1849"/>
      <c r="Q449" s="1849"/>
      <c r="R449" s="1849"/>
      <c r="S449" s="1849"/>
      <c r="T449" s="1849"/>
      <c r="U449" s="1849"/>
      <c r="V449" s="1849"/>
      <c r="W449" s="1849"/>
      <c r="X449" s="1849"/>
      <c r="Y449" s="1849"/>
      <c r="Z449" s="1849"/>
      <c r="AA449" s="45"/>
      <c r="AB449" s="213"/>
      <c r="AC449" s="214"/>
      <c r="AD449" s="215"/>
    </row>
    <row r="450" spans="1:30">
      <c r="A450" s="49"/>
      <c r="B450" s="37"/>
      <c r="C450" s="36"/>
      <c r="D450" s="63"/>
      <c r="E450" s="1056"/>
      <c r="F450" s="32"/>
      <c r="G450" s="54" t="s">
        <v>104</v>
      </c>
      <c r="H450" s="1850" t="s">
        <v>364</v>
      </c>
      <c r="I450" s="1851"/>
      <c r="J450" s="1851"/>
      <c r="K450" s="1851"/>
      <c r="L450" s="1851"/>
      <c r="M450" s="1851"/>
      <c r="N450" s="1851"/>
      <c r="O450" s="1851"/>
      <c r="P450" s="1851"/>
      <c r="Q450" s="1851"/>
      <c r="R450" s="1851"/>
      <c r="S450" s="1851"/>
      <c r="T450" s="1851"/>
      <c r="U450" s="1851"/>
      <c r="V450" s="1851"/>
      <c r="W450" s="1851"/>
      <c r="X450" s="1851"/>
      <c r="Y450" s="1851"/>
      <c r="Z450" s="1852"/>
      <c r="AA450" s="45"/>
      <c r="AB450" s="213"/>
      <c r="AC450" s="214"/>
      <c r="AD450" s="215"/>
    </row>
    <row r="451" spans="1:30">
      <c r="A451" s="49"/>
      <c r="B451" s="37"/>
      <c r="C451" s="36"/>
      <c r="D451" s="63"/>
      <c r="E451" s="1056"/>
      <c r="F451" s="32"/>
      <c r="G451" s="994"/>
      <c r="H451" s="1853" t="s">
        <v>28</v>
      </c>
      <c r="I451" s="1853"/>
      <c r="J451" s="1853"/>
      <c r="K451" s="1853"/>
      <c r="L451" s="1853"/>
      <c r="M451" s="1853"/>
      <c r="N451" s="1853"/>
      <c r="O451" s="1853"/>
      <c r="P451" s="1853"/>
      <c r="Q451" s="1853"/>
      <c r="R451" s="1853"/>
      <c r="S451" s="1853"/>
      <c r="T451" s="1853"/>
      <c r="U451" s="1853"/>
      <c r="V451" s="1853"/>
      <c r="W451" s="1853"/>
      <c r="X451" s="1853"/>
      <c r="Y451" s="1853"/>
      <c r="Z451" s="1853"/>
      <c r="AA451" s="45"/>
      <c r="AB451" s="213"/>
      <c r="AC451" s="214"/>
      <c r="AD451" s="215"/>
    </row>
    <row r="452" spans="1:30">
      <c r="A452" s="49"/>
      <c r="B452" s="37"/>
      <c r="C452" s="36"/>
      <c r="D452" s="63"/>
      <c r="E452" s="1056"/>
      <c r="F452" s="32"/>
      <c r="G452" s="994"/>
      <c r="H452" s="1630"/>
      <c r="I452" s="1630"/>
      <c r="J452" s="1630"/>
      <c r="K452" s="1630"/>
      <c r="L452" s="1630"/>
      <c r="M452" s="1630"/>
      <c r="N452" s="1630"/>
      <c r="O452" s="1630"/>
      <c r="P452" s="1630"/>
      <c r="Q452" s="1630"/>
      <c r="R452" s="1630"/>
      <c r="S452" s="1630"/>
      <c r="T452" s="1630"/>
      <c r="U452" s="1630"/>
      <c r="V452" s="1630"/>
      <c r="W452" s="1630"/>
      <c r="X452" s="1630"/>
      <c r="Y452" s="1630"/>
      <c r="Z452" s="1630"/>
      <c r="AA452" s="45"/>
      <c r="AB452" s="213"/>
      <c r="AC452" s="214"/>
      <c r="AD452" s="215"/>
    </row>
    <row r="453" spans="1:30">
      <c r="A453" s="49"/>
      <c r="B453" s="37"/>
      <c r="C453" s="36"/>
      <c r="D453" s="63"/>
      <c r="E453" s="1056"/>
      <c r="F453" s="32"/>
      <c r="G453" s="994"/>
      <c r="H453" s="1630"/>
      <c r="I453" s="1630"/>
      <c r="J453" s="1630"/>
      <c r="K453" s="1630"/>
      <c r="L453" s="1630"/>
      <c r="M453" s="1630"/>
      <c r="N453" s="1630"/>
      <c r="O453" s="1630"/>
      <c r="P453" s="1630"/>
      <c r="Q453" s="1630"/>
      <c r="R453" s="1630"/>
      <c r="S453" s="1630"/>
      <c r="T453" s="1630"/>
      <c r="U453" s="1630"/>
      <c r="V453" s="1630"/>
      <c r="W453" s="1630"/>
      <c r="X453" s="1630"/>
      <c r="Y453" s="1630"/>
      <c r="Z453" s="1630"/>
      <c r="AA453" s="45"/>
      <c r="AB453" s="213"/>
      <c r="AC453" s="214"/>
      <c r="AD453" s="215"/>
    </row>
    <row r="454" spans="1:30">
      <c r="A454" s="49"/>
      <c r="B454" s="37"/>
      <c r="C454" s="36"/>
      <c r="D454" s="63"/>
      <c r="E454" s="1056"/>
      <c r="F454" s="32"/>
      <c r="G454" s="994"/>
      <c r="H454" s="1630"/>
      <c r="I454" s="1630"/>
      <c r="J454" s="1630"/>
      <c r="K454" s="1630"/>
      <c r="L454" s="1630"/>
      <c r="M454" s="1630"/>
      <c r="N454" s="1630"/>
      <c r="O454" s="1630"/>
      <c r="P454" s="1630"/>
      <c r="Q454" s="1630"/>
      <c r="R454" s="1630"/>
      <c r="S454" s="1630"/>
      <c r="T454" s="1630"/>
      <c r="U454" s="1630"/>
      <c r="V454" s="1630"/>
      <c r="W454" s="1630"/>
      <c r="X454" s="1630"/>
      <c r="Y454" s="1630"/>
      <c r="Z454" s="1630"/>
      <c r="AA454" s="45"/>
      <c r="AB454" s="213"/>
      <c r="AC454" s="214"/>
      <c r="AD454" s="215"/>
    </row>
    <row r="455" spans="1:30">
      <c r="A455" s="49"/>
      <c r="B455" s="37"/>
      <c r="C455" s="36"/>
      <c r="D455" s="63"/>
      <c r="E455" s="1056"/>
      <c r="F455" s="32"/>
      <c r="G455" s="994"/>
      <c r="H455" s="1631"/>
      <c r="I455" s="1631"/>
      <c r="J455" s="1631"/>
      <c r="K455" s="1631"/>
      <c r="L455" s="1631"/>
      <c r="M455" s="1631"/>
      <c r="N455" s="1631"/>
      <c r="O455" s="1631"/>
      <c r="P455" s="1631"/>
      <c r="Q455" s="1631"/>
      <c r="R455" s="1631"/>
      <c r="S455" s="1631"/>
      <c r="T455" s="1631"/>
      <c r="U455" s="1631"/>
      <c r="V455" s="1631"/>
      <c r="W455" s="1631"/>
      <c r="X455" s="1631"/>
      <c r="Y455" s="1631"/>
      <c r="Z455" s="1631"/>
      <c r="AA455" s="45"/>
      <c r="AB455" s="213"/>
      <c r="AC455" s="214"/>
      <c r="AD455" s="215"/>
    </row>
    <row r="456" spans="1:30">
      <c r="A456" s="49"/>
      <c r="B456" s="37"/>
      <c r="C456" s="36"/>
      <c r="D456" s="63"/>
      <c r="E456" s="49"/>
      <c r="F456" s="32"/>
      <c r="G456" s="46"/>
      <c r="H456" s="46"/>
      <c r="I456" s="46"/>
      <c r="J456" s="46"/>
      <c r="K456" s="46"/>
      <c r="L456" s="46"/>
      <c r="M456" s="46"/>
      <c r="N456" s="46"/>
      <c r="O456" s="46"/>
      <c r="P456" s="46"/>
      <c r="R456" s="46"/>
      <c r="S456" s="46"/>
      <c r="U456" s="46"/>
      <c r="V456" s="46"/>
      <c r="AA456" s="45"/>
      <c r="AB456" s="213"/>
      <c r="AC456" s="214"/>
      <c r="AD456" s="215"/>
    </row>
    <row r="457" spans="1:30">
      <c r="A457" s="49"/>
      <c r="B457" s="37"/>
      <c r="C457" s="36"/>
      <c r="D457" s="63"/>
      <c r="E457" s="49"/>
      <c r="F457" s="32"/>
      <c r="G457" s="46"/>
      <c r="H457" s="46"/>
      <c r="I457" s="46"/>
      <c r="J457" s="46"/>
      <c r="K457" s="46"/>
      <c r="L457" s="46"/>
      <c r="M457" s="46"/>
      <c r="N457" s="46"/>
      <c r="O457" s="46"/>
      <c r="P457" s="46"/>
      <c r="R457" s="46"/>
      <c r="S457" s="46"/>
      <c r="U457" s="46"/>
      <c r="V457" s="46"/>
      <c r="AA457" s="45"/>
      <c r="AB457" s="213"/>
      <c r="AC457" s="214"/>
      <c r="AD457" s="215"/>
    </row>
    <row r="458" spans="1:30" ht="13.5" customHeight="1">
      <c r="A458" s="1056" t="s">
        <v>487</v>
      </c>
      <c r="B458" s="37">
        <v>26</v>
      </c>
      <c r="C458" s="36" t="s">
        <v>427</v>
      </c>
      <c r="D458" s="63" t="s">
        <v>241</v>
      </c>
      <c r="E458" s="1056" t="s">
        <v>428</v>
      </c>
      <c r="F458" s="32"/>
      <c r="G458" s="1011" t="s">
        <v>72</v>
      </c>
      <c r="H458" s="1011"/>
      <c r="I458" s="1011"/>
      <c r="J458" s="1011"/>
      <c r="K458" s="1011"/>
      <c r="L458" s="1011"/>
      <c r="M458" s="1011"/>
      <c r="N458" s="1058" t="s">
        <v>465</v>
      </c>
      <c r="O458" s="1058"/>
      <c r="P458" s="1058"/>
      <c r="Q458" s="1058"/>
      <c r="R458" s="1058"/>
      <c r="S458" s="1058"/>
      <c r="T458" s="1058"/>
      <c r="U458" s="1058"/>
      <c r="V458" s="1058"/>
      <c r="AA458" s="45"/>
      <c r="AB458" s="1082" t="s">
        <v>495</v>
      </c>
      <c r="AC458" s="1083"/>
      <c r="AD458" s="1084"/>
    </row>
    <row r="459" spans="1:30">
      <c r="A459" s="1056"/>
      <c r="B459" s="37"/>
      <c r="C459" s="36"/>
      <c r="D459" s="63"/>
      <c r="E459" s="1056"/>
      <c r="F459" s="32"/>
      <c r="G459" s="1011"/>
      <c r="H459" s="1011"/>
      <c r="I459" s="1011"/>
      <c r="J459" s="1011"/>
      <c r="K459" s="1011"/>
      <c r="L459" s="1011"/>
      <c r="M459" s="1011"/>
      <c r="N459" s="1058"/>
      <c r="O459" s="1058"/>
      <c r="P459" s="1058"/>
      <c r="Q459" s="1058"/>
      <c r="R459" s="1058"/>
      <c r="S459" s="1058"/>
      <c r="T459" s="1058"/>
      <c r="U459" s="1058"/>
      <c r="V459" s="1058"/>
      <c r="AA459" s="45"/>
      <c r="AB459" s="1085"/>
      <c r="AC459" s="1083"/>
      <c r="AD459" s="1084"/>
    </row>
    <row r="460" spans="1:30">
      <c r="A460" s="49"/>
      <c r="B460" s="37"/>
      <c r="C460" s="36"/>
      <c r="D460" s="63"/>
      <c r="E460" s="1056"/>
      <c r="F460" s="32"/>
      <c r="G460" s="254"/>
      <c r="H460" s="254"/>
      <c r="I460" s="254"/>
      <c r="J460" s="254"/>
      <c r="K460" s="254"/>
      <c r="L460" s="254"/>
      <c r="M460" s="254"/>
      <c r="N460" s="238"/>
      <c r="O460" s="238"/>
      <c r="P460" s="238"/>
      <c r="Q460" s="238"/>
      <c r="R460" s="238"/>
      <c r="S460" s="238"/>
      <c r="T460" s="238"/>
      <c r="U460" s="238"/>
      <c r="V460" s="238"/>
      <c r="AA460" s="45"/>
      <c r="AB460" s="1085"/>
      <c r="AC460" s="1083"/>
      <c r="AD460" s="1084"/>
    </row>
    <row r="461" spans="1:30">
      <c r="A461" s="49"/>
      <c r="B461" s="37"/>
      <c r="C461" s="36"/>
      <c r="D461" s="63"/>
      <c r="E461" s="49"/>
      <c r="F461" s="32"/>
      <c r="G461" s="1117" t="s">
        <v>327</v>
      </c>
      <c r="H461" s="1117"/>
      <c r="I461" s="832"/>
      <c r="J461" s="832"/>
      <c r="K461" s="832"/>
      <c r="L461" s="832"/>
      <c r="M461" s="832"/>
      <c r="N461" s="832"/>
      <c r="O461" s="832"/>
      <c r="P461" s="832"/>
      <c r="Q461" s="832"/>
      <c r="R461" s="832"/>
      <c r="S461" s="832"/>
      <c r="T461" s="832"/>
      <c r="U461" s="832"/>
      <c r="AA461" s="45"/>
      <c r="AB461" s="213"/>
      <c r="AC461" s="214"/>
      <c r="AD461" s="215"/>
    </row>
    <row r="462" spans="1:30">
      <c r="A462" s="49"/>
      <c r="B462" s="37"/>
      <c r="C462" s="36"/>
      <c r="D462" s="63" t="s">
        <v>241</v>
      </c>
      <c r="E462" s="1056" t="s">
        <v>429</v>
      </c>
      <c r="F462" s="32"/>
      <c r="G462" s="1259"/>
      <c r="H462" s="1260"/>
      <c r="I462" s="1261" t="s">
        <v>328</v>
      </c>
      <c r="J462" s="1262"/>
      <c r="K462" s="1262"/>
      <c r="L462" s="1262"/>
      <c r="M462" s="1262"/>
      <c r="N462" s="1262"/>
      <c r="O462" s="1262"/>
      <c r="P462" s="1262"/>
      <c r="Q462" s="1262"/>
      <c r="R462" s="1262"/>
      <c r="S462" s="1262"/>
      <c r="T462" s="1262"/>
      <c r="U462" s="1262"/>
      <c r="V462" s="1262"/>
      <c r="W462" s="1262"/>
      <c r="X462" s="1262"/>
      <c r="Y462" s="1262"/>
      <c r="Z462" s="1263"/>
      <c r="AA462" s="45"/>
      <c r="AB462" s="213"/>
      <c r="AC462" s="214"/>
      <c r="AD462" s="215"/>
    </row>
    <row r="463" spans="1:30">
      <c r="A463" s="49"/>
      <c r="B463" s="37"/>
      <c r="C463" s="36"/>
      <c r="D463" s="63"/>
      <c r="E463" s="1056"/>
      <c r="F463" s="32"/>
      <c r="G463" s="1259"/>
      <c r="H463" s="1260"/>
      <c r="I463" s="1261" t="s">
        <v>329</v>
      </c>
      <c r="J463" s="1262"/>
      <c r="K463" s="1262"/>
      <c r="L463" s="1262"/>
      <c r="M463" s="1262"/>
      <c r="N463" s="1262"/>
      <c r="O463" s="1262"/>
      <c r="P463" s="1262"/>
      <c r="Q463" s="1262"/>
      <c r="R463" s="1262"/>
      <c r="S463" s="1262"/>
      <c r="T463" s="1262"/>
      <c r="U463" s="1262"/>
      <c r="V463" s="1262"/>
      <c r="W463" s="1262"/>
      <c r="X463" s="1262"/>
      <c r="Y463" s="1262"/>
      <c r="Z463" s="1263"/>
      <c r="AA463" s="45"/>
      <c r="AB463" s="213"/>
      <c r="AC463" s="214"/>
      <c r="AD463" s="215"/>
    </row>
    <row r="464" spans="1:30">
      <c r="A464" s="49"/>
      <c r="B464" s="37"/>
      <c r="C464" s="36"/>
      <c r="D464" s="63"/>
      <c r="E464" s="1056"/>
      <c r="F464" s="32"/>
      <c r="G464" s="1259"/>
      <c r="H464" s="1260"/>
      <c r="I464" s="1261" t="s">
        <v>330</v>
      </c>
      <c r="J464" s="1262"/>
      <c r="K464" s="1262"/>
      <c r="L464" s="1262"/>
      <c r="M464" s="1262"/>
      <c r="N464" s="1262"/>
      <c r="O464" s="1262"/>
      <c r="P464" s="1262"/>
      <c r="Q464" s="1262"/>
      <c r="R464" s="1262"/>
      <c r="S464" s="1262"/>
      <c r="T464" s="1262"/>
      <c r="U464" s="1262"/>
      <c r="V464" s="1262"/>
      <c r="W464" s="1262"/>
      <c r="X464" s="1262"/>
      <c r="Y464" s="1262"/>
      <c r="Z464" s="1263"/>
      <c r="AA464" s="45"/>
      <c r="AB464" s="213"/>
      <c r="AC464" s="214"/>
      <c r="AD464" s="215"/>
    </row>
    <row r="465" spans="1:30">
      <c r="A465" s="49"/>
      <c r="B465" s="37"/>
      <c r="C465" s="36"/>
      <c r="D465" s="63"/>
      <c r="E465" s="1056"/>
      <c r="F465" s="32"/>
      <c r="G465" s="1322" t="s">
        <v>104</v>
      </c>
      <c r="H465" s="1323"/>
      <c r="I465" s="953" t="s">
        <v>331</v>
      </c>
      <c r="J465" s="954"/>
      <c r="K465" s="954"/>
      <c r="L465" s="954"/>
      <c r="M465" s="1326"/>
      <c r="N465" s="1326"/>
      <c r="O465" s="1326"/>
      <c r="P465" s="1326"/>
      <c r="Q465" s="1326"/>
      <c r="R465" s="1326"/>
      <c r="S465" s="1326"/>
      <c r="T465" s="1326"/>
      <c r="U465" s="1326"/>
      <c r="V465" s="1326"/>
      <c r="W465" s="1326"/>
      <c r="X465" s="1326"/>
      <c r="Y465" s="1326"/>
      <c r="Z465" s="987" t="s">
        <v>332</v>
      </c>
      <c r="AA465" s="45"/>
      <c r="AB465" s="213"/>
      <c r="AC465" s="214"/>
      <c r="AD465" s="215"/>
    </row>
    <row r="466" spans="1:30">
      <c r="A466" s="49"/>
      <c r="B466" s="37"/>
      <c r="C466" s="36"/>
      <c r="D466" s="63"/>
      <c r="E466" s="49"/>
      <c r="F466" s="32"/>
      <c r="G466" s="1324"/>
      <c r="H466" s="1325"/>
      <c r="I466" s="951"/>
      <c r="J466" s="950"/>
      <c r="K466" s="950"/>
      <c r="L466" s="950"/>
      <c r="M466" s="1327"/>
      <c r="N466" s="1327"/>
      <c r="O466" s="1327"/>
      <c r="P466" s="1327"/>
      <c r="Q466" s="1327"/>
      <c r="R466" s="1327"/>
      <c r="S466" s="1327"/>
      <c r="T466" s="1327"/>
      <c r="U466" s="1327"/>
      <c r="V466" s="1327"/>
      <c r="W466" s="1327"/>
      <c r="X466" s="1327"/>
      <c r="Y466" s="1327"/>
      <c r="Z466" s="952"/>
      <c r="AA466" s="45"/>
      <c r="AB466" s="213"/>
      <c r="AC466" s="214"/>
      <c r="AD466" s="215"/>
    </row>
    <row r="467" spans="1:30">
      <c r="A467" s="49"/>
      <c r="B467" s="37"/>
      <c r="C467" s="36"/>
      <c r="D467" s="63"/>
      <c r="E467" s="49"/>
      <c r="F467" s="32"/>
      <c r="G467" s="46"/>
      <c r="H467" s="46"/>
      <c r="I467" s="46"/>
      <c r="J467" s="46"/>
      <c r="K467" s="46"/>
      <c r="L467" s="46"/>
      <c r="M467" s="46"/>
      <c r="N467" s="46"/>
      <c r="O467" s="46"/>
      <c r="P467" s="46"/>
      <c r="R467" s="46"/>
      <c r="S467" s="46"/>
      <c r="U467" s="46"/>
      <c r="V467" s="46"/>
      <c r="AA467" s="45"/>
      <c r="AB467" s="213"/>
      <c r="AC467" s="214"/>
      <c r="AD467" s="215"/>
    </row>
    <row r="468" spans="1:30">
      <c r="A468" s="49"/>
      <c r="B468" s="37"/>
      <c r="C468" s="36"/>
      <c r="D468" s="63"/>
      <c r="E468" s="49"/>
      <c r="F468" s="32"/>
      <c r="G468" s="46"/>
      <c r="H468" s="46"/>
      <c r="I468" s="46"/>
      <c r="J468" s="46"/>
      <c r="K468" s="46"/>
      <c r="L468" s="46"/>
      <c r="M468" s="46"/>
      <c r="N468" s="46"/>
      <c r="O468" s="46"/>
      <c r="P468" s="46"/>
      <c r="R468" s="46"/>
      <c r="S468" s="46"/>
      <c r="U468" s="46"/>
      <c r="V468" s="46"/>
      <c r="AA468" s="45"/>
      <c r="AB468" s="213"/>
      <c r="AC468" s="214"/>
      <c r="AD468" s="215"/>
    </row>
    <row r="469" spans="1:30">
      <c r="A469" s="49"/>
      <c r="B469" s="37"/>
      <c r="C469" s="36"/>
      <c r="D469" s="63"/>
      <c r="E469" s="49"/>
      <c r="F469" s="32"/>
      <c r="G469" s="46"/>
      <c r="H469" s="46"/>
      <c r="I469" s="46"/>
      <c r="J469" s="46"/>
      <c r="K469" s="46"/>
      <c r="L469" s="46"/>
      <c r="M469" s="46"/>
      <c r="N469" s="46"/>
      <c r="O469" s="46"/>
      <c r="P469" s="46"/>
      <c r="R469" s="46"/>
      <c r="S469" s="46"/>
      <c r="U469" s="46"/>
      <c r="V469" s="46"/>
      <c r="AA469" s="45"/>
      <c r="AB469" s="213"/>
      <c r="AC469" s="214"/>
      <c r="AD469" s="215"/>
    </row>
    <row r="470" spans="1:30">
      <c r="A470" s="49"/>
      <c r="B470" s="37"/>
      <c r="C470" s="36"/>
      <c r="D470" s="63"/>
      <c r="E470" s="49"/>
      <c r="F470" s="32"/>
      <c r="G470" s="46"/>
      <c r="H470" s="46"/>
      <c r="I470" s="46"/>
      <c r="J470" s="46"/>
      <c r="K470" s="46"/>
      <c r="L470" s="46"/>
      <c r="M470" s="46"/>
      <c r="N470" s="46"/>
      <c r="O470" s="46"/>
      <c r="P470" s="46"/>
      <c r="R470" s="46"/>
      <c r="S470" s="46"/>
      <c r="U470" s="46"/>
      <c r="V470" s="46"/>
      <c r="AA470" s="45"/>
      <c r="AB470" s="213"/>
      <c r="AC470" s="214"/>
      <c r="AD470" s="215"/>
    </row>
    <row r="471" spans="1:30">
      <c r="A471" s="49"/>
      <c r="B471" s="37"/>
      <c r="C471" s="36"/>
      <c r="D471" s="63"/>
      <c r="E471" s="49"/>
      <c r="F471" s="32"/>
      <c r="G471" s="46"/>
      <c r="H471" s="46"/>
      <c r="I471" s="46"/>
      <c r="J471" s="46"/>
      <c r="K471" s="46"/>
      <c r="L471" s="46"/>
      <c r="M471" s="46"/>
      <c r="N471" s="46"/>
      <c r="O471" s="46"/>
      <c r="P471" s="46"/>
      <c r="R471" s="46"/>
      <c r="S471" s="46"/>
      <c r="U471" s="46"/>
      <c r="V471" s="46"/>
      <c r="AA471" s="45"/>
      <c r="AB471" s="213"/>
      <c r="AC471" s="214"/>
      <c r="AD471" s="215"/>
    </row>
    <row r="472" spans="1:30">
      <c r="A472" s="49"/>
      <c r="B472" s="37"/>
      <c r="C472" s="36"/>
      <c r="D472" s="63"/>
      <c r="E472" s="49"/>
      <c r="F472" s="32"/>
      <c r="G472" s="46"/>
      <c r="H472" s="46"/>
      <c r="I472" s="46"/>
      <c r="J472" s="46"/>
      <c r="K472" s="46"/>
      <c r="L472" s="46"/>
      <c r="M472" s="46"/>
      <c r="N472" s="46"/>
      <c r="O472" s="46"/>
      <c r="P472" s="46"/>
      <c r="R472" s="46"/>
      <c r="S472" s="46"/>
      <c r="U472" s="46"/>
      <c r="V472" s="46"/>
      <c r="AA472" s="45"/>
      <c r="AB472" s="213"/>
      <c r="AC472" s="214"/>
      <c r="AD472" s="215"/>
    </row>
    <row r="473" spans="1:30">
      <c r="A473" s="49"/>
      <c r="B473" s="37"/>
      <c r="C473" s="36"/>
      <c r="D473" s="63"/>
      <c r="E473" s="49"/>
      <c r="F473" s="32"/>
      <c r="G473" s="46"/>
      <c r="H473" s="46"/>
      <c r="I473" s="46"/>
      <c r="J473" s="46"/>
      <c r="K473" s="46"/>
      <c r="L473" s="46"/>
      <c r="M473" s="46"/>
      <c r="N473" s="46"/>
      <c r="O473" s="46"/>
      <c r="P473" s="46"/>
      <c r="R473" s="46"/>
      <c r="S473" s="46"/>
      <c r="U473" s="46"/>
      <c r="V473" s="46"/>
      <c r="AA473" s="45"/>
      <c r="AB473" s="213"/>
      <c r="AC473" s="214"/>
      <c r="AD473" s="215"/>
    </row>
    <row r="474" spans="1:30">
      <c r="A474" s="49"/>
      <c r="B474" s="37"/>
      <c r="C474" s="36"/>
      <c r="D474" s="63"/>
      <c r="E474" s="49"/>
      <c r="F474" s="32"/>
      <c r="G474" s="46"/>
      <c r="H474" s="46"/>
      <c r="I474" s="46"/>
      <c r="J474" s="46"/>
      <c r="K474" s="46"/>
      <c r="L474" s="46"/>
      <c r="M474" s="46"/>
      <c r="N474" s="46"/>
      <c r="O474" s="46"/>
      <c r="P474" s="46"/>
      <c r="R474" s="46"/>
      <c r="S474" s="46"/>
      <c r="U474" s="46"/>
      <c r="V474" s="46"/>
      <c r="AA474" s="45"/>
      <c r="AB474" s="213"/>
      <c r="AC474" s="214"/>
      <c r="AD474" s="215"/>
    </row>
    <row r="475" spans="1:30">
      <c r="A475" s="49"/>
      <c r="B475" s="37"/>
      <c r="C475" s="36"/>
      <c r="D475" s="63"/>
      <c r="E475" s="49"/>
      <c r="F475" s="32"/>
      <c r="G475" s="46"/>
      <c r="H475" s="46"/>
      <c r="I475" s="46"/>
      <c r="J475" s="46"/>
      <c r="K475" s="46"/>
      <c r="L475" s="46"/>
      <c r="M475" s="46"/>
      <c r="N475" s="46"/>
      <c r="O475" s="46"/>
      <c r="P475" s="46"/>
      <c r="R475" s="46"/>
      <c r="S475" s="46"/>
      <c r="U475" s="46"/>
      <c r="V475" s="46"/>
      <c r="AA475" s="45"/>
      <c r="AB475" s="213"/>
      <c r="AC475" s="214"/>
      <c r="AD475" s="215"/>
    </row>
    <row r="476" spans="1:30">
      <c r="A476" s="49"/>
      <c r="B476" s="37"/>
      <c r="C476" s="36"/>
      <c r="D476" s="63"/>
      <c r="E476" s="49"/>
      <c r="F476" s="32"/>
      <c r="G476" s="46"/>
      <c r="H476" s="46"/>
      <c r="I476" s="46"/>
      <c r="J476" s="46"/>
      <c r="K476" s="46"/>
      <c r="L476" s="46"/>
      <c r="M476" s="46"/>
      <c r="N476" s="46"/>
      <c r="O476" s="46"/>
      <c r="P476" s="46"/>
      <c r="R476" s="46"/>
      <c r="S476" s="46"/>
      <c r="U476" s="46"/>
      <c r="V476" s="46"/>
      <c r="AA476" s="45"/>
      <c r="AB476" s="213"/>
      <c r="AC476" s="214"/>
      <c r="AD476" s="215"/>
    </row>
    <row r="477" spans="1:30" ht="7.5" customHeight="1">
      <c r="A477" s="60"/>
      <c r="B477" s="61"/>
      <c r="C477" s="62"/>
      <c r="D477" s="165"/>
      <c r="E477" s="60"/>
      <c r="F477" s="64"/>
      <c r="G477" s="262"/>
      <c r="H477" s="262"/>
      <c r="I477" s="262"/>
      <c r="J477" s="262"/>
      <c r="K477" s="262"/>
      <c r="L477" s="262"/>
      <c r="M477" s="262"/>
      <c r="N477" s="262"/>
      <c r="O477" s="262"/>
      <c r="P477" s="262"/>
      <c r="Q477" s="118"/>
      <c r="R477" s="262"/>
      <c r="S477" s="262"/>
      <c r="T477" s="118"/>
      <c r="U477" s="262"/>
      <c r="V477" s="262"/>
      <c r="W477" s="118"/>
      <c r="X477" s="118"/>
      <c r="Y477" s="118"/>
      <c r="Z477" s="118"/>
      <c r="AA477" s="66"/>
      <c r="AB477" s="216"/>
      <c r="AC477" s="217"/>
      <c r="AD477" s="218"/>
    </row>
    <row r="478" spans="1:30" ht="6" customHeight="1">
      <c r="A478" s="263"/>
      <c r="B478" s="264"/>
      <c r="C478" s="265"/>
      <c r="D478" s="266"/>
      <c r="E478" s="267"/>
      <c r="F478" s="268"/>
      <c r="Y478" s="269"/>
      <c r="Z478" s="269"/>
      <c r="AA478" s="270"/>
      <c r="AB478" s="271"/>
      <c r="AC478" s="272"/>
      <c r="AD478" s="273"/>
    </row>
    <row r="479" spans="1:30">
      <c r="A479" s="1008" t="s">
        <v>1258</v>
      </c>
      <c r="B479" s="1090">
        <v>27</v>
      </c>
      <c r="C479" s="1009" t="s">
        <v>430</v>
      </c>
      <c r="D479" s="1010" t="s">
        <v>242</v>
      </c>
      <c r="E479" s="1008" t="s">
        <v>431</v>
      </c>
      <c r="F479" s="32"/>
      <c r="G479" s="1011" t="s">
        <v>72</v>
      </c>
      <c r="H479" s="1011"/>
      <c r="I479" s="1011"/>
      <c r="J479" s="1011"/>
      <c r="K479" s="1011"/>
      <c r="L479" s="1011"/>
      <c r="M479" s="1011"/>
      <c r="N479" s="1058" t="s">
        <v>291</v>
      </c>
      <c r="O479" s="1058"/>
      <c r="P479" s="1058"/>
      <c r="Q479" s="1058"/>
      <c r="R479" s="1058"/>
      <c r="S479" s="1058"/>
      <c r="T479" s="1058"/>
      <c r="U479" s="1058"/>
      <c r="V479" s="1058"/>
      <c r="X479" s="281"/>
      <c r="Y479" s="281"/>
      <c r="Z479" s="281"/>
      <c r="AA479" s="45"/>
      <c r="AB479" s="1082" t="s">
        <v>643</v>
      </c>
      <c r="AC479" s="1113"/>
      <c r="AD479" s="1114"/>
    </row>
    <row r="480" spans="1:30">
      <c r="A480" s="1008"/>
      <c r="B480" s="1090"/>
      <c r="C480" s="1009"/>
      <c r="D480" s="1010"/>
      <c r="E480" s="1008"/>
      <c r="F480" s="32"/>
      <c r="G480" s="1011"/>
      <c r="H480" s="1011"/>
      <c r="I480" s="1011"/>
      <c r="J480" s="1011"/>
      <c r="K480" s="1011"/>
      <c r="L480" s="1011"/>
      <c r="M480" s="1011"/>
      <c r="N480" s="1058"/>
      <c r="O480" s="1058"/>
      <c r="P480" s="1058"/>
      <c r="Q480" s="1058"/>
      <c r="R480" s="1058"/>
      <c r="S480" s="1058"/>
      <c r="T480" s="1058"/>
      <c r="U480" s="1058"/>
      <c r="V480" s="1058"/>
      <c r="X480" s="281"/>
      <c r="Y480" s="281"/>
      <c r="Z480" s="281"/>
      <c r="AA480" s="45"/>
      <c r="AB480" s="1082"/>
      <c r="AC480" s="1113"/>
      <c r="AD480" s="1114"/>
    </row>
    <row r="481" spans="1:30">
      <c r="A481" s="1008"/>
      <c r="B481" s="1090"/>
      <c r="C481" s="1009"/>
      <c r="D481" s="1010"/>
      <c r="E481" s="1008"/>
      <c r="F481" s="32"/>
      <c r="G481" s="31" t="s">
        <v>365</v>
      </c>
      <c r="H481" s="46"/>
      <c r="I481" s="46"/>
      <c r="J481" s="46"/>
      <c r="K481" s="124"/>
      <c r="L481" s="124"/>
      <c r="M481" s="124"/>
      <c r="N481" s="124"/>
      <c r="O481" s="124"/>
      <c r="P481" s="124"/>
      <c r="Q481" s="124"/>
      <c r="R481" s="124"/>
      <c r="S481" s="124"/>
      <c r="T481" s="124"/>
      <c r="U481" s="124"/>
      <c r="V481" s="124"/>
      <c r="W481" s="124"/>
      <c r="X481" s="281"/>
      <c r="Y481" s="281"/>
      <c r="Z481" s="281"/>
      <c r="AA481" s="45"/>
      <c r="AB481" s="1082"/>
      <c r="AC481" s="1113"/>
      <c r="AD481" s="1114"/>
    </row>
    <row r="482" spans="1:30">
      <c r="A482" s="1008"/>
      <c r="B482" s="1090"/>
      <c r="C482" s="1009"/>
      <c r="D482" s="1010"/>
      <c r="E482" s="1008"/>
      <c r="F482" s="32"/>
      <c r="G482" s="282"/>
      <c r="H482" s="1385" t="s">
        <v>366</v>
      </c>
      <c r="I482" s="1386"/>
      <c r="J482" s="1386"/>
      <c r="K482" s="1386"/>
      <c r="L482" s="1386"/>
      <c r="M482" s="1386"/>
      <c r="N482" s="1386"/>
      <c r="O482" s="1386"/>
      <c r="P482" s="1386"/>
      <c r="Q482" s="1386"/>
      <c r="R482" s="1386"/>
      <c r="S482" s="1386"/>
      <c r="T482" s="1387"/>
      <c r="U482" s="951" t="s">
        <v>356</v>
      </c>
      <c r="V482" s="950"/>
      <c r="W482" s="952"/>
      <c r="X482" s="281"/>
      <c r="Y482" s="281"/>
      <c r="Z482" s="281"/>
      <c r="AA482" s="45"/>
      <c r="AB482" s="184"/>
      <c r="AC482" s="185"/>
      <c r="AD482" s="186"/>
    </row>
    <row r="483" spans="1:30">
      <c r="A483" s="1008"/>
      <c r="B483" s="1090"/>
      <c r="C483" s="1009"/>
      <c r="D483" s="1010"/>
      <c r="E483" s="1008"/>
      <c r="F483" s="32"/>
      <c r="G483" s="283" t="s">
        <v>206</v>
      </c>
      <c r="H483" s="1379" t="s">
        <v>970</v>
      </c>
      <c r="I483" s="1380"/>
      <c r="J483" s="1380"/>
      <c r="K483" s="1380"/>
      <c r="L483" s="1380"/>
      <c r="M483" s="1380"/>
      <c r="N483" s="1380"/>
      <c r="O483" s="1380"/>
      <c r="P483" s="1380"/>
      <c r="Q483" s="1380"/>
      <c r="R483" s="1380"/>
      <c r="S483" s="1380"/>
      <c r="T483" s="1381"/>
      <c r="U483" s="1382" t="s">
        <v>102</v>
      </c>
      <c r="V483" s="1383"/>
      <c r="W483" s="1384"/>
      <c r="X483" s="281"/>
      <c r="Y483" s="281"/>
      <c r="Z483" s="281"/>
      <c r="AA483" s="45"/>
      <c r="AB483" s="184"/>
      <c r="AC483" s="185"/>
      <c r="AD483" s="186"/>
    </row>
    <row r="484" spans="1:30">
      <c r="A484" s="1008"/>
      <c r="B484" s="1090"/>
      <c r="C484" s="1009"/>
      <c r="D484" s="1010"/>
      <c r="E484" s="1008"/>
      <c r="F484" s="32"/>
      <c r="G484" s="1681" t="s">
        <v>212</v>
      </c>
      <c r="H484" s="1379" t="s">
        <v>1095</v>
      </c>
      <c r="I484" s="1380"/>
      <c r="J484" s="1380"/>
      <c r="K484" s="1380"/>
      <c r="L484" s="1380"/>
      <c r="M484" s="1380"/>
      <c r="N484" s="1380"/>
      <c r="O484" s="1380"/>
      <c r="P484" s="1380"/>
      <c r="Q484" s="1380"/>
      <c r="R484" s="1380"/>
      <c r="S484" s="1380"/>
      <c r="T484" s="1381"/>
      <c r="U484" s="1382" t="s">
        <v>102</v>
      </c>
      <c r="V484" s="1383"/>
      <c r="W484" s="1384"/>
      <c r="X484" s="281"/>
      <c r="Y484" s="281"/>
      <c r="Z484" s="281"/>
      <c r="AA484" s="45"/>
      <c r="AB484" s="184"/>
      <c r="AC484" s="185"/>
      <c r="AD484" s="186"/>
    </row>
    <row r="485" spans="1:30">
      <c r="A485" s="1008"/>
      <c r="B485" s="1090"/>
      <c r="C485" s="1009"/>
      <c r="D485" s="1010"/>
      <c r="E485" s="1008"/>
      <c r="F485" s="32"/>
      <c r="G485" s="1682"/>
      <c r="H485" s="1379" t="s">
        <v>1096</v>
      </c>
      <c r="I485" s="1380"/>
      <c r="J485" s="1380"/>
      <c r="K485" s="1380"/>
      <c r="L485" s="1380"/>
      <c r="M485" s="1380"/>
      <c r="N485" s="1380"/>
      <c r="O485" s="1380"/>
      <c r="P485" s="1380"/>
      <c r="Q485" s="1380"/>
      <c r="R485" s="1380"/>
      <c r="S485" s="1380"/>
      <c r="T485" s="1381"/>
      <c r="U485" s="1382" t="s">
        <v>102</v>
      </c>
      <c r="V485" s="1383"/>
      <c r="W485" s="1384"/>
      <c r="X485" s="281"/>
      <c r="Y485" s="281"/>
      <c r="Z485" s="281"/>
      <c r="AA485" s="45"/>
      <c r="AB485" s="184"/>
      <c r="AC485" s="185"/>
      <c r="AD485" s="186"/>
    </row>
    <row r="486" spans="1:30">
      <c r="A486" s="1008"/>
      <c r="B486" s="1090"/>
      <c r="C486" s="1009"/>
      <c r="D486" s="1010"/>
      <c r="E486" s="1008"/>
      <c r="F486" s="32"/>
      <c r="G486" s="283" t="s">
        <v>357</v>
      </c>
      <c r="H486" s="1379" t="s">
        <v>493</v>
      </c>
      <c r="I486" s="1380"/>
      <c r="J486" s="1380"/>
      <c r="K486" s="1380"/>
      <c r="L486" s="1380"/>
      <c r="M486" s="1380"/>
      <c r="N486" s="1380"/>
      <c r="O486" s="1380"/>
      <c r="P486" s="1380"/>
      <c r="Q486" s="1380"/>
      <c r="R486" s="1380"/>
      <c r="S486" s="1380"/>
      <c r="T486" s="1381"/>
      <c r="U486" s="1382" t="s">
        <v>102</v>
      </c>
      <c r="V486" s="1383"/>
      <c r="W486" s="1384"/>
      <c r="X486" s="281"/>
      <c r="Y486" s="281"/>
      <c r="Z486" s="281"/>
      <c r="AA486" s="45"/>
      <c r="AB486" s="184"/>
      <c r="AC486" s="185"/>
      <c r="AD486" s="186"/>
    </row>
    <row r="487" spans="1:30">
      <c r="A487" s="1008"/>
      <c r="B487" s="1090"/>
      <c r="C487" s="1009"/>
      <c r="D487" s="1010"/>
      <c r="E487" s="1008"/>
      <c r="F487" s="32"/>
      <c r="G487" s="283" t="s">
        <v>358</v>
      </c>
      <c r="H487" s="1379" t="s">
        <v>367</v>
      </c>
      <c r="I487" s="1380"/>
      <c r="J487" s="1380"/>
      <c r="K487" s="1380"/>
      <c r="L487" s="1380"/>
      <c r="M487" s="1380"/>
      <c r="N487" s="1380"/>
      <c r="O487" s="1380"/>
      <c r="P487" s="1380"/>
      <c r="Q487" s="1380"/>
      <c r="R487" s="1380"/>
      <c r="S487" s="1380"/>
      <c r="T487" s="1381"/>
      <c r="U487" s="1382" t="s">
        <v>102</v>
      </c>
      <c r="V487" s="1383"/>
      <c r="W487" s="1384"/>
      <c r="X487" s="281"/>
      <c r="Y487" s="281"/>
      <c r="Z487" s="281"/>
      <c r="AA487" s="45"/>
      <c r="AB487" s="184"/>
      <c r="AC487" s="185"/>
      <c r="AD487" s="186"/>
    </row>
    <row r="488" spans="1:30">
      <c r="A488" s="1008"/>
      <c r="B488" s="1090"/>
      <c r="C488" s="1009"/>
      <c r="D488" s="1010"/>
      <c r="E488" s="1008"/>
      <c r="F488" s="32"/>
      <c r="G488" s="283" t="s">
        <v>359</v>
      </c>
      <c r="H488" s="1379" t="s">
        <v>368</v>
      </c>
      <c r="I488" s="1380"/>
      <c r="J488" s="1380"/>
      <c r="K488" s="1380"/>
      <c r="L488" s="1380"/>
      <c r="M488" s="1380"/>
      <c r="N488" s="1380"/>
      <c r="O488" s="1380"/>
      <c r="P488" s="1380"/>
      <c r="Q488" s="1380"/>
      <c r="R488" s="1380"/>
      <c r="S488" s="1380"/>
      <c r="T488" s="1381"/>
      <c r="U488" s="1382" t="s">
        <v>102</v>
      </c>
      <c r="V488" s="1383"/>
      <c r="W488" s="1384"/>
      <c r="X488" s="281"/>
      <c r="Y488" s="281"/>
      <c r="Z488" s="281"/>
      <c r="AA488" s="45"/>
      <c r="AB488" s="184"/>
      <c r="AC488" s="185"/>
      <c r="AD488" s="186"/>
    </row>
    <row r="489" spans="1:30">
      <c r="A489" s="1008"/>
      <c r="B489" s="1090"/>
      <c r="C489" s="1009"/>
      <c r="D489" s="1010"/>
      <c r="E489" s="1008"/>
      <c r="F489" s="32"/>
      <c r="G489" s="283" t="s">
        <v>360</v>
      </c>
      <c r="H489" s="1379" t="s">
        <v>369</v>
      </c>
      <c r="I489" s="1380"/>
      <c r="J489" s="1380"/>
      <c r="K489" s="1380"/>
      <c r="L489" s="1380"/>
      <c r="M489" s="1380"/>
      <c r="N489" s="1380"/>
      <c r="O489" s="1380"/>
      <c r="P489" s="1380"/>
      <c r="Q489" s="1380"/>
      <c r="R489" s="1380"/>
      <c r="S489" s="1380"/>
      <c r="T489" s="1381"/>
      <c r="U489" s="1382" t="s">
        <v>102</v>
      </c>
      <c r="V489" s="1383"/>
      <c r="W489" s="1384"/>
      <c r="X489" s="281"/>
      <c r="Y489" s="281"/>
      <c r="Z489" s="281"/>
      <c r="AA489" s="45"/>
      <c r="AB489" s="184"/>
      <c r="AC489" s="185"/>
      <c r="AD489" s="186"/>
    </row>
    <row r="490" spans="1:30">
      <c r="A490" s="49"/>
      <c r="B490" s="59"/>
      <c r="C490" s="48"/>
      <c r="D490" s="63"/>
      <c r="E490" s="47"/>
      <c r="F490" s="32"/>
      <c r="X490" s="281"/>
      <c r="Y490" s="281"/>
      <c r="Z490" s="281"/>
      <c r="AA490" s="45"/>
      <c r="AB490" s="184"/>
      <c r="AC490" s="185"/>
      <c r="AD490" s="186"/>
    </row>
    <row r="491" spans="1:30">
      <c r="A491" s="49"/>
      <c r="B491" s="59"/>
      <c r="C491" s="48"/>
      <c r="D491" s="63"/>
      <c r="E491" s="47"/>
      <c r="F491" s="32"/>
      <c r="G491" s="834" t="s">
        <v>370</v>
      </c>
      <c r="H491" s="834"/>
      <c r="I491" s="834"/>
      <c r="J491" s="834"/>
      <c r="K491" s="834"/>
      <c r="L491" s="834"/>
      <c r="M491" s="834"/>
      <c r="N491" s="834"/>
      <c r="O491" s="834"/>
      <c r="P491" s="834"/>
      <c r="Q491" s="834"/>
      <c r="R491" s="834"/>
      <c r="S491" s="834"/>
      <c r="T491" s="834"/>
      <c r="U491" s="834"/>
      <c r="V491" s="834"/>
      <c r="W491" s="834"/>
      <c r="X491" s="284"/>
      <c r="Y491" s="285"/>
      <c r="Z491" s="281"/>
      <c r="AA491" s="45"/>
      <c r="AB491" s="184"/>
      <c r="AC491" s="185"/>
      <c r="AD491" s="186"/>
    </row>
    <row r="492" spans="1:30">
      <c r="A492" s="49"/>
      <c r="B492" s="59"/>
      <c r="C492" s="48"/>
      <c r="D492" s="63"/>
      <c r="E492" s="47"/>
      <c r="F492" s="32"/>
      <c r="G492" s="994"/>
      <c r="H492" s="994"/>
      <c r="I492" s="1849" t="s">
        <v>371</v>
      </c>
      <c r="J492" s="1849"/>
      <c r="K492" s="1849"/>
      <c r="L492" s="1849"/>
      <c r="M492" s="1849"/>
      <c r="N492" s="1849"/>
      <c r="O492" s="1849"/>
      <c r="P492" s="1849"/>
      <c r="Q492" s="1849"/>
      <c r="R492" s="1849"/>
      <c r="S492" s="1849"/>
      <c r="T492" s="1849"/>
      <c r="U492" s="1849"/>
      <c r="V492" s="1849"/>
      <c r="W492" s="1849"/>
      <c r="X492" s="286"/>
      <c r="Y492" s="281"/>
      <c r="Z492" s="281"/>
      <c r="AA492" s="45"/>
      <c r="AB492" s="184"/>
      <c r="AC492" s="185"/>
      <c r="AD492" s="186"/>
    </row>
    <row r="493" spans="1:30" ht="13.5" customHeight="1">
      <c r="A493" s="49"/>
      <c r="B493" s="59"/>
      <c r="C493" s="48"/>
      <c r="D493" s="63"/>
      <c r="E493" s="47"/>
      <c r="F493" s="32"/>
      <c r="G493" s="1259"/>
      <c r="H493" s="1260"/>
      <c r="I493" s="1850" t="s">
        <v>372</v>
      </c>
      <c r="J493" s="1851"/>
      <c r="K493" s="1851"/>
      <c r="L493" s="1851"/>
      <c r="M493" s="1851"/>
      <c r="N493" s="1851"/>
      <c r="O493" s="1852"/>
      <c r="P493" s="1259" t="s">
        <v>373</v>
      </c>
      <c r="Q493" s="1338"/>
      <c r="R493" s="1338"/>
      <c r="S493" s="1338"/>
      <c r="T493" s="1338"/>
      <c r="U493" s="1338"/>
      <c r="V493" s="1338"/>
      <c r="W493" s="1260"/>
      <c r="X493" s="286"/>
      <c r="Y493" s="281"/>
      <c r="Z493" s="281"/>
      <c r="AA493" s="45"/>
      <c r="AB493" s="184"/>
      <c r="AC493" s="185"/>
      <c r="AD493" s="186"/>
    </row>
    <row r="494" spans="1:30">
      <c r="A494" s="49"/>
      <c r="B494" s="59"/>
      <c r="C494" s="48"/>
      <c r="D494" s="63"/>
      <c r="E494" s="47"/>
      <c r="F494" s="32"/>
      <c r="X494" s="286"/>
      <c r="Y494" s="281"/>
      <c r="Z494" s="281"/>
      <c r="AA494" s="45"/>
      <c r="AB494" s="184"/>
      <c r="AC494" s="185"/>
      <c r="AD494" s="186"/>
    </row>
    <row r="495" spans="1:30" ht="13.5" customHeight="1">
      <c r="A495" s="49"/>
      <c r="B495" s="59"/>
      <c r="C495" s="48"/>
      <c r="D495" s="63"/>
      <c r="E495" s="47"/>
      <c r="F495" s="32"/>
      <c r="G495" s="1146" t="s">
        <v>374</v>
      </c>
      <c r="H495" s="1146"/>
      <c r="I495" s="1146"/>
      <c r="J495" s="1146"/>
      <c r="K495" s="1146"/>
      <c r="L495" s="1146"/>
      <c r="M495" s="1146"/>
      <c r="N495" s="1146"/>
      <c r="O495" s="1848"/>
      <c r="P495" s="1335" t="s">
        <v>375</v>
      </c>
      <c r="Q495" s="1336"/>
      <c r="R495" s="1336"/>
      <c r="S495" s="1336"/>
      <c r="T495" s="1336"/>
      <c r="U495" s="1336"/>
      <c r="V495" s="1336"/>
      <c r="W495" s="1336"/>
      <c r="X495" s="1337"/>
      <c r="Y495" s="281"/>
      <c r="Z495" s="281"/>
      <c r="AA495" s="45"/>
      <c r="AB495" s="184"/>
      <c r="AC495" s="185"/>
      <c r="AD495" s="186"/>
    </row>
    <row r="496" spans="1:30">
      <c r="A496" s="49"/>
      <c r="B496" s="59"/>
      <c r="C496" s="48"/>
      <c r="D496" s="63"/>
      <c r="E496" s="47"/>
      <c r="F496" s="32"/>
      <c r="X496" s="286"/>
      <c r="Y496" s="281"/>
      <c r="Z496" s="281"/>
      <c r="AA496" s="45"/>
      <c r="AB496" s="184"/>
      <c r="AC496" s="185"/>
      <c r="AD496" s="186"/>
    </row>
    <row r="497" spans="1:30" ht="13.5" customHeight="1">
      <c r="A497" s="49"/>
      <c r="B497" s="1090">
        <v>28</v>
      </c>
      <c r="C497" s="1009" t="s">
        <v>1317</v>
      </c>
      <c r="D497" s="1010" t="s">
        <v>242</v>
      </c>
      <c r="E497" s="1008" t="s">
        <v>1047</v>
      </c>
      <c r="F497" s="32"/>
      <c r="G497" s="31" t="s">
        <v>1015</v>
      </c>
      <c r="X497" s="281"/>
      <c r="Y497" s="281"/>
      <c r="Z497" s="281"/>
      <c r="AA497" s="45"/>
      <c r="AB497" s="1082" t="s">
        <v>643</v>
      </c>
      <c r="AC497" s="1113"/>
      <c r="AD497" s="1114"/>
    </row>
    <row r="498" spans="1:30">
      <c r="A498" s="49"/>
      <c r="B498" s="1090"/>
      <c r="C498" s="1009"/>
      <c r="D498" s="1010"/>
      <c r="E498" s="1008"/>
      <c r="F498" s="32"/>
      <c r="G498" s="1217" t="s">
        <v>72</v>
      </c>
      <c r="H498" s="1217"/>
      <c r="I498" s="1217"/>
      <c r="J498" s="1217"/>
      <c r="K498" s="1217"/>
      <c r="L498" s="1217"/>
      <c r="M498" s="1217"/>
      <c r="N498" s="1058" t="s">
        <v>114</v>
      </c>
      <c r="O498" s="1058"/>
      <c r="P498" s="1058"/>
      <c r="Q498" s="1058"/>
      <c r="R498" s="1058"/>
      <c r="S498" s="1058"/>
      <c r="T498" s="1058"/>
      <c r="U498" s="1058"/>
      <c r="V498" s="1058"/>
      <c r="X498" s="281"/>
      <c r="Y498" s="281"/>
      <c r="Z498" s="281"/>
      <c r="AA498" s="45"/>
      <c r="AB498" s="1082"/>
      <c r="AC498" s="1113"/>
      <c r="AD498" s="1114"/>
    </row>
    <row r="499" spans="1:30">
      <c r="A499" s="49"/>
      <c r="B499" s="1090"/>
      <c r="C499" s="1009"/>
      <c r="D499" s="1010"/>
      <c r="E499" s="1008"/>
      <c r="F499" s="32"/>
      <c r="G499" s="1217"/>
      <c r="H499" s="1217"/>
      <c r="I499" s="1217"/>
      <c r="J499" s="1217"/>
      <c r="K499" s="1217"/>
      <c r="L499" s="1217"/>
      <c r="M499" s="1217"/>
      <c r="N499" s="1058"/>
      <c r="O499" s="1058"/>
      <c r="P499" s="1058"/>
      <c r="Q499" s="1058"/>
      <c r="R499" s="1058"/>
      <c r="S499" s="1058"/>
      <c r="T499" s="1058"/>
      <c r="U499" s="1058"/>
      <c r="V499" s="1058"/>
      <c r="X499" s="281"/>
      <c r="Y499" s="281"/>
      <c r="Z499" s="281"/>
      <c r="AA499" s="45"/>
      <c r="AB499" s="1082"/>
      <c r="AC499" s="1113"/>
      <c r="AD499" s="1114"/>
    </row>
    <row r="500" spans="1:30" ht="13.8" thickBot="1">
      <c r="A500" s="49"/>
      <c r="B500" s="1090"/>
      <c r="C500" s="1009"/>
      <c r="D500" s="1010"/>
      <c r="E500" s="1008"/>
      <c r="F500" s="32"/>
      <c r="G500" s="441"/>
      <c r="H500" s="441"/>
      <c r="I500" s="441"/>
      <c r="J500" s="441"/>
      <c r="K500" s="441"/>
      <c r="L500" s="441"/>
      <c r="M500" s="441"/>
      <c r="X500" s="281"/>
      <c r="Y500" s="281"/>
      <c r="Z500" s="281"/>
      <c r="AA500" s="45"/>
      <c r="AB500" s="1082"/>
      <c r="AC500" s="1113"/>
      <c r="AD500" s="1114"/>
    </row>
    <row r="501" spans="1:30">
      <c r="A501" s="49"/>
      <c r="B501" s="1090"/>
      <c r="C501" s="1009"/>
      <c r="D501" s="1010"/>
      <c r="E501" s="1008"/>
      <c r="F501" s="32"/>
      <c r="G501" s="1217" t="s">
        <v>1097</v>
      </c>
      <c r="H501" s="1217"/>
      <c r="I501" s="1217"/>
      <c r="J501" s="1217"/>
      <c r="K501" s="1217"/>
      <c r="L501" s="1217"/>
      <c r="M501" s="1217"/>
      <c r="N501" s="1683"/>
      <c r="O501" s="1684"/>
      <c r="P501" s="1684"/>
      <c r="Q501" s="1684"/>
      <c r="R501" s="1684"/>
      <c r="S501" s="1684"/>
      <c r="T501" s="1684"/>
      <c r="U501" s="1684"/>
      <c r="V501" s="1685"/>
      <c r="X501" s="281"/>
      <c r="Y501" s="281"/>
      <c r="Z501" s="281"/>
      <c r="AA501" s="45"/>
      <c r="AB501" s="1082"/>
      <c r="AC501" s="1113"/>
      <c r="AD501" s="1114"/>
    </row>
    <row r="502" spans="1:30" ht="13.8" thickBot="1">
      <c r="A502" s="49"/>
      <c r="B502" s="1090"/>
      <c r="C502" s="1009"/>
      <c r="D502" s="1010"/>
      <c r="E502" s="1008"/>
      <c r="F502" s="32"/>
      <c r="G502" s="1217"/>
      <c r="H502" s="1217"/>
      <c r="I502" s="1217"/>
      <c r="J502" s="1217"/>
      <c r="K502" s="1217"/>
      <c r="L502" s="1217"/>
      <c r="M502" s="1217"/>
      <c r="N502" s="1686"/>
      <c r="O502" s="1687"/>
      <c r="P502" s="1687"/>
      <c r="Q502" s="1687"/>
      <c r="R502" s="1687"/>
      <c r="S502" s="1687"/>
      <c r="T502" s="1687"/>
      <c r="U502" s="1687"/>
      <c r="V502" s="1688"/>
      <c r="X502" s="281"/>
      <c r="Y502" s="281"/>
      <c r="Z502" s="281"/>
      <c r="AA502" s="45"/>
      <c r="AB502" s="1082"/>
      <c r="AC502" s="1113"/>
      <c r="AD502" s="1114"/>
    </row>
    <row r="503" spans="1:30">
      <c r="A503" s="49"/>
      <c r="B503" s="1090"/>
      <c r="C503" s="1009"/>
      <c r="D503" s="1010"/>
      <c r="E503" s="1008"/>
      <c r="F503" s="32"/>
      <c r="X503" s="281"/>
      <c r="Y503" s="281"/>
      <c r="Z503" s="281"/>
      <c r="AA503" s="45"/>
      <c r="AB503" s="1082"/>
      <c r="AC503" s="1113"/>
      <c r="AD503" s="1114"/>
    </row>
    <row r="504" spans="1:30">
      <c r="A504" s="49"/>
      <c r="B504" s="1090"/>
      <c r="C504" s="1009"/>
      <c r="D504" s="1010"/>
      <c r="E504" s="1008"/>
      <c r="F504" s="32"/>
      <c r="G504" s="31" t="s">
        <v>1014</v>
      </c>
      <c r="X504" s="281"/>
      <c r="Y504" s="281"/>
      <c r="Z504" s="281"/>
      <c r="AA504" s="45"/>
      <c r="AB504" s="1082"/>
      <c r="AC504" s="1113"/>
      <c r="AD504" s="1114"/>
    </row>
    <row r="505" spans="1:30" ht="13.5" customHeight="1">
      <c r="A505" s="49"/>
      <c r="B505" s="1090"/>
      <c r="C505" s="1009"/>
      <c r="D505" s="1010"/>
      <c r="E505" s="1008"/>
      <c r="F505" s="32"/>
      <c r="G505" s="1217" t="s">
        <v>72</v>
      </c>
      <c r="H505" s="1217"/>
      <c r="I505" s="1217"/>
      <c r="J505" s="1217"/>
      <c r="K505" s="1217"/>
      <c r="L505" s="1217"/>
      <c r="M505" s="1217"/>
      <c r="N505" s="1058" t="s">
        <v>1293</v>
      </c>
      <c r="O505" s="1058"/>
      <c r="P505" s="1058"/>
      <c r="Q505" s="1058"/>
      <c r="R505" s="1058"/>
      <c r="S505" s="1058"/>
      <c r="T505" s="1058"/>
      <c r="U505" s="1058"/>
      <c r="V505" s="1058"/>
      <c r="W505" s="281"/>
      <c r="X505" s="281"/>
      <c r="Y505" s="281"/>
      <c r="Z505" s="281"/>
      <c r="AA505" s="45"/>
      <c r="AB505" s="1082"/>
      <c r="AC505" s="1113"/>
      <c r="AD505" s="1114"/>
    </row>
    <row r="506" spans="1:30">
      <c r="A506" s="49"/>
      <c r="B506" s="1090"/>
      <c r="C506" s="1009"/>
      <c r="D506" s="1010"/>
      <c r="E506" s="1008"/>
      <c r="F506" s="32"/>
      <c r="G506" s="1217"/>
      <c r="H506" s="1217"/>
      <c r="I506" s="1217"/>
      <c r="J506" s="1217"/>
      <c r="K506" s="1217"/>
      <c r="L506" s="1217"/>
      <c r="M506" s="1217"/>
      <c r="N506" s="1058"/>
      <c r="O506" s="1058"/>
      <c r="P506" s="1058"/>
      <c r="Q506" s="1058"/>
      <c r="R506" s="1058"/>
      <c r="S506" s="1058"/>
      <c r="T506" s="1058"/>
      <c r="U506" s="1058"/>
      <c r="V506" s="1058"/>
      <c r="X506" s="281"/>
      <c r="Y506" s="281"/>
      <c r="Z506" s="281"/>
      <c r="AA506" s="45"/>
      <c r="AB506" s="184"/>
      <c r="AC506" s="185"/>
      <c r="AD506" s="186"/>
    </row>
    <row r="507" spans="1:30">
      <c r="A507" s="49"/>
      <c r="B507" s="59"/>
      <c r="C507" s="48"/>
      <c r="D507" s="63"/>
      <c r="E507" s="47"/>
      <c r="F507" s="32"/>
      <c r="G507" s="441"/>
      <c r="H507" s="441"/>
      <c r="I507" s="441"/>
      <c r="J507" s="441"/>
      <c r="K507" s="441"/>
      <c r="L507" s="441"/>
      <c r="M507" s="441"/>
      <c r="X507" s="281"/>
      <c r="Y507" s="281"/>
      <c r="Z507" s="281"/>
      <c r="AA507" s="45"/>
      <c r="AB507" s="184"/>
      <c r="AC507" s="185"/>
      <c r="AD507" s="186"/>
    </row>
    <row r="508" spans="1:30" ht="13.5" customHeight="1">
      <c r="A508" s="49"/>
      <c r="B508" s="59"/>
      <c r="C508" s="48"/>
      <c r="D508" s="63"/>
      <c r="E508" s="47"/>
      <c r="F508" s="32"/>
      <c r="G508" s="31" t="s">
        <v>1203</v>
      </c>
      <c r="K508" s="209"/>
      <c r="L508" s="209"/>
      <c r="M508" s="209"/>
      <c r="N508" s="209"/>
      <c r="O508" s="209"/>
      <c r="P508" s="209"/>
      <c r="Q508" s="209"/>
      <c r="R508" s="209"/>
      <c r="S508" s="124"/>
      <c r="T508" s="124"/>
      <c r="U508" s="124"/>
      <c r="V508" s="124"/>
      <c r="AA508" s="45"/>
      <c r="AB508" s="184"/>
      <c r="AC508" s="185"/>
      <c r="AD508" s="186"/>
    </row>
    <row r="509" spans="1:30">
      <c r="A509" s="49"/>
      <c r="B509" s="59"/>
      <c r="C509" s="48"/>
      <c r="D509" s="63"/>
      <c r="E509" s="47"/>
      <c r="F509" s="32"/>
      <c r="G509" s="1265"/>
      <c r="H509" s="1328"/>
      <c r="I509" s="1837" t="s">
        <v>1204</v>
      </c>
      <c r="J509" s="1838"/>
      <c r="K509" s="1838"/>
      <c r="L509" s="1838"/>
      <c r="M509" s="1838"/>
      <c r="N509" s="1838"/>
      <c r="O509" s="1838"/>
      <c r="P509" s="1838"/>
      <c r="Q509" s="1838"/>
      <c r="R509" s="1838"/>
      <c r="S509" s="1838"/>
      <c r="T509" s="1838"/>
      <c r="U509" s="1838"/>
      <c r="V509" s="1838"/>
      <c r="W509" s="1838"/>
      <c r="X509" s="1838"/>
      <c r="Y509" s="1838"/>
      <c r="Z509" s="1839"/>
      <c r="AA509" s="45"/>
      <c r="AB509" s="184"/>
      <c r="AC509" s="185"/>
      <c r="AD509" s="186"/>
    </row>
    <row r="510" spans="1:30">
      <c r="A510" s="49"/>
      <c r="B510" s="59"/>
      <c r="C510" s="48"/>
      <c r="D510" s="63"/>
      <c r="E510" s="47"/>
      <c r="F510" s="32"/>
      <c r="G510" s="1284"/>
      <c r="H510" s="1329"/>
      <c r="I510" s="1840"/>
      <c r="J510" s="1117"/>
      <c r="K510" s="1117"/>
      <c r="L510" s="1117"/>
      <c r="M510" s="1117"/>
      <c r="N510" s="1117"/>
      <c r="O510" s="1117"/>
      <c r="P510" s="1117"/>
      <c r="Q510" s="1117"/>
      <c r="R510" s="1117"/>
      <c r="S510" s="1117"/>
      <c r="T510" s="1117"/>
      <c r="U510" s="1117"/>
      <c r="V510" s="1117"/>
      <c r="W510" s="1117"/>
      <c r="X510" s="1117"/>
      <c r="Y510" s="1117"/>
      <c r="Z510" s="1841"/>
      <c r="AA510" s="45"/>
      <c r="AB510" s="184"/>
      <c r="AC510" s="185"/>
      <c r="AD510" s="186"/>
    </row>
    <row r="511" spans="1:30">
      <c r="A511" s="49"/>
      <c r="B511" s="59"/>
      <c r="C511" s="48"/>
      <c r="D511" s="63"/>
      <c r="E511" s="47"/>
      <c r="F511" s="32"/>
      <c r="G511" s="1265"/>
      <c r="H511" s="1266"/>
      <c r="I511" s="1842" t="s">
        <v>1205</v>
      </c>
      <c r="J511" s="1843"/>
      <c r="K511" s="1843"/>
      <c r="L511" s="1843"/>
      <c r="M511" s="1843"/>
      <c r="N511" s="1843"/>
      <c r="O511" s="1843"/>
      <c r="P511" s="1843"/>
      <c r="Q511" s="1843"/>
      <c r="R511" s="1843"/>
      <c r="S511" s="1843"/>
      <c r="T511" s="1843"/>
      <c r="U511" s="1843"/>
      <c r="V511" s="1843"/>
      <c r="W511" s="1843"/>
      <c r="X511" s="1843"/>
      <c r="Y511" s="1843"/>
      <c r="Z511" s="1844"/>
      <c r="AA511" s="45"/>
      <c r="AB511" s="184"/>
      <c r="AC511" s="185"/>
      <c r="AD511" s="186"/>
    </row>
    <row r="512" spans="1:30">
      <c r="A512" s="49"/>
      <c r="B512" s="59"/>
      <c r="C512" s="48"/>
      <c r="D512" s="63"/>
      <c r="E512" s="47"/>
      <c r="F512" s="32"/>
      <c r="G512" s="1267"/>
      <c r="H512" s="1268"/>
      <c r="I512" s="1845"/>
      <c r="J512" s="1846"/>
      <c r="K512" s="1846"/>
      <c r="L512" s="1846"/>
      <c r="M512" s="1846"/>
      <c r="N512" s="1846"/>
      <c r="O512" s="1846"/>
      <c r="P512" s="1846"/>
      <c r="Q512" s="1846"/>
      <c r="R512" s="1846"/>
      <c r="S512" s="1846"/>
      <c r="T512" s="1846"/>
      <c r="U512" s="1846"/>
      <c r="V512" s="1846"/>
      <c r="W512" s="1846"/>
      <c r="X512" s="1846"/>
      <c r="Y512" s="1846"/>
      <c r="Z512" s="1847"/>
      <c r="AA512" s="45"/>
      <c r="AB512" s="184"/>
      <c r="AC512" s="185"/>
      <c r="AD512" s="186"/>
    </row>
    <row r="513" spans="1:30">
      <c r="A513" s="49"/>
      <c r="B513" s="59"/>
      <c r="C513" s="48"/>
      <c r="D513" s="63"/>
      <c r="E513" s="47"/>
      <c r="F513" s="32"/>
      <c r="G513" s="1267"/>
      <c r="H513" s="1268"/>
      <c r="I513" s="1277"/>
      <c r="J513" s="1278"/>
      <c r="K513" s="1278"/>
      <c r="L513" s="1278"/>
      <c r="M513" s="1278"/>
      <c r="N513" s="1278"/>
      <c r="O513" s="1278"/>
      <c r="P513" s="1278"/>
      <c r="Q513" s="1278"/>
      <c r="R513" s="1278"/>
      <c r="S513" s="1278"/>
      <c r="T513" s="1278"/>
      <c r="U513" s="1278"/>
      <c r="V513" s="1278"/>
      <c r="W513" s="1278"/>
      <c r="X513" s="1278"/>
      <c r="Y513" s="1278"/>
      <c r="Z513" s="1279"/>
      <c r="AA513" s="45"/>
      <c r="AB513" s="184"/>
      <c r="AC513" s="185"/>
      <c r="AD513" s="186"/>
    </row>
    <row r="514" spans="1:30">
      <c r="A514" s="49"/>
      <c r="B514" s="59"/>
      <c r="C514" s="48"/>
      <c r="D514" s="63"/>
      <c r="E514" s="47"/>
      <c r="F514" s="32"/>
      <c r="G514" s="1269"/>
      <c r="H514" s="1270"/>
      <c r="I514" s="1280"/>
      <c r="J514" s="1281"/>
      <c r="K514" s="1281"/>
      <c r="L514" s="1281"/>
      <c r="M514" s="1281"/>
      <c r="N514" s="1281"/>
      <c r="O514" s="1281"/>
      <c r="P514" s="1281"/>
      <c r="Q514" s="1281"/>
      <c r="R514" s="1281"/>
      <c r="S514" s="1281"/>
      <c r="T514" s="1281"/>
      <c r="U514" s="1281"/>
      <c r="V514" s="1281"/>
      <c r="W514" s="1281"/>
      <c r="X514" s="1281"/>
      <c r="Y514" s="1281"/>
      <c r="Z514" s="1282"/>
      <c r="AA514" s="45"/>
      <c r="AB514" s="184"/>
      <c r="AC514" s="185"/>
      <c r="AD514" s="186"/>
    </row>
    <row r="515" spans="1:30">
      <c r="A515" s="49"/>
      <c r="B515" s="59"/>
      <c r="C515" s="48"/>
      <c r="D515" s="63"/>
      <c r="E515" s="47"/>
      <c r="F515" s="32"/>
      <c r="G515" s="1265"/>
      <c r="H515" s="1283"/>
      <c r="I515" s="1837" t="s">
        <v>28</v>
      </c>
      <c r="J515" s="1838"/>
      <c r="K515" s="1838"/>
      <c r="L515" s="1838"/>
      <c r="M515" s="1838"/>
      <c r="N515" s="1838"/>
      <c r="O515" s="1838"/>
      <c r="P515" s="1838"/>
      <c r="Q515" s="1838"/>
      <c r="R515" s="1838"/>
      <c r="S515" s="1838"/>
      <c r="T515" s="1838"/>
      <c r="U515" s="1838"/>
      <c r="V515" s="1838"/>
      <c r="W515" s="1838"/>
      <c r="X515" s="1838"/>
      <c r="Y515" s="1838"/>
      <c r="Z515" s="1839"/>
      <c r="AA515" s="45"/>
      <c r="AB515" s="184"/>
      <c r="AC515" s="185"/>
      <c r="AD515" s="186"/>
    </row>
    <row r="516" spans="1:30">
      <c r="A516" s="49"/>
      <c r="B516" s="59"/>
      <c r="C516" s="48"/>
      <c r="D516" s="63"/>
      <c r="E516" s="47"/>
      <c r="F516" s="32"/>
      <c r="G516" s="1284"/>
      <c r="H516" s="1285"/>
      <c r="I516" s="730" t="s">
        <v>613</v>
      </c>
      <c r="J516" s="1289"/>
      <c r="K516" s="1289"/>
      <c r="L516" s="1289"/>
      <c r="M516" s="1289"/>
      <c r="N516" s="1289"/>
      <c r="O516" s="1289"/>
      <c r="P516" s="1289"/>
      <c r="Q516" s="1289"/>
      <c r="R516" s="1289"/>
      <c r="S516" s="1289"/>
      <c r="T516" s="1289"/>
      <c r="U516" s="1289"/>
      <c r="V516" s="1289"/>
      <c r="W516" s="1289"/>
      <c r="X516" s="1289"/>
      <c r="Y516" s="1289"/>
      <c r="Z516" s="731" t="s">
        <v>214</v>
      </c>
      <c r="AA516" s="45"/>
      <c r="AB516" s="184"/>
      <c r="AC516" s="185"/>
      <c r="AD516" s="186"/>
    </row>
    <row r="517" spans="1:30">
      <c r="A517" s="49"/>
      <c r="B517" s="59"/>
      <c r="C517" s="48"/>
      <c r="D517" s="63"/>
      <c r="E517" s="47"/>
      <c r="F517" s="32"/>
      <c r="G517" s="751"/>
      <c r="H517" s="751"/>
      <c r="I517" s="751"/>
      <c r="J517" s="751"/>
      <c r="K517" s="751"/>
      <c r="L517" s="751"/>
      <c r="M517" s="751"/>
      <c r="N517" s="751"/>
      <c r="O517" s="751"/>
      <c r="P517" s="751"/>
      <c r="Q517" s="751"/>
      <c r="R517" s="751"/>
      <c r="S517" s="751"/>
      <c r="T517" s="751"/>
      <c r="U517" s="751"/>
      <c r="V517" s="751"/>
      <c r="W517" s="751"/>
      <c r="X517" s="751"/>
      <c r="Y517" s="751"/>
      <c r="Z517" s="286"/>
      <c r="AA517" s="45"/>
      <c r="AB517" s="184"/>
      <c r="AC517" s="185"/>
      <c r="AD517" s="186"/>
    </row>
    <row r="518" spans="1:30" ht="6" customHeight="1">
      <c r="A518" s="60"/>
      <c r="B518" s="127"/>
      <c r="C518" s="164"/>
      <c r="D518" s="165"/>
      <c r="E518" s="203"/>
      <c r="F518" s="64"/>
      <c r="G518" s="118"/>
      <c r="H518" s="118"/>
      <c r="I518" s="118"/>
      <c r="J518" s="118"/>
      <c r="K518" s="118"/>
      <c r="L518" s="118"/>
      <c r="M518" s="118"/>
      <c r="N518" s="118"/>
      <c r="O518" s="118"/>
      <c r="P518" s="118"/>
      <c r="Q518" s="118"/>
      <c r="R518" s="118"/>
      <c r="S518" s="118"/>
      <c r="T518" s="118"/>
      <c r="U518" s="118"/>
      <c r="V518" s="118"/>
      <c r="W518" s="118"/>
      <c r="X518" s="287"/>
      <c r="Y518" s="287"/>
      <c r="Z518" s="287"/>
      <c r="AA518" s="66"/>
      <c r="AB518" s="392"/>
      <c r="AC518" s="393"/>
      <c r="AD518" s="394"/>
    </row>
    <row r="519" spans="1:30" ht="5.25" customHeight="1">
      <c r="A519" s="49"/>
      <c r="B519" s="128"/>
      <c r="C519" s="39"/>
      <c r="D519" s="63"/>
      <c r="E519" s="63"/>
      <c r="F519" s="32"/>
      <c r="G519" s="281"/>
      <c r="H519" s="281"/>
      <c r="I519" s="281"/>
      <c r="J519" s="281"/>
      <c r="K519" s="281"/>
      <c r="L519" s="281"/>
      <c r="M519" s="281"/>
      <c r="N519" s="281"/>
      <c r="O519" s="281"/>
      <c r="P519" s="281"/>
      <c r="Q519" s="281"/>
      <c r="R519" s="281"/>
      <c r="S519" s="281"/>
      <c r="T519" s="281"/>
      <c r="U519" s="281"/>
      <c r="V519" s="281"/>
      <c r="W519" s="281"/>
      <c r="X519" s="281"/>
      <c r="Y519" s="281"/>
      <c r="Z519" s="281"/>
      <c r="AA519" s="45"/>
      <c r="AB519" s="184"/>
      <c r="AC519" s="185"/>
      <c r="AD519" s="186"/>
    </row>
    <row r="520" spans="1:30" ht="13.2" customHeight="1">
      <c r="A520" s="47"/>
      <c r="B520" s="1861">
        <v>29</v>
      </c>
      <c r="C520" s="1861" t="s">
        <v>1316</v>
      </c>
      <c r="D520" s="753" t="s">
        <v>242</v>
      </c>
      <c r="E520" s="1862" t="s">
        <v>1239</v>
      </c>
      <c r="F520" s="755"/>
      <c r="G520" s="1863" t="s">
        <v>72</v>
      </c>
      <c r="H520" s="1863"/>
      <c r="I520" s="1863"/>
      <c r="J520" s="1863"/>
      <c r="K520" s="1863"/>
      <c r="L520" s="1863"/>
      <c r="M520" s="1863"/>
      <c r="N520" s="1864" t="s">
        <v>1240</v>
      </c>
      <c r="O520" s="1865"/>
      <c r="P520" s="1865"/>
      <c r="Q520" s="1865"/>
      <c r="R520" s="1865"/>
      <c r="S520" s="1865"/>
      <c r="T520" s="1865"/>
      <c r="U520" s="1865"/>
      <c r="V520" s="1865"/>
      <c r="W520" s="1866"/>
      <c r="X520" s="1866"/>
      <c r="Y520" s="1866"/>
      <c r="Z520" s="1867"/>
      <c r="AA520" s="45"/>
      <c r="AB520" s="184"/>
      <c r="AC520" s="185"/>
      <c r="AD520" s="186"/>
    </row>
    <row r="521" spans="1:30">
      <c r="A521" s="47"/>
      <c r="B521" s="1861">
        <v>42</v>
      </c>
      <c r="C521" s="1861"/>
      <c r="D521" s="63"/>
      <c r="E521" s="1862"/>
      <c r="F521" s="755"/>
      <c r="G521" s="1863"/>
      <c r="H521" s="1863"/>
      <c r="I521" s="1863"/>
      <c r="J521" s="1863"/>
      <c r="K521" s="1863"/>
      <c r="L521" s="1863"/>
      <c r="M521" s="1863"/>
      <c r="N521" s="1868"/>
      <c r="O521" s="1869"/>
      <c r="P521" s="1869"/>
      <c r="Q521" s="1869"/>
      <c r="R521" s="1869"/>
      <c r="S521" s="1869"/>
      <c r="T521" s="1869"/>
      <c r="U521" s="1869"/>
      <c r="V521" s="1869"/>
      <c r="W521" s="1870"/>
      <c r="X521" s="1870"/>
      <c r="Y521" s="1870"/>
      <c r="Z521" s="1871"/>
      <c r="AA521" s="45"/>
      <c r="AB521" s="184"/>
      <c r="AC521" s="185"/>
      <c r="AD521" s="186"/>
    </row>
    <row r="522" spans="1:30">
      <c r="A522" s="47"/>
      <c r="B522" s="59"/>
      <c r="C522" s="488"/>
      <c r="D522" s="49"/>
      <c r="E522" s="1862"/>
      <c r="F522" s="755"/>
      <c r="Y522" s="286"/>
      <c r="Z522" s="281"/>
      <c r="AA522" s="281"/>
      <c r="AB522" s="184"/>
      <c r="AC522" s="185"/>
      <c r="AD522" s="186"/>
    </row>
    <row r="523" spans="1:30">
      <c r="A523" s="47"/>
      <c r="B523" s="59"/>
      <c r="C523" s="488"/>
      <c r="D523" s="49"/>
      <c r="E523" s="1862"/>
      <c r="F523" s="755"/>
      <c r="H523" s="441"/>
      <c r="I523" s="441"/>
      <c r="J523" s="441"/>
      <c r="K523" s="441"/>
      <c r="L523" s="441"/>
      <c r="M523" s="441"/>
      <c r="N523" s="441"/>
      <c r="Q523" s="286"/>
      <c r="R523" s="286"/>
      <c r="S523" s="286"/>
      <c r="T523" s="286"/>
      <c r="U523" s="286"/>
      <c r="V523" s="286"/>
      <c r="W523" s="286"/>
      <c r="X523" s="286"/>
      <c r="Y523" s="286"/>
      <c r="Z523" s="286"/>
      <c r="AA523" s="286"/>
      <c r="AB523" s="184"/>
      <c r="AC523" s="185"/>
      <c r="AD523" s="186"/>
    </row>
    <row r="524" spans="1:30">
      <c r="A524" s="47"/>
      <c r="B524" s="59"/>
      <c r="C524" s="488"/>
      <c r="D524" s="49"/>
      <c r="E524" s="1862"/>
      <c r="F524" s="755"/>
      <c r="L524" s="209"/>
      <c r="M524" s="209"/>
      <c r="N524" s="209"/>
      <c r="O524" s="209"/>
      <c r="P524" s="209"/>
      <c r="Q524" s="209"/>
      <c r="R524" s="209"/>
      <c r="S524" s="209"/>
      <c r="T524" s="124"/>
      <c r="U524" s="124"/>
      <c r="V524" s="124"/>
      <c r="W524" s="124"/>
      <c r="AB524" s="184"/>
      <c r="AC524" s="185"/>
      <c r="AD524" s="186"/>
    </row>
    <row r="525" spans="1:30" ht="15" customHeight="1">
      <c r="A525" s="49"/>
      <c r="B525" s="59"/>
      <c r="C525" s="48"/>
      <c r="D525" s="63"/>
      <c r="E525" s="1862"/>
      <c r="F525" s="32"/>
      <c r="G525" s="441"/>
      <c r="H525" s="441"/>
      <c r="I525" s="441"/>
      <c r="J525" s="441"/>
      <c r="K525" s="441"/>
      <c r="L525" s="441"/>
      <c r="M525" s="441"/>
      <c r="N525" s="726"/>
      <c r="O525" s="726"/>
      <c r="P525" s="726"/>
      <c r="Q525" s="726"/>
      <c r="R525" s="726"/>
      <c r="S525" s="726"/>
      <c r="T525" s="726"/>
      <c r="U525" s="726"/>
      <c r="V525" s="726"/>
      <c r="W525" s="726"/>
      <c r="X525" s="726"/>
      <c r="Y525" s="726"/>
      <c r="Z525" s="726"/>
      <c r="AA525" s="45"/>
      <c r="AB525" s="184"/>
      <c r="AC525" s="185"/>
      <c r="AD525" s="186"/>
    </row>
    <row r="526" spans="1:30" ht="9.6" customHeight="1">
      <c r="A526" s="49"/>
      <c r="B526" s="280"/>
      <c r="C526" s="36"/>
      <c r="D526" s="63"/>
      <c r="E526" s="471"/>
      <c r="F526" s="32"/>
      <c r="AA526" s="45"/>
      <c r="AB526" s="277"/>
      <c r="AC526" s="278"/>
      <c r="AD526" s="279"/>
    </row>
    <row r="527" spans="1:30">
      <c r="A527" s="1008" t="s">
        <v>1048</v>
      </c>
      <c r="B527" s="1110" t="s">
        <v>1295</v>
      </c>
      <c r="C527" s="36" t="s">
        <v>244</v>
      </c>
      <c r="D527" s="63" t="s">
        <v>241</v>
      </c>
      <c r="E527" s="1008" t="s">
        <v>432</v>
      </c>
      <c r="F527" s="32"/>
      <c r="G527" s="1011" t="s">
        <v>72</v>
      </c>
      <c r="H527" s="1011"/>
      <c r="I527" s="1011"/>
      <c r="J527" s="1011"/>
      <c r="K527" s="1011"/>
      <c r="L527" s="1011"/>
      <c r="M527" s="1011"/>
      <c r="N527" s="1058" t="s">
        <v>291</v>
      </c>
      <c r="O527" s="1058"/>
      <c r="P527" s="1058"/>
      <c r="Q527" s="1058"/>
      <c r="R527" s="1058"/>
      <c r="S527" s="1058"/>
      <c r="T527" s="1058"/>
      <c r="U527" s="1058"/>
      <c r="V527" s="1058"/>
      <c r="AA527" s="45"/>
      <c r="AB527" s="1082" t="s">
        <v>643</v>
      </c>
      <c r="AC527" s="1113"/>
      <c r="AD527" s="1114"/>
    </row>
    <row r="528" spans="1:30">
      <c r="A528" s="1008"/>
      <c r="B528" s="1110"/>
      <c r="C528" s="36"/>
      <c r="D528" s="63"/>
      <c r="E528" s="1008"/>
      <c r="F528" s="32"/>
      <c r="G528" s="1011"/>
      <c r="H528" s="1011"/>
      <c r="I528" s="1011"/>
      <c r="J528" s="1011"/>
      <c r="K528" s="1011"/>
      <c r="L528" s="1011"/>
      <c r="M528" s="1011"/>
      <c r="N528" s="1058"/>
      <c r="O528" s="1058"/>
      <c r="P528" s="1058"/>
      <c r="Q528" s="1058"/>
      <c r="R528" s="1058"/>
      <c r="S528" s="1058"/>
      <c r="T528" s="1058"/>
      <c r="U528" s="1058"/>
      <c r="V528" s="1058"/>
      <c r="AA528" s="45"/>
      <c r="AB528" s="1082"/>
      <c r="AC528" s="1113"/>
      <c r="AD528" s="1114"/>
    </row>
    <row r="529" spans="1:30" ht="13.8" thickBot="1">
      <c r="A529" s="1008"/>
      <c r="B529" s="59"/>
      <c r="C529" s="36"/>
      <c r="D529" s="63"/>
      <c r="E529" s="47"/>
      <c r="F529" s="32"/>
      <c r="AA529" s="45"/>
      <c r="AB529" s="1082"/>
      <c r="AC529" s="1113"/>
      <c r="AD529" s="1114"/>
    </row>
    <row r="530" spans="1:30" ht="13.8" thickBot="1">
      <c r="A530" s="49"/>
      <c r="B530" s="59"/>
      <c r="C530" s="36"/>
      <c r="D530" s="63"/>
      <c r="E530" s="47"/>
      <c r="F530" s="32"/>
      <c r="G530" s="288"/>
      <c r="H530" s="1304" t="s">
        <v>376</v>
      </c>
      <c r="I530" s="1305"/>
      <c r="J530" s="1305"/>
      <c r="K530" s="1305"/>
      <c r="L530" s="1305"/>
      <c r="M530" s="1305"/>
      <c r="N530" s="1305"/>
      <c r="O530" s="1305"/>
      <c r="P530" s="1305"/>
      <c r="Q530" s="1305"/>
      <c r="R530" s="1306"/>
      <c r="S530" s="1307" t="s">
        <v>377</v>
      </c>
      <c r="T530" s="1308"/>
      <c r="U530" s="1308"/>
      <c r="V530" s="1308"/>
      <c r="W530" s="1623"/>
      <c r="AA530" s="45"/>
      <c r="AB530" s="213"/>
      <c r="AC530" s="214"/>
      <c r="AD530" s="215"/>
    </row>
    <row r="531" spans="1:30">
      <c r="A531" s="49"/>
      <c r="B531" s="59"/>
      <c r="C531" s="36"/>
      <c r="D531" s="63"/>
      <c r="E531" s="47"/>
      <c r="F531" s="32"/>
      <c r="G531" s="391" t="s">
        <v>206</v>
      </c>
      <c r="H531" s="1624" t="s">
        <v>378</v>
      </c>
      <c r="I531" s="1625"/>
      <c r="J531" s="1625"/>
      <c r="K531" s="1625"/>
      <c r="L531" s="1625"/>
      <c r="M531" s="1625"/>
      <c r="N531" s="1625"/>
      <c r="O531" s="1625"/>
      <c r="P531" s="1625"/>
      <c r="Q531" s="1625"/>
      <c r="R531" s="1626"/>
      <c r="S531" s="1290" t="s">
        <v>102</v>
      </c>
      <c r="T531" s="1291"/>
      <c r="U531" s="1291"/>
      <c r="V531" s="1291"/>
      <c r="W531" s="1627"/>
      <c r="AA531" s="45"/>
      <c r="AB531" s="213"/>
      <c r="AC531" s="214"/>
      <c r="AD531" s="215"/>
    </row>
    <row r="532" spans="1:30">
      <c r="A532" s="49"/>
      <c r="B532" s="59"/>
      <c r="C532" s="36"/>
      <c r="D532" s="63"/>
      <c r="E532" s="47"/>
      <c r="F532" s="32"/>
      <c r="G532" s="289" t="s">
        <v>212</v>
      </c>
      <c r="H532" s="1310" t="s">
        <v>27</v>
      </c>
      <c r="I532" s="1311"/>
      <c r="J532" s="1311"/>
      <c r="K532" s="1311"/>
      <c r="L532" s="1311"/>
      <c r="M532" s="1311"/>
      <c r="N532" s="1311"/>
      <c r="O532" s="1311"/>
      <c r="P532" s="1311"/>
      <c r="Q532" s="1311"/>
      <c r="R532" s="1312"/>
      <c r="S532" s="1313" t="s">
        <v>102</v>
      </c>
      <c r="T532" s="1314"/>
      <c r="U532" s="1314"/>
      <c r="V532" s="1314"/>
      <c r="W532" s="1315"/>
      <c r="AA532" s="45"/>
      <c r="AB532" s="213"/>
      <c r="AC532" s="214"/>
      <c r="AD532" s="215"/>
    </row>
    <row r="533" spans="1:30">
      <c r="A533" s="49"/>
      <c r="B533" s="59"/>
      <c r="C533" s="36"/>
      <c r="D533" s="63"/>
      <c r="E533" s="47"/>
      <c r="F533" s="32"/>
      <c r="G533" s="289" t="s">
        <v>357</v>
      </c>
      <c r="H533" s="1310" t="s">
        <v>379</v>
      </c>
      <c r="I533" s="1311"/>
      <c r="J533" s="1311"/>
      <c r="K533" s="1311"/>
      <c r="L533" s="1311"/>
      <c r="M533" s="1311"/>
      <c r="N533" s="1311"/>
      <c r="O533" s="1311"/>
      <c r="P533" s="1311"/>
      <c r="Q533" s="1311"/>
      <c r="R533" s="1312"/>
      <c r="S533" s="1313" t="s">
        <v>102</v>
      </c>
      <c r="T533" s="1314"/>
      <c r="U533" s="1314"/>
      <c r="V533" s="1314"/>
      <c r="W533" s="1315"/>
      <c r="AA533" s="45"/>
      <c r="AB533" s="213"/>
      <c r="AC533" s="214"/>
      <c r="AD533" s="215"/>
    </row>
    <row r="534" spans="1:30">
      <c r="A534" s="49"/>
      <c r="B534" s="59"/>
      <c r="C534" s="36"/>
      <c r="D534" s="63"/>
      <c r="E534" s="47"/>
      <c r="F534" s="32"/>
      <c r="G534" s="289" t="s">
        <v>316</v>
      </c>
      <c r="H534" s="1310" t="s">
        <v>380</v>
      </c>
      <c r="I534" s="1311"/>
      <c r="J534" s="1311"/>
      <c r="K534" s="1311"/>
      <c r="L534" s="1311"/>
      <c r="M534" s="1311"/>
      <c r="N534" s="1311"/>
      <c r="O534" s="1311"/>
      <c r="P534" s="1311"/>
      <c r="Q534" s="1311"/>
      <c r="R534" s="1312"/>
      <c r="S534" s="1313" t="s">
        <v>102</v>
      </c>
      <c r="T534" s="1314"/>
      <c r="U534" s="1314"/>
      <c r="V534" s="1314"/>
      <c r="W534" s="1315"/>
      <c r="AA534" s="45"/>
      <c r="AB534" s="213"/>
      <c r="AC534" s="214"/>
      <c r="AD534" s="215"/>
    </row>
    <row r="535" spans="1:30">
      <c r="A535" s="49"/>
      <c r="B535" s="59"/>
      <c r="C535" s="36"/>
      <c r="D535" s="63"/>
      <c r="E535" s="47"/>
      <c r="F535" s="32"/>
      <c r="G535" s="289" t="s">
        <v>317</v>
      </c>
      <c r="H535" s="1310" t="s">
        <v>983</v>
      </c>
      <c r="I535" s="1311"/>
      <c r="J535" s="1311"/>
      <c r="K535" s="1311"/>
      <c r="L535" s="1311"/>
      <c r="M535" s="1311"/>
      <c r="N535" s="1311"/>
      <c r="O535" s="1311"/>
      <c r="P535" s="1311"/>
      <c r="Q535" s="1311"/>
      <c r="R535" s="1312"/>
      <c r="S535" s="1313" t="s">
        <v>102</v>
      </c>
      <c r="T535" s="1314"/>
      <c r="U535" s="1314"/>
      <c r="V535" s="1314"/>
      <c r="W535" s="1315"/>
      <c r="AA535" s="45"/>
      <c r="AB535" s="213"/>
      <c r="AC535" s="214"/>
      <c r="AD535" s="215"/>
    </row>
    <row r="536" spans="1:30">
      <c r="A536" s="49"/>
      <c r="B536" s="59"/>
      <c r="C536" s="36"/>
      <c r="D536" s="63"/>
      <c r="E536" s="47"/>
      <c r="F536" s="32"/>
      <c r="G536" s="289" t="s">
        <v>318</v>
      </c>
      <c r="H536" s="1310" t="s">
        <v>381</v>
      </c>
      <c r="I536" s="1311"/>
      <c r="J536" s="1311"/>
      <c r="K536" s="1311"/>
      <c r="L536" s="1311"/>
      <c r="M536" s="1311"/>
      <c r="N536" s="1311"/>
      <c r="O536" s="1311"/>
      <c r="P536" s="1311"/>
      <c r="Q536" s="1311"/>
      <c r="R536" s="1312"/>
      <c r="S536" s="1313" t="s">
        <v>102</v>
      </c>
      <c r="T536" s="1314"/>
      <c r="U536" s="1314"/>
      <c r="V536" s="1314"/>
      <c r="W536" s="1315"/>
      <c r="AA536" s="45"/>
      <c r="AB536" s="213"/>
      <c r="AC536" s="214"/>
      <c r="AD536" s="215"/>
    </row>
    <row r="537" spans="1:30">
      <c r="A537" s="49"/>
      <c r="B537" s="59"/>
      <c r="C537" s="36"/>
      <c r="D537" s="63"/>
      <c r="E537" s="47"/>
      <c r="F537" s="32"/>
      <c r="G537" s="289" t="s">
        <v>319</v>
      </c>
      <c r="H537" s="1310" t="s">
        <v>382</v>
      </c>
      <c r="I537" s="1311"/>
      <c r="J537" s="1311"/>
      <c r="K537" s="1311"/>
      <c r="L537" s="1311"/>
      <c r="M537" s="1311"/>
      <c r="N537" s="1311"/>
      <c r="O537" s="1311"/>
      <c r="P537" s="1311"/>
      <c r="Q537" s="1311"/>
      <c r="R537" s="1312"/>
      <c r="S537" s="1313" t="s">
        <v>102</v>
      </c>
      <c r="T537" s="1314"/>
      <c r="U537" s="1314"/>
      <c r="V537" s="1314"/>
      <c r="W537" s="1315"/>
      <c r="AA537" s="45"/>
      <c r="AB537" s="213"/>
      <c r="AC537" s="214"/>
      <c r="AD537" s="215"/>
    </row>
    <row r="538" spans="1:30">
      <c r="A538" s="49"/>
      <c r="B538" s="59"/>
      <c r="C538" s="36"/>
      <c r="D538" s="63"/>
      <c r="E538" s="47"/>
      <c r="F538" s="32"/>
      <c r="G538" s="289" t="s">
        <v>320</v>
      </c>
      <c r="H538" s="1310" t="s">
        <v>755</v>
      </c>
      <c r="I538" s="1311"/>
      <c r="J538" s="1311"/>
      <c r="K538" s="1311"/>
      <c r="L538" s="1311"/>
      <c r="M538" s="1311"/>
      <c r="N538" s="1311"/>
      <c r="O538" s="1311"/>
      <c r="P538" s="1311"/>
      <c r="Q538" s="1311"/>
      <c r="R538" s="1312"/>
      <c r="S538" s="1313" t="s">
        <v>102</v>
      </c>
      <c r="T538" s="1314"/>
      <c r="U538" s="1314"/>
      <c r="V538" s="1314"/>
      <c r="W538" s="1315"/>
      <c r="AA538" s="45"/>
      <c r="AB538" s="213"/>
      <c r="AC538" s="214"/>
      <c r="AD538" s="215"/>
    </row>
    <row r="539" spans="1:30" ht="13.8" thickBot="1">
      <c r="A539" s="49"/>
      <c r="B539" s="59"/>
      <c r="C539" s="36"/>
      <c r="D539" s="63"/>
      <c r="E539" s="47"/>
      <c r="F539" s="32"/>
      <c r="G539" s="290" t="s">
        <v>982</v>
      </c>
      <c r="H539" s="1391" t="s">
        <v>383</v>
      </c>
      <c r="I539" s="1392"/>
      <c r="J539" s="1392"/>
      <c r="K539" s="1392"/>
      <c r="L539" s="1392"/>
      <c r="M539" s="1392"/>
      <c r="N539" s="1392"/>
      <c r="O539" s="1392"/>
      <c r="P539" s="1392"/>
      <c r="Q539" s="1392"/>
      <c r="R539" s="1392"/>
      <c r="S539" s="1319" t="s">
        <v>102</v>
      </c>
      <c r="T539" s="1320"/>
      <c r="U539" s="1320"/>
      <c r="V539" s="1320"/>
      <c r="W539" s="1574"/>
      <c r="AA539" s="45"/>
      <c r="AB539" s="213"/>
      <c r="AC539" s="214"/>
      <c r="AD539" s="215"/>
    </row>
    <row r="540" spans="1:30">
      <c r="A540" s="49"/>
      <c r="B540" s="59"/>
      <c r="C540" s="36"/>
      <c r="D540" s="63"/>
      <c r="E540" s="47"/>
      <c r="F540" s="32"/>
      <c r="G540" s="291"/>
      <c r="H540" s="292"/>
      <c r="I540" s="292"/>
      <c r="J540" s="292"/>
      <c r="K540" s="292"/>
      <c r="L540" s="292"/>
      <c r="M540" s="292"/>
      <c r="N540" s="292"/>
      <c r="O540" s="292"/>
      <c r="P540" s="292"/>
      <c r="Q540" s="292"/>
      <c r="R540" s="292"/>
      <c r="S540" s="292"/>
      <c r="T540" s="292"/>
      <c r="U540" s="292"/>
      <c r="V540" s="292"/>
      <c r="W540" s="292"/>
      <c r="AA540" s="45"/>
      <c r="AB540" s="213"/>
      <c r="AC540" s="214"/>
      <c r="AD540" s="215"/>
    </row>
    <row r="541" spans="1:30" ht="13.5" customHeight="1">
      <c r="A541" s="49"/>
      <c r="B541" s="59"/>
      <c r="C541" s="36"/>
      <c r="D541" s="63" t="s">
        <v>384</v>
      </c>
      <c r="E541" s="1056" t="s">
        <v>494</v>
      </c>
      <c r="F541" s="32"/>
      <c r="G541" s="1011" t="s">
        <v>72</v>
      </c>
      <c r="H541" s="1011"/>
      <c r="I541" s="1011"/>
      <c r="J541" s="1011"/>
      <c r="K541" s="1011"/>
      <c r="L541" s="1011"/>
      <c r="M541" s="1011"/>
      <c r="N541" s="1202" t="s">
        <v>291</v>
      </c>
      <c r="O541" s="1202"/>
      <c r="P541" s="1202"/>
      <c r="Q541" s="1202"/>
      <c r="R541" s="1202"/>
      <c r="S541" s="1202"/>
      <c r="T541" s="1202"/>
      <c r="U541" s="1202"/>
      <c r="V541" s="1202"/>
      <c r="W541" s="292"/>
      <c r="AA541" s="45"/>
      <c r="AB541" s="1082" t="s">
        <v>643</v>
      </c>
      <c r="AC541" s="1113"/>
      <c r="AD541" s="1114"/>
    </row>
    <row r="542" spans="1:30">
      <c r="A542" s="49"/>
      <c r="B542" s="59"/>
      <c r="C542" s="36"/>
      <c r="D542" s="63"/>
      <c r="E542" s="1056"/>
      <c r="F542" s="32"/>
      <c r="G542" s="1011"/>
      <c r="H542" s="1011"/>
      <c r="I542" s="1011"/>
      <c r="J542" s="1011"/>
      <c r="K542" s="1011"/>
      <c r="L542" s="1011"/>
      <c r="M542" s="1011"/>
      <c r="N542" s="1202"/>
      <c r="O542" s="1202"/>
      <c r="P542" s="1202"/>
      <c r="Q542" s="1202"/>
      <c r="R542" s="1202"/>
      <c r="S542" s="1202"/>
      <c r="T542" s="1202"/>
      <c r="U542" s="1202"/>
      <c r="V542" s="1202"/>
      <c r="W542" s="292"/>
      <c r="AA542" s="45"/>
      <c r="AB542" s="1082"/>
      <c r="AC542" s="1113"/>
      <c r="AD542" s="1114"/>
    </row>
    <row r="543" spans="1:30" ht="13.8" thickBot="1">
      <c r="A543" s="49"/>
      <c r="B543" s="59"/>
      <c r="C543" s="36"/>
      <c r="D543" s="63"/>
      <c r="E543" s="1056"/>
      <c r="F543" s="32"/>
      <c r="AA543" s="45"/>
      <c r="AB543" s="1082"/>
      <c r="AC543" s="1113"/>
      <c r="AD543" s="1114"/>
    </row>
    <row r="544" spans="1:30" ht="13.8" thickBot="1">
      <c r="A544" s="49"/>
      <c r="B544" s="37"/>
      <c r="C544" s="36"/>
      <c r="D544" s="63"/>
      <c r="E544" s="1056"/>
      <c r="F544" s="32"/>
      <c r="G544" s="288"/>
      <c r="H544" s="1304" t="s">
        <v>451</v>
      </c>
      <c r="I544" s="1305"/>
      <c r="J544" s="1305"/>
      <c r="K544" s="1305"/>
      <c r="L544" s="1305"/>
      <c r="M544" s="1305"/>
      <c r="N544" s="1305"/>
      <c r="O544" s="1305"/>
      <c r="P544" s="1305"/>
      <c r="Q544" s="1305"/>
      <c r="R544" s="1306"/>
      <c r="S544" s="1307" t="s">
        <v>377</v>
      </c>
      <c r="T544" s="1308"/>
      <c r="U544" s="1308"/>
      <c r="V544" s="1308"/>
      <c r="W544" s="1309"/>
      <c r="X544" s="1689" t="s">
        <v>385</v>
      </c>
      <c r="Y544" s="1690"/>
      <c r="Z544" s="1691"/>
      <c r="AA544" s="45"/>
      <c r="AB544" s="190"/>
      <c r="AC544" s="191"/>
      <c r="AD544" s="192"/>
    </row>
    <row r="545" spans="1:30">
      <c r="A545" s="49"/>
      <c r="B545" s="37"/>
      <c r="C545" s="36"/>
      <c r="D545" s="63"/>
      <c r="E545" s="1056"/>
      <c r="F545" s="32"/>
      <c r="G545" s="293" t="s">
        <v>206</v>
      </c>
      <c r="H545" s="1624" t="s">
        <v>386</v>
      </c>
      <c r="I545" s="1625"/>
      <c r="J545" s="1625"/>
      <c r="K545" s="1625"/>
      <c r="L545" s="1625"/>
      <c r="M545" s="1625"/>
      <c r="N545" s="1625"/>
      <c r="O545" s="1625"/>
      <c r="P545" s="1625"/>
      <c r="Q545" s="1625"/>
      <c r="R545" s="1626"/>
      <c r="S545" s="1290" t="s">
        <v>102</v>
      </c>
      <c r="T545" s="1291"/>
      <c r="U545" s="1291"/>
      <c r="V545" s="1291"/>
      <c r="W545" s="1292"/>
      <c r="X545" s="1293"/>
      <c r="Y545" s="1294"/>
      <c r="Z545" s="294" t="s">
        <v>38</v>
      </c>
      <c r="AA545" s="45"/>
      <c r="AB545" s="190"/>
      <c r="AC545" s="191"/>
      <c r="AD545" s="192"/>
    </row>
    <row r="546" spans="1:30">
      <c r="A546" s="49"/>
      <c r="B546" s="37"/>
      <c r="C546" s="36"/>
      <c r="D546" s="63"/>
      <c r="E546" s="1056"/>
      <c r="F546" s="32"/>
      <c r="G546" s="289" t="s">
        <v>212</v>
      </c>
      <c r="H546" s="1295" t="s">
        <v>387</v>
      </c>
      <c r="I546" s="1296"/>
      <c r="J546" s="1296"/>
      <c r="K546" s="1296"/>
      <c r="L546" s="1296"/>
      <c r="M546" s="1296"/>
      <c r="N546" s="1296"/>
      <c r="O546" s="1296"/>
      <c r="P546" s="1296"/>
      <c r="Q546" s="1296"/>
      <c r="R546" s="1297"/>
      <c r="S546" s="1299" t="s">
        <v>102</v>
      </c>
      <c r="T546" s="1300"/>
      <c r="U546" s="1300"/>
      <c r="V546" s="1300"/>
      <c r="W546" s="1301"/>
      <c r="X546" s="1302"/>
      <c r="Y546" s="1303"/>
      <c r="Z546" s="295" t="s">
        <v>38</v>
      </c>
      <c r="AA546" s="45"/>
      <c r="AB546" s="213"/>
      <c r="AC546" s="214"/>
      <c r="AD546" s="215"/>
    </row>
    <row r="547" spans="1:30">
      <c r="A547" s="49"/>
      <c r="B547" s="37"/>
      <c r="C547" s="36"/>
      <c r="D547" s="63"/>
      <c r="E547" s="1056"/>
      <c r="F547" s="32"/>
      <c r="G547" s="289" t="s">
        <v>357</v>
      </c>
      <c r="H547" s="1295" t="s">
        <v>388</v>
      </c>
      <c r="I547" s="1296"/>
      <c r="J547" s="1296"/>
      <c r="K547" s="1296"/>
      <c r="L547" s="1296"/>
      <c r="M547" s="1296"/>
      <c r="N547" s="1296"/>
      <c r="O547" s="1296"/>
      <c r="P547" s="1296"/>
      <c r="Q547" s="1296"/>
      <c r="R547" s="1297"/>
      <c r="S547" s="1571" t="s">
        <v>389</v>
      </c>
      <c r="T547" s="1572"/>
      <c r="U547" s="1572"/>
      <c r="V547" s="1572"/>
      <c r="W547" s="1573"/>
      <c r="X547" s="1302"/>
      <c r="Y547" s="1303"/>
      <c r="Z547" s="295" t="s">
        <v>38</v>
      </c>
      <c r="AA547" s="45"/>
      <c r="AB547" s="213"/>
      <c r="AC547" s="214"/>
      <c r="AD547" s="215"/>
    </row>
    <row r="548" spans="1:30">
      <c r="A548" s="49"/>
      <c r="B548" s="37"/>
      <c r="C548" s="36"/>
      <c r="D548" s="63"/>
      <c r="E548" s="1056"/>
      <c r="F548" s="32"/>
      <c r="G548" s="289" t="s">
        <v>358</v>
      </c>
      <c r="H548" s="1295" t="s">
        <v>390</v>
      </c>
      <c r="I548" s="1296"/>
      <c r="J548" s="1296"/>
      <c r="K548" s="1296"/>
      <c r="L548" s="1296"/>
      <c r="M548" s="1296"/>
      <c r="N548" s="1296"/>
      <c r="O548" s="1296"/>
      <c r="P548" s="1296"/>
      <c r="Q548" s="1296"/>
      <c r="R548" s="1297"/>
      <c r="S548" s="1299" t="s">
        <v>102</v>
      </c>
      <c r="T548" s="1300"/>
      <c r="U548" s="1300"/>
      <c r="V548" s="1300"/>
      <c r="W548" s="1301"/>
      <c r="X548" s="1302"/>
      <c r="Y548" s="1303"/>
      <c r="Z548" s="295" t="s">
        <v>38</v>
      </c>
      <c r="AA548" s="45"/>
      <c r="AB548" s="213"/>
      <c r="AC548" s="214"/>
      <c r="AD548" s="215"/>
    </row>
    <row r="549" spans="1:30" ht="13.8" thickBot="1">
      <c r="A549" s="49"/>
      <c r="B549" s="37"/>
      <c r="C549" s="36"/>
      <c r="D549" s="63"/>
      <c r="E549" s="1056"/>
      <c r="F549" s="32"/>
      <c r="G549" s="290" t="s">
        <v>359</v>
      </c>
      <c r="H549" s="1316" t="s">
        <v>391</v>
      </c>
      <c r="I549" s="1317"/>
      <c r="J549" s="1317"/>
      <c r="K549" s="1317"/>
      <c r="L549" s="1317"/>
      <c r="M549" s="1317"/>
      <c r="N549" s="1317"/>
      <c r="O549" s="1317"/>
      <c r="P549" s="1317"/>
      <c r="Q549" s="1317"/>
      <c r="R549" s="1318"/>
      <c r="S549" s="1319" t="s">
        <v>102</v>
      </c>
      <c r="T549" s="1320"/>
      <c r="U549" s="1320"/>
      <c r="V549" s="1320"/>
      <c r="W549" s="1321"/>
      <c r="X549" s="1569"/>
      <c r="Y549" s="1570"/>
      <c r="Z549" s="296" t="s">
        <v>38</v>
      </c>
      <c r="AA549" s="45"/>
      <c r="AB549" s="213"/>
      <c r="AC549" s="214"/>
      <c r="AD549" s="215"/>
    </row>
    <row r="550" spans="1:30">
      <c r="A550" s="49"/>
      <c r="B550" s="37"/>
      <c r="C550" s="36"/>
      <c r="D550" s="63"/>
      <c r="E550" s="1056"/>
      <c r="F550" s="32"/>
      <c r="AA550" s="45"/>
      <c r="AB550" s="213"/>
      <c r="AC550" s="214"/>
      <c r="AD550" s="215"/>
    </row>
    <row r="551" spans="1:30">
      <c r="A551" s="49"/>
      <c r="B551" s="37"/>
      <c r="C551" s="36"/>
      <c r="D551" s="63"/>
      <c r="E551" s="1056"/>
      <c r="F551" s="32"/>
      <c r="AA551" s="45"/>
      <c r="AB551" s="213"/>
      <c r="AC551" s="214"/>
      <c r="AD551" s="215"/>
    </row>
    <row r="552" spans="1:30">
      <c r="A552" s="49"/>
      <c r="B552" s="37"/>
      <c r="C552" s="36"/>
      <c r="D552" s="63"/>
      <c r="E552" s="1056"/>
      <c r="F552" s="32"/>
      <c r="AA552" s="45"/>
      <c r="AB552" s="213"/>
      <c r="AC552" s="214"/>
      <c r="AD552" s="215"/>
    </row>
    <row r="553" spans="1:30">
      <c r="A553" s="49"/>
      <c r="B553" s="37"/>
      <c r="C553" s="36"/>
      <c r="D553" s="63"/>
      <c r="E553" s="1056"/>
      <c r="F553" s="32"/>
      <c r="AA553" s="45"/>
      <c r="AB553" s="213"/>
      <c r="AC553" s="214"/>
      <c r="AD553" s="215"/>
    </row>
    <row r="554" spans="1:30">
      <c r="A554" s="49"/>
      <c r="B554" s="37"/>
      <c r="C554" s="36"/>
      <c r="D554" s="63"/>
      <c r="E554" s="1056"/>
      <c r="F554" s="32"/>
      <c r="AA554" s="45"/>
      <c r="AB554" s="213"/>
      <c r="AC554" s="214"/>
      <c r="AD554" s="215"/>
    </row>
    <row r="555" spans="1:30">
      <c r="A555" s="49"/>
      <c r="B555" s="37"/>
      <c r="C555" s="36"/>
      <c r="D555" s="63"/>
      <c r="E555" s="1056"/>
      <c r="F555" s="32"/>
      <c r="AA555" s="45"/>
      <c r="AB555" s="213"/>
      <c r="AC555" s="214"/>
      <c r="AD555" s="215"/>
    </row>
    <row r="556" spans="1:30">
      <c r="A556" s="49"/>
      <c r="B556" s="280"/>
      <c r="C556" s="36"/>
      <c r="D556" s="63"/>
      <c r="E556" s="1056"/>
      <c r="F556" s="32"/>
      <c r="AA556" s="45"/>
      <c r="AB556" s="277"/>
      <c r="AC556" s="278"/>
      <c r="AD556" s="279"/>
    </row>
    <row r="557" spans="1:30" ht="8.25" customHeight="1">
      <c r="A557" s="49"/>
      <c r="B557" s="280"/>
      <c r="C557" s="36"/>
      <c r="D557" s="63"/>
      <c r="E557" s="1056"/>
      <c r="F557" s="32"/>
      <c r="AA557" s="45"/>
      <c r="AB557" s="277"/>
      <c r="AC557" s="278"/>
      <c r="AD557" s="279"/>
    </row>
    <row r="558" spans="1:30" ht="10.8" customHeight="1">
      <c r="A558" s="49"/>
      <c r="B558" s="280"/>
      <c r="C558" s="36"/>
      <c r="D558" s="63"/>
      <c r="E558" s="471"/>
      <c r="F558" s="32"/>
      <c r="AA558" s="45"/>
      <c r="AB558" s="277"/>
      <c r="AC558" s="278"/>
      <c r="AD558" s="279"/>
    </row>
    <row r="559" spans="1:30" ht="13.5" customHeight="1">
      <c r="A559" s="1056" t="s">
        <v>1017</v>
      </c>
      <c r="B559" s="1110" t="s">
        <v>1241</v>
      </c>
      <c r="C559" s="36" t="s">
        <v>1018</v>
      </c>
      <c r="D559" s="63" t="s">
        <v>538</v>
      </c>
      <c r="E559" s="1056" t="s">
        <v>1243</v>
      </c>
      <c r="F559" s="32"/>
      <c r="G559" s="1011" t="s">
        <v>72</v>
      </c>
      <c r="H559" s="1011"/>
      <c r="I559" s="1011"/>
      <c r="J559" s="1011"/>
      <c r="K559" s="1011"/>
      <c r="L559" s="1011"/>
      <c r="M559" s="1011"/>
      <c r="N559" s="1058" t="s">
        <v>114</v>
      </c>
      <c r="O559" s="1058"/>
      <c r="P559" s="1058"/>
      <c r="Q559" s="1058"/>
      <c r="R559" s="1058"/>
      <c r="S559" s="1058"/>
      <c r="T559" s="1058"/>
      <c r="U559" s="1058"/>
      <c r="V559" s="1058"/>
      <c r="AA559" s="45"/>
      <c r="AB559" s="1082" t="s">
        <v>643</v>
      </c>
      <c r="AC559" s="1113"/>
      <c r="AD559" s="1114"/>
    </row>
    <row r="560" spans="1:30" ht="13.5" customHeight="1">
      <c r="A560" s="1057"/>
      <c r="B560" s="1111"/>
      <c r="C560" s="36"/>
      <c r="D560" s="63"/>
      <c r="E560" s="1057"/>
      <c r="F560" s="32"/>
      <c r="G560" s="1011"/>
      <c r="H560" s="1011"/>
      <c r="I560" s="1011"/>
      <c r="J560" s="1011"/>
      <c r="K560" s="1011"/>
      <c r="L560" s="1011"/>
      <c r="M560" s="1011"/>
      <c r="N560" s="1058"/>
      <c r="O560" s="1058"/>
      <c r="P560" s="1058"/>
      <c r="Q560" s="1058"/>
      <c r="R560" s="1058"/>
      <c r="S560" s="1058"/>
      <c r="T560" s="1058"/>
      <c r="U560" s="1058"/>
      <c r="V560" s="1058"/>
      <c r="AA560" s="45"/>
      <c r="AB560" s="1082"/>
      <c r="AC560" s="1113"/>
      <c r="AD560" s="1114"/>
    </row>
    <row r="561" spans="1:32" ht="13.5" customHeight="1">
      <c r="A561" s="1057"/>
      <c r="B561" s="280"/>
      <c r="C561" s="36"/>
      <c r="D561" s="63"/>
      <c r="E561" s="1057"/>
      <c r="F561" s="32"/>
      <c r="AA561" s="45"/>
      <c r="AB561" s="1082"/>
      <c r="AC561" s="1113"/>
      <c r="AD561" s="1114"/>
    </row>
    <row r="562" spans="1:32" ht="13.5" customHeight="1">
      <c r="A562" s="49"/>
      <c r="B562" s="280"/>
      <c r="C562" s="36"/>
      <c r="D562" s="63"/>
      <c r="E562" s="1057"/>
      <c r="F562" s="32"/>
      <c r="AA562" s="45"/>
      <c r="AB562" s="277"/>
      <c r="AC562" s="278"/>
      <c r="AD562" s="279"/>
    </row>
    <row r="563" spans="1:32" ht="13.5" customHeight="1">
      <c r="A563" s="49"/>
      <c r="B563" s="280"/>
      <c r="C563" s="36"/>
      <c r="D563" s="63"/>
      <c r="E563" s="1057"/>
      <c r="F563" s="32"/>
      <c r="AA563" s="45"/>
      <c r="AB563" s="277"/>
      <c r="AC563" s="278"/>
      <c r="AD563" s="279"/>
    </row>
    <row r="564" spans="1:32" ht="13.5" customHeight="1">
      <c r="A564" s="49"/>
      <c r="B564" s="280"/>
      <c r="C564" s="36"/>
      <c r="D564" s="63"/>
      <c r="E564" s="471"/>
      <c r="F564" s="32"/>
      <c r="AA564" s="45"/>
      <c r="AB564" s="277"/>
      <c r="AC564" s="278"/>
      <c r="AD564" s="279"/>
    </row>
    <row r="565" spans="1:32" ht="13.5" customHeight="1">
      <c r="A565" s="49"/>
      <c r="B565" s="1110" t="s">
        <v>1242</v>
      </c>
      <c r="C565" s="36" t="s">
        <v>1020</v>
      </c>
      <c r="D565" s="63" t="s">
        <v>538</v>
      </c>
      <c r="E565" s="1056" t="s">
        <v>1021</v>
      </c>
      <c r="F565" s="32"/>
      <c r="G565" s="1011" t="s">
        <v>72</v>
      </c>
      <c r="H565" s="1011"/>
      <c r="I565" s="1011"/>
      <c r="J565" s="1011"/>
      <c r="K565" s="1011"/>
      <c r="L565" s="1011"/>
      <c r="M565" s="1011"/>
      <c r="N565" s="1183" t="s">
        <v>114</v>
      </c>
      <c r="O565" s="1183"/>
      <c r="P565" s="1183"/>
      <c r="Q565" s="1183"/>
      <c r="R565" s="1183"/>
      <c r="S565" s="1183"/>
      <c r="T565" s="1183"/>
      <c r="U565" s="1183"/>
      <c r="V565" s="1183"/>
      <c r="AA565" s="45"/>
      <c r="AB565" s="1082" t="s">
        <v>643</v>
      </c>
      <c r="AC565" s="1113"/>
      <c r="AD565" s="1114"/>
    </row>
    <row r="566" spans="1:32" ht="13.5" customHeight="1">
      <c r="A566" s="49"/>
      <c r="B566" s="1111"/>
      <c r="C566" s="36"/>
      <c r="D566" s="63"/>
      <c r="E566" s="1057"/>
      <c r="F566" s="32"/>
      <c r="G566" s="1011"/>
      <c r="H566" s="1011"/>
      <c r="I566" s="1011"/>
      <c r="J566" s="1011"/>
      <c r="K566" s="1011"/>
      <c r="L566" s="1011"/>
      <c r="M566" s="1011"/>
      <c r="N566" s="1183"/>
      <c r="O566" s="1183"/>
      <c r="P566" s="1183"/>
      <c r="Q566" s="1183"/>
      <c r="R566" s="1183"/>
      <c r="S566" s="1183"/>
      <c r="T566" s="1183"/>
      <c r="U566" s="1183"/>
      <c r="V566" s="1183"/>
      <c r="AA566" s="45"/>
      <c r="AB566" s="1082"/>
      <c r="AC566" s="1113"/>
      <c r="AD566" s="1114"/>
    </row>
    <row r="567" spans="1:32" ht="21.75" customHeight="1">
      <c r="A567" s="60"/>
      <c r="B567" s="516"/>
      <c r="C567" s="62"/>
      <c r="D567" s="165"/>
      <c r="E567" s="1836"/>
      <c r="F567" s="64"/>
      <c r="G567" s="118"/>
      <c r="H567" s="118"/>
      <c r="I567" s="118"/>
      <c r="J567" s="118"/>
      <c r="K567" s="118"/>
      <c r="L567" s="118"/>
      <c r="M567" s="118"/>
      <c r="N567" s="118"/>
      <c r="O567" s="118"/>
      <c r="P567" s="118"/>
      <c r="Q567" s="118"/>
      <c r="R567" s="118"/>
      <c r="S567" s="118"/>
      <c r="T567" s="118"/>
      <c r="U567" s="118"/>
      <c r="V567" s="118"/>
      <c r="W567" s="118"/>
      <c r="X567" s="118"/>
      <c r="Y567" s="118"/>
      <c r="Z567" s="118"/>
      <c r="AA567" s="66"/>
      <c r="AB567" s="1184"/>
      <c r="AC567" s="1185"/>
      <c r="AD567" s="1186"/>
    </row>
    <row r="568" spans="1:32" ht="3.75" customHeight="1">
      <c r="A568" s="49"/>
      <c r="B568" s="280"/>
      <c r="C568" s="36"/>
      <c r="D568" s="63"/>
      <c r="E568" s="727"/>
      <c r="F568" s="32"/>
      <c r="AA568" s="45"/>
      <c r="AB568" s="213"/>
      <c r="AC568" s="214"/>
      <c r="AD568" s="215"/>
    </row>
    <row r="569" spans="1:32" ht="13.5" customHeight="1">
      <c r="A569" s="1008" t="s">
        <v>884</v>
      </c>
      <c r="B569" s="1178" t="s">
        <v>1244</v>
      </c>
      <c r="C569" s="1180" t="s">
        <v>455</v>
      </c>
      <c r="D569" s="1010" t="s">
        <v>242</v>
      </c>
      <c r="E569" s="1105" t="s">
        <v>591</v>
      </c>
      <c r="F569" s="32"/>
      <c r="G569" s="1011" t="s">
        <v>72</v>
      </c>
      <c r="H569" s="1011"/>
      <c r="I569" s="1011"/>
      <c r="J569" s="1011"/>
      <c r="K569" s="1011"/>
      <c r="L569" s="1011"/>
      <c r="M569" s="1011"/>
      <c r="N569" s="1058" t="s">
        <v>114</v>
      </c>
      <c r="O569" s="1058"/>
      <c r="P569" s="1058"/>
      <c r="Q569" s="1058"/>
      <c r="R569" s="1058"/>
      <c r="S569" s="1058"/>
      <c r="T569" s="1058"/>
      <c r="U569" s="1058"/>
      <c r="V569" s="1058"/>
      <c r="W569" s="105"/>
      <c r="X569" s="105"/>
      <c r="Y569" s="105"/>
      <c r="Z569" s="105"/>
      <c r="AA569" s="470"/>
      <c r="AB569" s="1082" t="s">
        <v>643</v>
      </c>
      <c r="AC569" s="1113"/>
      <c r="AD569" s="1114"/>
    </row>
    <row r="570" spans="1:32" ht="13.5" customHeight="1">
      <c r="A570" s="1008"/>
      <c r="B570" s="1178"/>
      <c r="C570" s="1180"/>
      <c r="D570" s="1010"/>
      <c r="E570" s="1105"/>
      <c r="F570" s="32"/>
      <c r="G570" s="1011"/>
      <c r="H570" s="1011"/>
      <c r="I570" s="1011"/>
      <c r="J570" s="1011"/>
      <c r="K570" s="1011"/>
      <c r="L570" s="1011"/>
      <c r="M570" s="1011"/>
      <c r="N570" s="1058"/>
      <c r="O570" s="1058"/>
      <c r="P570" s="1058"/>
      <c r="Q570" s="1058"/>
      <c r="R570" s="1058"/>
      <c r="S570" s="1058"/>
      <c r="T570" s="1058"/>
      <c r="U570" s="1058"/>
      <c r="V570" s="1058"/>
      <c r="W570" s="105"/>
      <c r="X570" s="105"/>
      <c r="Y570" s="105"/>
      <c r="Z570" s="105"/>
      <c r="AA570" s="470"/>
      <c r="AB570" s="1082"/>
      <c r="AC570" s="1113"/>
      <c r="AD570" s="1114"/>
    </row>
    <row r="571" spans="1:32" ht="13.5" customHeight="1">
      <c r="A571" s="1008"/>
      <c r="B571" s="1178"/>
      <c r="C571" s="1180"/>
      <c r="D571" s="1010"/>
      <c r="E571" s="1105"/>
      <c r="F571" s="32"/>
      <c r="AA571" s="45"/>
      <c r="AB571" s="1082"/>
      <c r="AC571" s="1113"/>
      <c r="AD571" s="1114"/>
    </row>
    <row r="572" spans="1:32" ht="5.25" customHeight="1">
      <c r="A572" s="47"/>
      <c r="B572" s="37"/>
      <c r="C572" s="36"/>
      <c r="D572" s="63"/>
      <c r="E572" s="471"/>
      <c r="F572" s="32"/>
      <c r="AA572" s="45"/>
      <c r="AB572" s="213"/>
      <c r="AC572" s="214"/>
      <c r="AD572" s="215"/>
    </row>
    <row r="573" spans="1:32" ht="13.5" customHeight="1">
      <c r="A573" s="1008" t="s">
        <v>885</v>
      </c>
      <c r="B573" s="1178" t="s">
        <v>1245</v>
      </c>
      <c r="C573" s="1180" t="s">
        <v>456</v>
      </c>
      <c r="D573" s="1010" t="s">
        <v>242</v>
      </c>
      <c r="E573" s="1056" t="s">
        <v>758</v>
      </c>
      <c r="F573" s="32"/>
      <c r="G573" s="1011" t="s">
        <v>72</v>
      </c>
      <c r="H573" s="1011"/>
      <c r="I573" s="1011"/>
      <c r="J573" s="1011"/>
      <c r="K573" s="1011"/>
      <c r="L573" s="1011"/>
      <c r="M573" s="1011"/>
      <c r="N573" s="1058" t="s">
        <v>296</v>
      </c>
      <c r="O573" s="1058"/>
      <c r="P573" s="1058"/>
      <c r="Q573" s="1058"/>
      <c r="R573" s="1058"/>
      <c r="S573" s="1058"/>
      <c r="T573" s="1058"/>
      <c r="U573" s="1058"/>
      <c r="V573" s="1058"/>
      <c r="W573" s="105"/>
      <c r="X573" s="105"/>
      <c r="Y573" s="105"/>
      <c r="Z573" s="105"/>
      <c r="AA573" s="470"/>
      <c r="AB573" s="1082" t="s">
        <v>643</v>
      </c>
      <c r="AC573" s="1113"/>
      <c r="AD573" s="1114"/>
      <c r="AF573" s="147"/>
    </row>
    <row r="574" spans="1:32" ht="13.5" customHeight="1">
      <c r="A574" s="1008"/>
      <c r="B574" s="1178"/>
      <c r="C574" s="1180"/>
      <c r="D574" s="1010"/>
      <c r="E574" s="1056"/>
      <c r="F574" s="32"/>
      <c r="G574" s="1011"/>
      <c r="H574" s="1011"/>
      <c r="I574" s="1011"/>
      <c r="J574" s="1011"/>
      <c r="K574" s="1011"/>
      <c r="L574" s="1011"/>
      <c r="M574" s="1011"/>
      <c r="N574" s="1058"/>
      <c r="O574" s="1058"/>
      <c r="P574" s="1058"/>
      <c r="Q574" s="1058"/>
      <c r="R574" s="1058"/>
      <c r="S574" s="1058"/>
      <c r="T574" s="1058"/>
      <c r="U574" s="1058"/>
      <c r="V574" s="1058"/>
      <c r="W574" s="105"/>
      <c r="X574" s="105"/>
      <c r="Y574" s="105"/>
      <c r="Z574" s="105"/>
      <c r="AA574" s="470"/>
      <c r="AB574" s="1082"/>
      <c r="AC574" s="1113"/>
      <c r="AD574" s="1114"/>
    </row>
    <row r="575" spans="1:32" ht="13.5" customHeight="1">
      <c r="A575" s="1008"/>
      <c r="B575" s="1178"/>
      <c r="C575" s="1180"/>
      <c r="D575" s="1010"/>
      <c r="E575" s="1056"/>
      <c r="F575" s="32"/>
      <c r="AA575" s="45"/>
      <c r="AB575" s="1082"/>
      <c r="AC575" s="1113"/>
      <c r="AD575" s="1114"/>
    </row>
    <row r="576" spans="1:32">
      <c r="A576" s="1008"/>
      <c r="B576" s="37"/>
      <c r="C576" s="36"/>
      <c r="D576" s="1010"/>
      <c r="E576" s="1056"/>
      <c r="F576" s="32"/>
      <c r="G576" s="1298" t="s">
        <v>457</v>
      </c>
      <c r="H576" s="1298"/>
      <c r="I576" s="1298"/>
      <c r="J576" s="1298"/>
      <c r="K576" s="1298"/>
      <c r="L576" s="1298"/>
      <c r="M576" s="1298"/>
      <c r="N576" s="1298"/>
      <c r="O576" s="1298"/>
      <c r="P576" s="1298"/>
      <c r="Q576" s="1298"/>
      <c r="R576" s="1298"/>
      <c r="S576" s="1298"/>
      <c r="T576" s="1298" t="s">
        <v>458</v>
      </c>
      <c r="U576" s="1298"/>
      <c r="V576" s="1298"/>
      <c r="W576" s="1298"/>
      <c r="X576" s="1298"/>
      <c r="Y576" s="1298"/>
      <c r="Z576" s="1298"/>
      <c r="AA576" s="470"/>
      <c r="AB576" s="1082"/>
      <c r="AC576" s="1113"/>
      <c r="AD576" s="1114"/>
    </row>
    <row r="577" spans="1:32">
      <c r="A577" s="47"/>
      <c r="B577" s="37"/>
      <c r="C577" s="36"/>
      <c r="D577" s="1010"/>
      <c r="E577" s="1056"/>
      <c r="F577" s="32"/>
      <c r="G577" s="1221"/>
      <c r="H577" s="1221"/>
      <c r="I577" s="1221"/>
      <c r="J577" s="1221"/>
      <c r="K577" s="1221"/>
      <c r="L577" s="1221"/>
      <c r="M577" s="1221"/>
      <c r="N577" s="1221"/>
      <c r="O577" s="1221"/>
      <c r="P577" s="1221"/>
      <c r="Q577" s="1221"/>
      <c r="R577" s="1221"/>
      <c r="S577" s="1221"/>
      <c r="T577" s="1222"/>
      <c r="U577" s="1223"/>
      <c r="V577" s="1223"/>
      <c r="W577" s="1223"/>
      <c r="X577" s="1223"/>
      <c r="Y577" s="1223"/>
      <c r="Z577" s="261" t="s">
        <v>459</v>
      </c>
      <c r="AA577" s="470"/>
      <c r="AB577" s="1082"/>
      <c r="AC577" s="1113"/>
      <c r="AD577" s="1114"/>
    </row>
    <row r="578" spans="1:32">
      <c r="A578" s="47"/>
      <c r="B578" s="37"/>
      <c r="C578" s="36"/>
      <c r="D578" s="1010"/>
      <c r="E578" s="1056"/>
      <c r="F578" s="32"/>
      <c r="G578" s="1221"/>
      <c r="H578" s="1221"/>
      <c r="I578" s="1221"/>
      <c r="J578" s="1221"/>
      <c r="K578" s="1221"/>
      <c r="L578" s="1221"/>
      <c r="M578" s="1221"/>
      <c r="N578" s="1221"/>
      <c r="O578" s="1221"/>
      <c r="P578" s="1221"/>
      <c r="Q578" s="1221"/>
      <c r="R578" s="1221"/>
      <c r="S578" s="1221"/>
      <c r="T578" s="1222"/>
      <c r="U578" s="1223"/>
      <c r="V578" s="1223"/>
      <c r="W578" s="1223"/>
      <c r="X578" s="1223"/>
      <c r="Y578" s="1223"/>
      <c r="Z578" s="261" t="s">
        <v>459</v>
      </c>
      <c r="AA578" s="45"/>
      <c r="AB578" s="1082"/>
      <c r="AC578" s="1113"/>
      <c r="AD578" s="1114"/>
    </row>
    <row r="579" spans="1:32">
      <c r="A579" s="47"/>
      <c r="B579" s="37"/>
      <c r="C579" s="36"/>
      <c r="D579" s="1010"/>
      <c r="E579" s="1056"/>
      <c r="F579" s="32"/>
      <c r="G579" s="1221"/>
      <c r="H579" s="1221"/>
      <c r="I579" s="1221"/>
      <c r="J579" s="1221"/>
      <c r="K579" s="1221"/>
      <c r="L579" s="1221"/>
      <c r="M579" s="1221"/>
      <c r="N579" s="1221"/>
      <c r="O579" s="1221"/>
      <c r="P579" s="1221"/>
      <c r="Q579" s="1221"/>
      <c r="R579" s="1221"/>
      <c r="S579" s="1221"/>
      <c r="T579" s="1222"/>
      <c r="U579" s="1223"/>
      <c r="V579" s="1223"/>
      <c r="W579" s="1223"/>
      <c r="X579" s="1223"/>
      <c r="Y579" s="1223"/>
      <c r="Z579" s="261" t="s">
        <v>459</v>
      </c>
      <c r="AA579" s="45"/>
      <c r="AB579" s="1082"/>
      <c r="AC579" s="1113"/>
      <c r="AD579" s="1114"/>
    </row>
    <row r="580" spans="1:32" ht="6.75" customHeight="1">
      <c r="A580" s="47"/>
      <c r="B580" s="37"/>
      <c r="C580" s="36"/>
      <c r="D580" s="63"/>
      <c r="E580" s="471"/>
      <c r="F580" s="32"/>
      <c r="G580" s="105"/>
      <c r="H580" s="105"/>
      <c r="I580" s="105"/>
      <c r="J580" s="105"/>
      <c r="K580" s="105"/>
      <c r="L580" s="105"/>
      <c r="M580" s="105"/>
      <c r="N580" s="105"/>
      <c r="O580" s="105"/>
      <c r="P580" s="105"/>
      <c r="Q580" s="105"/>
      <c r="R580" s="105"/>
      <c r="S580" s="105"/>
      <c r="T580" s="105"/>
      <c r="U580" s="105"/>
      <c r="V580" s="105"/>
      <c r="W580" s="105"/>
      <c r="X580" s="105"/>
      <c r="Y580" s="105"/>
      <c r="Z580" s="105"/>
      <c r="AA580" s="45"/>
      <c r="AB580" s="213"/>
      <c r="AC580" s="214"/>
      <c r="AD580" s="215"/>
    </row>
    <row r="581" spans="1:32" ht="5.25" customHeight="1">
      <c r="A581" s="47"/>
      <c r="B581" s="37"/>
      <c r="C581" s="36"/>
      <c r="D581" s="63"/>
      <c r="E581" s="471"/>
      <c r="F581" s="32"/>
      <c r="G581" s="105"/>
      <c r="H581" s="105"/>
      <c r="I581" s="105"/>
      <c r="J581" s="105"/>
      <c r="K581" s="105"/>
      <c r="L581" s="105"/>
      <c r="M581" s="105"/>
      <c r="N581" s="105"/>
      <c r="O581" s="105"/>
      <c r="P581" s="105"/>
      <c r="Q581" s="105"/>
      <c r="R581" s="105"/>
      <c r="S581" s="105"/>
      <c r="T581" s="105"/>
      <c r="U581" s="105"/>
      <c r="V581" s="105"/>
      <c r="W581" s="105"/>
      <c r="X581" s="105"/>
      <c r="Y581" s="105"/>
      <c r="Z581" s="105"/>
      <c r="AA581" s="45"/>
      <c r="AB581" s="213"/>
      <c r="AC581" s="214"/>
      <c r="AD581" s="215"/>
    </row>
    <row r="582" spans="1:32" ht="13.5" customHeight="1">
      <c r="A582" s="1008"/>
      <c r="B582" s="1178" t="s">
        <v>1246</v>
      </c>
      <c r="C582" s="1180" t="s">
        <v>460</v>
      </c>
      <c r="D582" s="1010" t="s">
        <v>242</v>
      </c>
      <c r="E582" s="1105" t="s">
        <v>592</v>
      </c>
      <c r="F582" s="32"/>
      <c r="G582" s="1011" t="s">
        <v>72</v>
      </c>
      <c r="H582" s="1011"/>
      <c r="I582" s="1011"/>
      <c r="J582" s="1011"/>
      <c r="K582" s="1011"/>
      <c r="L582" s="1011"/>
      <c r="M582" s="1011"/>
      <c r="N582" s="1058" t="s">
        <v>116</v>
      </c>
      <c r="O582" s="1058"/>
      <c r="P582" s="1058"/>
      <c r="Q582" s="1058"/>
      <c r="R582" s="1058"/>
      <c r="S582" s="1058"/>
      <c r="T582" s="1058"/>
      <c r="U582" s="1058"/>
      <c r="V582" s="1058"/>
      <c r="W582" s="105"/>
      <c r="X582" s="105"/>
      <c r="Y582" s="105"/>
      <c r="Z582" s="105"/>
      <c r="AA582" s="470"/>
      <c r="AB582" s="1082" t="s">
        <v>643</v>
      </c>
      <c r="AC582" s="1113"/>
      <c r="AD582" s="1114"/>
      <c r="AF582" s="147"/>
    </row>
    <row r="583" spans="1:32" ht="13.5" customHeight="1">
      <c r="A583" s="1008"/>
      <c r="B583" s="1178"/>
      <c r="C583" s="1180"/>
      <c r="D583" s="1010"/>
      <c r="E583" s="1105"/>
      <c r="F583" s="32"/>
      <c r="G583" s="1011"/>
      <c r="H583" s="1011"/>
      <c r="I583" s="1011"/>
      <c r="J583" s="1011"/>
      <c r="K583" s="1011"/>
      <c r="L583" s="1011"/>
      <c r="M583" s="1011"/>
      <c r="N583" s="1058"/>
      <c r="O583" s="1058"/>
      <c r="P583" s="1058"/>
      <c r="Q583" s="1058"/>
      <c r="R583" s="1058"/>
      <c r="S583" s="1058"/>
      <c r="T583" s="1058"/>
      <c r="U583" s="1058"/>
      <c r="V583" s="1058"/>
      <c r="W583" s="105"/>
      <c r="X583" s="105"/>
      <c r="Y583" s="105"/>
      <c r="Z583" s="105"/>
      <c r="AA583" s="470"/>
      <c r="AB583" s="1082"/>
      <c r="AC583" s="1113"/>
      <c r="AD583" s="1114"/>
    </row>
    <row r="584" spans="1:32" ht="13.5" customHeight="1">
      <c r="A584" s="1008"/>
      <c r="B584" s="1178"/>
      <c r="C584" s="1180"/>
      <c r="D584" s="1010"/>
      <c r="E584" s="1105"/>
      <c r="F584" s="32"/>
      <c r="AA584" s="45"/>
      <c r="AB584" s="1082"/>
      <c r="AC584" s="1113"/>
      <c r="AD584" s="1114"/>
    </row>
    <row r="585" spans="1:32" ht="13.5" customHeight="1">
      <c r="A585" s="1008"/>
      <c r="B585" s="1178"/>
      <c r="C585" s="1180"/>
      <c r="D585" s="1010"/>
      <c r="E585" s="1105"/>
      <c r="F585" s="32"/>
      <c r="G585" s="1497" t="s">
        <v>776</v>
      </c>
      <c r="H585" s="1497"/>
      <c r="I585" s="1497"/>
      <c r="J585" s="1497"/>
      <c r="K585" s="1497"/>
      <c r="L585" s="1497"/>
      <c r="M585" s="1497"/>
      <c r="N585" s="1497"/>
      <c r="O585" s="1497"/>
      <c r="P585" s="1497"/>
      <c r="Q585" s="1497"/>
      <c r="R585" s="1497"/>
      <c r="S585" s="1497"/>
      <c r="T585" s="1497"/>
      <c r="U585" s="1497"/>
      <c r="V585" s="1497"/>
      <c r="W585" s="1497"/>
      <c r="X585" s="1497"/>
      <c r="Y585" s="1497"/>
      <c r="Z585" s="1497"/>
      <c r="AA585" s="45"/>
      <c r="AB585" s="1082"/>
      <c r="AC585" s="1113"/>
      <c r="AD585" s="1114"/>
    </row>
    <row r="586" spans="1:32" ht="12.75" customHeight="1">
      <c r="A586" s="1008"/>
      <c r="B586" s="1178"/>
      <c r="C586" s="1180"/>
      <c r="D586" s="1010"/>
      <c r="E586" s="1105"/>
      <c r="F586" s="32"/>
      <c r="G586" s="1497"/>
      <c r="H586" s="1497"/>
      <c r="I586" s="1497"/>
      <c r="J586" s="1497"/>
      <c r="K586" s="1497"/>
      <c r="L586" s="1497"/>
      <c r="M586" s="1497"/>
      <c r="N586" s="1497"/>
      <c r="O586" s="1497"/>
      <c r="P586" s="1497"/>
      <c r="Q586" s="1497"/>
      <c r="R586" s="1497"/>
      <c r="S586" s="1497"/>
      <c r="T586" s="1497"/>
      <c r="U586" s="1497"/>
      <c r="V586" s="1497"/>
      <c r="W586" s="1497"/>
      <c r="X586" s="1497"/>
      <c r="Y586" s="1497"/>
      <c r="Z586" s="1497"/>
      <c r="AA586" s="45"/>
      <c r="AB586" s="1082"/>
      <c r="AC586" s="1113"/>
      <c r="AD586" s="1114"/>
    </row>
    <row r="587" spans="1:32" ht="13.5" customHeight="1">
      <c r="A587" s="1008"/>
      <c r="B587" s="1178"/>
      <c r="C587" s="1180"/>
      <c r="D587" s="1010"/>
      <c r="E587" s="1105" t="s">
        <v>593</v>
      </c>
      <c r="F587" s="32"/>
      <c r="G587" s="1146" t="s">
        <v>609</v>
      </c>
      <c r="H587" s="1146"/>
      <c r="I587" s="1146"/>
      <c r="J587" s="1146"/>
      <c r="K587" s="1146"/>
      <c r="L587" s="1146"/>
      <c r="M587" s="1146"/>
      <c r="N587" s="1146"/>
      <c r="O587" s="1146"/>
      <c r="P587" s="1146"/>
      <c r="Q587" s="1146"/>
      <c r="R587" s="1146"/>
      <c r="S587" s="105"/>
      <c r="T587" s="105"/>
      <c r="U587" s="105"/>
      <c r="V587" s="105"/>
      <c r="W587" s="105"/>
      <c r="X587" s="105"/>
      <c r="Y587" s="105"/>
      <c r="Z587" s="105"/>
      <c r="AA587" s="470"/>
      <c r="AB587" s="1082"/>
      <c r="AC587" s="1113"/>
      <c r="AD587" s="1114"/>
      <c r="AF587" s="147"/>
    </row>
    <row r="588" spans="1:32" ht="13.5" customHeight="1">
      <c r="A588" s="1008"/>
      <c r="B588" s="1178"/>
      <c r="C588" s="1180"/>
      <c r="D588" s="1010"/>
      <c r="E588" s="1105"/>
      <c r="F588" s="32"/>
      <c r="G588" s="1218" t="s">
        <v>462</v>
      </c>
      <c r="H588" s="1219"/>
      <c r="I588" s="1219"/>
      <c r="J588" s="1219"/>
      <c r="K588" s="1220"/>
      <c r="L588" s="1218" t="s">
        <v>463</v>
      </c>
      <c r="M588" s="1219"/>
      <c r="N588" s="1219"/>
      <c r="O588" s="1219"/>
      <c r="P588" s="1219"/>
      <c r="Q588" s="1219"/>
      <c r="R588" s="1220"/>
      <c r="S588" s="1219" t="s">
        <v>608</v>
      </c>
      <c r="T588" s="1219"/>
      <c r="U588" s="1219"/>
      <c r="V588" s="1219"/>
      <c r="W588" s="1219"/>
      <c r="X588" s="1219"/>
      <c r="Y588" s="1219"/>
      <c r="Z588" s="1220"/>
      <c r="AA588" s="45"/>
      <c r="AB588" s="1082"/>
      <c r="AC588" s="1113"/>
      <c r="AD588" s="1114"/>
    </row>
    <row r="589" spans="1:32" ht="13.5" customHeight="1">
      <c r="A589" s="1008"/>
      <c r="B589" s="1178"/>
      <c r="C589" s="1180"/>
      <c r="D589" s="1010"/>
      <c r="E589" s="1105" t="s">
        <v>594</v>
      </c>
      <c r="F589" s="32"/>
      <c r="G589" s="1214" t="s">
        <v>597</v>
      </c>
      <c r="H589" s="1215"/>
      <c r="I589" s="1215"/>
      <c r="J589" s="1215"/>
      <c r="K589" s="1216"/>
      <c r="L589" s="1193"/>
      <c r="M589" s="1194"/>
      <c r="N589" s="1194"/>
      <c r="O589" s="1194"/>
      <c r="P589" s="1194"/>
      <c r="Q589" s="1194"/>
      <c r="R589" s="1195"/>
      <c r="S589" s="1196"/>
      <c r="T589" s="1196"/>
      <c r="U589" s="261" t="s">
        <v>459</v>
      </c>
      <c r="V589" s="1197" t="s">
        <v>759</v>
      </c>
      <c r="W589" s="1198"/>
      <c r="X589" s="1198"/>
      <c r="Y589" s="1198"/>
      <c r="Z589" s="1199"/>
      <c r="AA589" s="470"/>
      <c r="AB589" s="1082"/>
      <c r="AC589" s="1113"/>
      <c r="AD589" s="1114"/>
      <c r="AF589" s="147"/>
    </row>
    <row r="590" spans="1:32" ht="13.5" customHeight="1">
      <c r="A590" s="1008"/>
      <c r="B590" s="1178"/>
      <c r="C590" s="1180"/>
      <c r="D590" s="1010"/>
      <c r="E590" s="1105"/>
      <c r="F590" s="32"/>
      <c r="G590" s="1214" t="s">
        <v>597</v>
      </c>
      <c r="H590" s="1215"/>
      <c r="I590" s="1215"/>
      <c r="J590" s="1215"/>
      <c r="K590" s="1216"/>
      <c r="L590" s="1193"/>
      <c r="M590" s="1194"/>
      <c r="N590" s="1194"/>
      <c r="O590" s="1194"/>
      <c r="P590" s="1194"/>
      <c r="Q590" s="1194"/>
      <c r="R590" s="1195"/>
      <c r="S590" s="1196"/>
      <c r="T590" s="1196"/>
      <c r="U590" s="261" t="s">
        <v>459</v>
      </c>
      <c r="V590" s="1197" t="s">
        <v>759</v>
      </c>
      <c r="W590" s="1198"/>
      <c r="X590" s="1198"/>
      <c r="Y590" s="1198"/>
      <c r="Z590" s="1199"/>
      <c r="AA590" s="470"/>
      <c r="AB590" s="1082"/>
      <c r="AC590" s="1113"/>
      <c r="AD590" s="1114"/>
    </row>
    <row r="591" spans="1:32" ht="13.5" customHeight="1">
      <c r="A591" s="1008"/>
      <c r="B591" s="1178"/>
      <c r="C591" s="1180"/>
      <c r="D591" s="1010"/>
      <c r="E591" s="1105" t="s">
        <v>595</v>
      </c>
      <c r="F591" s="32"/>
      <c r="G591" s="1214" t="s">
        <v>597</v>
      </c>
      <c r="H591" s="1215"/>
      <c r="I591" s="1215"/>
      <c r="J591" s="1215"/>
      <c r="K591" s="1216"/>
      <c r="L591" s="1193"/>
      <c r="M591" s="1194"/>
      <c r="N591" s="1194"/>
      <c r="O591" s="1194"/>
      <c r="P591" s="1194"/>
      <c r="Q591" s="1194"/>
      <c r="R591" s="1195"/>
      <c r="S591" s="1196"/>
      <c r="T591" s="1196"/>
      <c r="U591" s="261" t="s">
        <v>459</v>
      </c>
      <c r="V591" s="1197" t="s">
        <v>759</v>
      </c>
      <c r="W591" s="1198"/>
      <c r="X591" s="1198"/>
      <c r="Y591" s="1198"/>
      <c r="Z591" s="1199"/>
      <c r="AA591" s="470"/>
      <c r="AB591" s="1082"/>
      <c r="AC591" s="1113"/>
      <c r="AD591" s="1114"/>
      <c r="AF591" s="147"/>
    </row>
    <row r="592" spans="1:32" ht="13.5" customHeight="1">
      <c r="A592" s="1008"/>
      <c r="B592" s="1178"/>
      <c r="C592" s="1180"/>
      <c r="D592" s="1010"/>
      <c r="E592" s="1105"/>
      <c r="F592" s="32"/>
      <c r="G592" s="1214" t="s">
        <v>597</v>
      </c>
      <c r="H592" s="1215"/>
      <c r="I592" s="1215"/>
      <c r="J592" s="1215"/>
      <c r="K592" s="1216"/>
      <c r="L592" s="1193"/>
      <c r="M592" s="1194"/>
      <c r="N592" s="1194"/>
      <c r="O592" s="1194"/>
      <c r="P592" s="1194"/>
      <c r="Q592" s="1194"/>
      <c r="R592" s="1195"/>
      <c r="S592" s="1196"/>
      <c r="T592" s="1196"/>
      <c r="U592" s="261" t="s">
        <v>459</v>
      </c>
      <c r="V592" s="1197" t="s">
        <v>759</v>
      </c>
      <c r="W592" s="1198"/>
      <c r="X592" s="1198"/>
      <c r="Y592" s="1198"/>
      <c r="Z592" s="1199"/>
      <c r="AA592" s="470"/>
      <c r="AB592" s="1082"/>
      <c r="AC592" s="1113"/>
      <c r="AD592" s="1114"/>
      <c r="AF592" s="147"/>
    </row>
    <row r="593" spans="1:32" ht="13.5" customHeight="1">
      <c r="A593" s="1008"/>
      <c r="B593" s="1178"/>
      <c r="C593" s="1180"/>
      <c r="D593" s="1010"/>
      <c r="E593" s="1105" t="s">
        <v>596</v>
      </c>
      <c r="F593" s="32"/>
      <c r="G593" s="1214" t="s">
        <v>597</v>
      </c>
      <c r="H593" s="1215"/>
      <c r="I593" s="1215"/>
      <c r="J593" s="1215"/>
      <c r="K593" s="1216"/>
      <c r="L593" s="1193"/>
      <c r="M593" s="1194"/>
      <c r="N593" s="1194"/>
      <c r="O593" s="1194"/>
      <c r="P593" s="1194"/>
      <c r="Q593" s="1194"/>
      <c r="R593" s="1195"/>
      <c r="S593" s="1196"/>
      <c r="T593" s="1196"/>
      <c r="U593" s="261" t="s">
        <v>459</v>
      </c>
      <c r="V593" s="1197" t="s">
        <v>759</v>
      </c>
      <c r="W593" s="1198"/>
      <c r="X593" s="1198"/>
      <c r="Y593" s="1198"/>
      <c r="Z593" s="1199"/>
      <c r="AA593" s="470"/>
      <c r="AB593" s="1082"/>
      <c r="AC593" s="1113"/>
      <c r="AD593" s="1114"/>
      <c r="AF593" s="147"/>
    </row>
    <row r="594" spans="1:32" ht="13.5" customHeight="1">
      <c r="A594" s="1008"/>
      <c r="B594" s="1178"/>
      <c r="C594" s="1180"/>
      <c r="D594" s="1010"/>
      <c r="E594" s="1105"/>
      <c r="F594" s="32"/>
      <c r="G594" s="1214" t="s">
        <v>597</v>
      </c>
      <c r="H594" s="1215"/>
      <c r="I594" s="1215"/>
      <c r="J594" s="1215"/>
      <c r="K594" s="1216"/>
      <c r="L594" s="1193"/>
      <c r="M594" s="1194"/>
      <c r="N594" s="1194"/>
      <c r="O594" s="1194"/>
      <c r="P594" s="1194"/>
      <c r="Q594" s="1194"/>
      <c r="R594" s="1195"/>
      <c r="S594" s="1196"/>
      <c r="T594" s="1196"/>
      <c r="U594" s="261" t="s">
        <v>459</v>
      </c>
      <c r="V594" s="1197" t="s">
        <v>759</v>
      </c>
      <c r="W594" s="1198"/>
      <c r="X594" s="1198"/>
      <c r="Y594" s="1198"/>
      <c r="Z594" s="1199"/>
      <c r="AA594" s="470"/>
      <c r="AB594" s="1082"/>
      <c r="AC594" s="1113"/>
      <c r="AD594" s="1114"/>
      <c r="AF594" s="147"/>
    </row>
    <row r="595" spans="1:32" ht="13.5" customHeight="1">
      <c r="A595" s="1008"/>
      <c r="B595" s="1178"/>
      <c r="C595" s="1180"/>
      <c r="D595" s="1010"/>
      <c r="E595" s="1105"/>
      <c r="F595" s="32"/>
      <c r="G595" s="1214" t="s">
        <v>597</v>
      </c>
      <c r="H595" s="1215"/>
      <c r="I595" s="1215"/>
      <c r="J595" s="1215"/>
      <c r="K595" s="1216"/>
      <c r="L595" s="1193"/>
      <c r="M595" s="1194"/>
      <c r="N595" s="1194"/>
      <c r="O595" s="1194"/>
      <c r="P595" s="1194"/>
      <c r="Q595" s="1194"/>
      <c r="R595" s="1195"/>
      <c r="S595" s="1196"/>
      <c r="T595" s="1196"/>
      <c r="U595" s="261" t="s">
        <v>459</v>
      </c>
      <c r="V595" s="1197" t="s">
        <v>759</v>
      </c>
      <c r="W595" s="1198"/>
      <c r="X595" s="1198"/>
      <c r="Y595" s="1198"/>
      <c r="Z595" s="1199"/>
      <c r="AA595" s="470"/>
      <c r="AB595" s="1082"/>
      <c r="AC595" s="1113"/>
      <c r="AD595" s="1114"/>
      <c r="AF595" s="147"/>
    </row>
    <row r="596" spans="1:32" ht="13.5" customHeight="1">
      <c r="A596" s="1008"/>
      <c r="B596" s="1178"/>
      <c r="C596" s="1180"/>
      <c r="D596" s="1010"/>
      <c r="E596" s="1105"/>
      <c r="F596" s="32"/>
      <c r="G596" s="1214" t="s">
        <v>597</v>
      </c>
      <c r="H596" s="1215"/>
      <c r="I596" s="1215"/>
      <c r="J596" s="1215"/>
      <c r="K596" s="1216"/>
      <c r="L596" s="1193"/>
      <c r="M596" s="1194"/>
      <c r="N596" s="1194"/>
      <c r="O596" s="1194"/>
      <c r="P596" s="1194"/>
      <c r="Q596" s="1194"/>
      <c r="R596" s="1195"/>
      <c r="S596" s="1196"/>
      <c r="T596" s="1196"/>
      <c r="U596" s="261" t="s">
        <v>459</v>
      </c>
      <c r="V596" s="1197" t="s">
        <v>759</v>
      </c>
      <c r="W596" s="1198"/>
      <c r="X596" s="1198"/>
      <c r="Y596" s="1198"/>
      <c r="Z596" s="1199"/>
      <c r="AA596" s="470"/>
      <c r="AB596" s="1082"/>
      <c r="AC596" s="1113"/>
      <c r="AD596" s="1114"/>
      <c r="AF596" s="147"/>
    </row>
    <row r="597" spans="1:32" ht="13.5" customHeight="1">
      <c r="A597" s="1008"/>
      <c r="B597" s="1178"/>
      <c r="C597" s="1180"/>
      <c r="D597" s="1010"/>
      <c r="E597" s="1105"/>
      <c r="F597" s="32"/>
      <c r="G597" s="105"/>
      <c r="H597" s="105"/>
      <c r="I597" s="105"/>
      <c r="J597" s="105"/>
      <c r="K597" s="105"/>
      <c r="L597" s="105"/>
      <c r="M597" s="105"/>
      <c r="N597" s="105"/>
      <c r="O597" s="105"/>
      <c r="P597" s="105"/>
      <c r="Q597" s="105"/>
      <c r="R597" s="105"/>
      <c r="S597" s="105"/>
      <c r="T597" s="105"/>
      <c r="U597" s="105"/>
      <c r="V597" s="105"/>
      <c r="W597" s="105"/>
      <c r="X597" s="105"/>
      <c r="Y597" s="105"/>
      <c r="Z597" s="105"/>
      <c r="AA597" s="470"/>
      <c r="AB597" s="1082"/>
      <c r="AC597" s="1113"/>
      <c r="AD597" s="1114"/>
      <c r="AF597" s="147"/>
    </row>
    <row r="598" spans="1:32" ht="6.6" customHeight="1">
      <c r="A598" s="47"/>
      <c r="B598" s="37"/>
      <c r="C598" s="36"/>
      <c r="D598" s="63"/>
      <c r="E598" s="471"/>
      <c r="F598" s="32"/>
      <c r="AA598" s="45"/>
      <c r="AB598" s="213"/>
      <c r="AC598" s="214"/>
      <c r="AD598" s="215"/>
    </row>
    <row r="599" spans="1:32" ht="13.5" customHeight="1">
      <c r="A599" s="1008"/>
      <c r="B599" s="1178" t="s">
        <v>1247</v>
      </c>
      <c r="C599" s="1180" t="s">
        <v>461</v>
      </c>
      <c r="D599" s="1010" t="s">
        <v>242</v>
      </c>
      <c r="E599" s="1105" t="s">
        <v>1259</v>
      </c>
      <c r="F599" s="32"/>
      <c r="G599" s="1011" t="s">
        <v>72</v>
      </c>
      <c r="H599" s="1011"/>
      <c r="I599" s="1011"/>
      <c r="J599" s="1011"/>
      <c r="K599" s="1011"/>
      <c r="L599" s="1011"/>
      <c r="M599" s="1011"/>
      <c r="N599" s="1183" t="s">
        <v>114</v>
      </c>
      <c r="O599" s="1183"/>
      <c r="P599" s="1183"/>
      <c r="Q599" s="1183"/>
      <c r="R599" s="1183"/>
      <c r="S599" s="1183"/>
      <c r="T599" s="1183"/>
      <c r="U599" s="1183"/>
      <c r="V599" s="1183"/>
      <c r="W599" s="105"/>
      <c r="X599" s="105"/>
      <c r="Y599" s="105"/>
      <c r="Z599" s="105"/>
      <c r="AA599" s="470"/>
      <c r="AB599" s="1082" t="s">
        <v>643</v>
      </c>
      <c r="AC599" s="1113"/>
      <c r="AD599" s="1114"/>
      <c r="AF599" s="147"/>
    </row>
    <row r="600" spans="1:32" ht="13.5" customHeight="1">
      <c r="A600" s="1008"/>
      <c r="B600" s="1178"/>
      <c r="C600" s="1180"/>
      <c r="D600" s="1010"/>
      <c r="E600" s="1105"/>
      <c r="F600" s="32"/>
      <c r="G600" s="1011"/>
      <c r="H600" s="1011"/>
      <c r="I600" s="1011"/>
      <c r="J600" s="1011"/>
      <c r="K600" s="1011"/>
      <c r="L600" s="1011"/>
      <c r="M600" s="1011"/>
      <c r="N600" s="1183"/>
      <c r="O600" s="1183"/>
      <c r="P600" s="1183"/>
      <c r="Q600" s="1183"/>
      <c r="R600" s="1183"/>
      <c r="S600" s="1183"/>
      <c r="T600" s="1183"/>
      <c r="U600" s="1183"/>
      <c r="V600" s="1183"/>
      <c r="W600" s="105"/>
      <c r="X600" s="105"/>
      <c r="Y600" s="105"/>
      <c r="Z600" s="105"/>
      <c r="AA600" s="470"/>
      <c r="AB600" s="1082"/>
      <c r="AC600" s="1113"/>
      <c r="AD600" s="1114"/>
    </row>
    <row r="601" spans="1:32" ht="13.5" customHeight="1">
      <c r="A601" s="1008"/>
      <c r="B601" s="1178"/>
      <c r="C601" s="1180"/>
      <c r="D601" s="1010"/>
      <c r="E601" s="1105"/>
      <c r="F601" s="32"/>
      <c r="AA601" s="45"/>
      <c r="AB601" s="1082"/>
      <c r="AC601" s="1113"/>
      <c r="AD601" s="1114"/>
    </row>
    <row r="602" spans="1:32" ht="13.5" customHeight="1">
      <c r="A602" s="1008"/>
      <c r="B602" s="1178"/>
      <c r="C602" s="1180"/>
      <c r="D602" s="1010"/>
      <c r="E602" s="1105"/>
      <c r="F602" s="32"/>
      <c r="G602" s="40"/>
      <c r="H602" s="40"/>
      <c r="I602" s="40"/>
      <c r="J602" s="40"/>
      <c r="K602" s="40"/>
      <c r="L602" s="40"/>
      <c r="M602" s="40"/>
      <c r="N602" s="40"/>
      <c r="O602" s="40"/>
      <c r="P602" s="40"/>
      <c r="Q602" s="40"/>
      <c r="R602" s="40"/>
      <c r="S602" s="40"/>
      <c r="T602" s="40"/>
      <c r="U602" s="40"/>
      <c r="V602" s="40"/>
      <c r="W602" s="40"/>
      <c r="X602" s="40"/>
      <c r="Y602" s="105"/>
      <c r="Z602" s="105"/>
      <c r="AA602" s="45"/>
      <c r="AB602" s="1082"/>
      <c r="AC602" s="1113"/>
      <c r="AD602" s="1114"/>
    </row>
    <row r="603" spans="1:32" ht="11.25" customHeight="1">
      <c r="A603" s="47"/>
      <c r="B603" s="37"/>
      <c r="C603" s="36"/>
      <c r="D603" s="63"/>
      <c r="E603" s="471"/>
      <c r="F603" s="32"/>
      <c r="G603" s="105"/>
      <c r="H603" s="105"/>
      <c r="I603" s="105"/>
      <c r="J603" s="105"/>
      <c r="K603" s="105"/>
      <c r="L603" s="105"/>
      <c r="M603" s="105"/>
      <c r="N603" s="105"/>
      <c r="O603" s="105"/>
      <c r="P603" s="105"/>
      <c r="Q603" s="105"/>
      <c r="R603" s="105"/>
      <c r="S603" s="105"/>
      <c r="T603" s="105"/>
      <c r="U603" s="105"/>
      <c r="V603" s="105"/>
      <c r="W603" s="105"/>
      <c r="X603" s="105"/>
      <c r="Y603" s="105"/>
      <c r="Z603" s="105"/>
      <c r="AA603" s="45"/>
      <c r="AB603" s="213"/>
      <c r="AC603" s="214"/>
      <c r="AD603" s="215"/>
    </row>
    <row r="604" spans="1:32" ht="13.5" customHeight="1">
      <c r="A604" s="1008"/>
      <c r="B604" s="1178" t="s">
        <v>1248</v>
      </c>
      <c r="C604" s="1180" t="s">
        <v>464</v>
      </c>
      <c r="D604" s="1010" t="s">
        <v>242</v>
      </c>
      <c r="E604" s="1105" t="s">
        <v>1260</v>
      </c>
      <c r="F604" s="32"/>
      <c r="G604" s="1011" t="s">
        <v>72</v>
      </c>
      <c r="H604" s="1011"/>
      <c r="I604" s="1011"/>
      <c r="J604" s="1011"/>
      <c r="K604" s="1011"/>
      <c r="L604" s="1011"/>
      <c r="M604" s="1011"/>
      <c r="N604" s="1183" t="s">
        <v>114</v>
      </c>
      <c r="O604" s="1183"/>
      <c r="P604" s="1183"/>
      <c r="Q604" s="1183"/>
      <c r="R604" s="1183"/>
      <c r="S604" s="1183"/>
      <c r="T604" s="1183"/>
      <c r="U604" s="1183"/>
      <c r="V604" s="1183"/>
      <c r="W604" s="105"/>
      <c r="X604" s="105"/>
      <c r="Y604" s="105"/>
      <c r="Z604" s="105"/>
      <c r="AA604" s="470"/>
      <c r="AB604" s="1082" t="s">
        <v>643</v>
      </c>
      <c r="AC604" s="1113"/>
      <c r="AD604" s="1114"/>
      <c r="AF604" s="147"/>
    </row>
    <row r="605" spans="1:32" ht="13.5" customHeight="1">
      <c r="A605" s="1008"/>
      <c r="B605" s="1178"/>
      <c r="C605" s="1180"/>
      <c r="D605" s="1010"/>
      <c r="E605" s="1105"/>
      <c r="F605" s="32"/>
      <c r="G605" s="1011"/>
      <c r="H605" s="1011"/>
      <c r="I605" s="1011"/>
      <c r="J605" s="1011"/>
      <c r="K605" s="1011"/>
      <c r="L605" s="1011"/>
      <c r="M605" s="1011"/>
      <c r="N605" s="1183"/>
      <c r="O605" s="1183"/>
      <c r="P605" s="1183"/>
      <c r="Q605" s="1183"/>
      <c r="R605" s="1183"/>
      <c r="S605" s="1183"/>
      <c r="T605" s="1183"/>
      <c r="U605" s="1183"/>
      <c r="V605" s="1183"/>
      <c r="W605" s="105"/>
      <c r="X605" s="105"/>
      <c r="Y605" s="105"/>
      <c r="Z605" s="105"/>
      <c r="AA605" s="470"/>
      <c r="AB605" s="1082"/>
      <c r="AC605" s="1113"/>
      <c r="AD605" s="1114"/>
    </row>
    <row r="606" spans="1:32" ht="13.5" customHeight="1">
      <c r="A606" s="1008"/>
      <c r="B606" s="1178"/>
      <c r="C606" s="1180"/>
      <c r="D606" s="1010"/>
      <c r="E606" s="1105"/>
      <c r="F606" s="32"/>
      <c r="AA606" s="45"/>
      <c r="AB606" s="1082"/>
      <c r="AC606" s="1113"/>
      <c r="AD606" s="1114"/>
    </row>
    <row r="607" spans="1:32" ht="13.5" customHeight="1">
      <c r="A607" s="1008"/>
      <c r="B607" s="1178"/>
      <c r="C607" s="1180"/>
      <c r="D607" s="1010"/>
      <c r="E607" s="1105"/>
      <c r="F607" s="32"/>
      <c r="G607" s="105"/>
      <c r="H607" s="105"/>
      <c r="I607" s="105"/>
      <c r="J607" s="105"/>
      <c r="K607" s="105"/>
      <c r="L607" s="105"/>
      <c r="M607" s="105"/>
      <c r="N607" s="105"/>
      <c r="O607" s="105"/>
      <c r="P607" s="105"/>
      <c r="Q607" s="105"/>
      <c r="R607" s="105"/>
      <c r="S607" s="105"/>
      <c r="T607" s="105"/>
      <c r="U607" s="105"/>
      <c r="V607" s="105"/>
      <c r="W607" s="105"/>
      <c r="X607" s="105"/>
      <c r="Y607" s="105"/>
      <c r="Z607" s="105"/>
      <c r="AA607" s="470"/>
      <c r="AB607" s="1082"/>
      <c r="AC607" s="1113"/>
      <c r="AD607" s="1114"/>
      <c r="AF607" s="149"/>
    </row>
    <row r="608" spans="1:32" ht="13.5" customHeight="1">
      <c r="A608" s="1008"/>
      <c r="B608" s="1178"/>
      <c r="C608" s="1180"/>
      <c r="D608" s="1010"/>
      <c r="E608" s="1105"/>
      <c r="F608" s="32"/>
      <c r="G608" s="105"/>
      <c r="H608" s="105"/>
      <c r="I608" s="105"/>
      <c r="J608" s="105"/>
      <c r="K608" s="105"/>
      <c r="L608" s="105"/>
      <c r="M608" s="105"/>
      <c r="N608" s="105"/>
      <c r="O608" s="105"/>
      <c r="P608" s="105"/>
      <c r="Q608" s="105"/>
      <c r="R608" s="105"/>
      <c r="S608" s="105"/>
      <c r="T608" s="105"/>
      <c r="U608" s="105"/>
      <c r="V608" s="105"/>
      <c r="W608" s="105"/>
      <c r="X608" s="105"/>
      <c r="Y608" s="105"/>
      <c r="Z608" s="105"/>
      <c r="AA608" s="470"/>
      <c r="AB608" s="1082"/>
      <c r="AC608" s="1113"/>
      <c r="AD608" s="1114"/>
    </row>
    <row r="609" spans="1:32" ht="13.5" customHeight="1">
      <c r="A609" s="1008"/>
      <c r="B609" s="1178"/>
      <c r="C609" s="1180"/>
      <c r="D609" s="1010"/>
      <c r="E609" s="1105"/>
      <c r="F609" s="32"/>
      <c r="G609" s="105"/>
      <c r="H609" s="105"/>
      <c r="I609" s="105"/>
      <c r="J609" s="105"/>
      <c r="K609" s="105"/>
      <c r="L609" s="105"/>
      <c r="M609" s="105"/>
      <c r="N609" s="105"/>
      <c r="O609" s="105"/>
      <c r="P609" s="105"/>
      <c r="Q609" s="105"/>
      <c r="R609" s="105"/>
      <c r="S609" s="105"/>
      <c r="T609" s="105"/>
      <c r="U609" s="105"/>
      <c r="V609" s="105"/>
      <c r="W609" s="105"/>
      <c r="X609" s="105"/>
      <c r="Y609" s="105"/>
      <c r="Z609" s="105"/>
      <c r="AA609" s="470"/>
      <c r="AB609" s="1082"/>
      <c r="AC609" s="1113"/>
      <c r="AD609" s="1114"/>
    </row>
    <row r="610" spans="1:32" ht="13.5" customHeight="1">
      <c r="A610" s="1008"/>
      <c r="B610" s="1178"/>
      <c r="C610" s="1180"/>
      <c r="D610" s="1010"/>
      <c r="E610" s="1105"/>
      <c r="F610" s="32"/>
      <c r="AA610" s="45"/>
      <c r="AB610" s="1082"/>
      <c r="AC610" s="1113"/>
      <c r="AD610" s="1114"/>
    </row>
    <row r="611" spans="1:32" ht="13.5" customHeight="1">
      <c r="A611" s="1008"/>
      <c r="B611" s="1178"/>
      <c r="C611" s="1180"/>
      <c r="D611" s="1010"/>
      <c r="E611" s="1105"/>
      <c r="F611" s="32"/>
      <c r="G611" s="105"/>
      <c r="H611" s="105"/>
      <c r="I611" s="105"/>
      <c r="J611" s="105"/>
      <c r="K611" s="105"/>
      <c r="L611" s="105"/>
      <c r="M611" s="105"/>
      <c r="N611" s="105"/>
      <c r="O611" s="105"/>
      <c r="P611" s="105"/>
      <c r="Q611" s="105"/>
      <c r="R611" s="105"/>
      <c r="S611" s="105"/>
      <c r="T611" s="105"/>
      <c r="U611" s="105"/>
      <c r="V611" s="105"/>
      <c r="W611" s="105"/>
      <c r="X611" s="105"/>
      <c r="Y611" s="105"/>
      <c r="Z611" s="105"/>
      <c r="AA611" s="45"/>
      <c r="AB611" s="1082"/>
      <c r="AC611" s="1113"/>
      <c r="AD611" s="1114"/>
    </row>
    <row r="612" spans="1:32" ht="7.5" customHeight="1">
      <c r="A612" s="1177"/>
      <c r="B612" s="1179"/>
      <c r="C612" s="1181"/>
      <c r="D612" s="1182"/>
      <c r="E612" s="1106"/>
      <c r="F612" s="64"/>
      <c r="G612" s="373"/>
      <c r="H612" s="373"/>
      <c r="I612" s="373"/>
      <c r="J612" s="373"/>
      <c r="K612" s="373"/>
      <c r="L612" s="373"/>
      <c r="M612" s="373"/>
      <c r="N612" s="373"/>
      <c r="O612" s="373"/>
      <c r="P612" s="373"/>
      <c r="Q612" s="373"/>
      <c r="R612" s="373"/>
      <c r="S612" s="373"/>
      <c r="T612" s="373"/>
      <c r="U612" s="373"/>
      <c r="V612" s="373"/>
      <c r="W612" s="373"/>
      <c r="X612" s="373"/>
      <c r="Y612" s="373"/>
      <c r="Z612" s="373"/>
      <c r="AA612" s="66"/>
      <c r="AB612" s="1184"/>
      <c r="AC612" s="1185"/>
      <c r="AD612" s="1186"/>
    </row>
    <row r="613" spans="1:32" ht="6" customHeight="1">
      <c r="A613" s="47"/>
      <c r="B613" s="37"/>
      <c r="C613" s="36"/>
      <c r="D613" s="63"/>
      <c r="E613" s="471"/>
      <c r="F613" s="32"/>
      <c r="G613" s="105"/>
      <c r="H613" s="105"/>
      <c r="I613" s="105"/>
      <c r="J613" s="105"/>
      <c r="K613" s="105"/>
      <c r="L613" s="105"/>
      <c r="M613" s="105"/>
      <c r="N613" s="105"/>
      <c r="O613" s="105"/>
      <c r="P613" s="105"/>
      <c r="Q613" s="105"/>
      <c r="R613" s="105"/>
      <c r="S613" s="105"/>
      <c r="T613" s="105"/>
      <c r="U613" s="105"/>
      <c r="V613" s="105"/>
      <c r="W613" s="105"/>
      <c r="X613" s="105"/>
      <c r="Y613" s="105"/>
      <c r="Z613" s="105"/>
      <c r="AA613" s="45"/>
      <c r="AB613" s="213"/>
      <c r="AC613" s="214"/>
      <c r="AD613" s="215"/>
    </row>
    <row r="614" spans="1:32" ht="13.5" customHeight="1">
      <c r="A614" s="1008" t="s">
        <v>1261</v>
      </c>
      <c r="B614" s="1178" t="s">
        <v>1249</v>
      </c>
      <c r="C614" s="1180" t="s">
        <v>760</v>
      </c>
      <c r="D614" s="1010" t="s">
        <v>242</v>
      </c>
      <c r="E614" s="1105" t="s">
        <v>598</v>
      </c>
      <c r="F614" s="32"/>
      <c r="G614" s="1011" t="s">
        <v>72</v>
      </c>
      <c r="H614" s="1011"/>
      <c r="I614" s="1011"/>
      <c r="J614" s="1011"/>
      <c r="K614" s="1011"/>
      <c r="L614" s="1011"/>
      <c r="M614" s="1011"/>
      <c r="N614" s="1058" t="s">
        <v>114</v>
      </c>
      <c r="O614" s="1058"/>
      <c r="P614" s="1058"/>
      <c r="Q614" s="1058"/>
      <c r="R614" s="1058"/>
      <c r="S614" s="1058"/>
      <c r="T614" s="1058"/>
      <c r="U614" s="1058"/>
      <c r="V614" s="1058"/>
      <c r="W614" s="105"/>
      <c r="X614" s="105"/>
      <c r="Y614" s="105"/>
      <c r="Z614" s="105"/>
      <c r="AA614" s="470"/>
      <c r="AB614" s="1082" t="s">
        <v>643</v>
      </c>
      <c r="AC614" s="1113"/>
      <c r="AD614" s="1114"/>
      <c r="AF614" s="147"/>
    </row>
    <row r="615" spans="1:32" ht="13.5" customHeight="1">
      <c r="A615" s="1008"/>
      <c r="B615" s="1178"/>
      <c r="C615" s="1180"/>
      <c r="D615" s="1010"/>
      <c r="E615" s="1105"/>
      <c r="F615" s="32"/>
      <c r="G615" s="1011"/>
      <c r="H615" s="1011"/>
      <c r="I615" s="1011"/>
      <c r="J615" s="1011"/>
      <c r="K615" s="1011"/>
      <c r="L615" s="1011"/>
      <c r="M615" s="1011"/>
      <c r="N615" s="1058"/>
      <c r="O615" s="1058"/>
      <c r="P615" s="1058"/>
      <c r="Q615" s="1058"/>
      <c r="R615" s="1058"/>
      <c r="S615" s="1058"/>
      <c r="T615" s="1058"/>
      <c r="U615" s="1058"/>
      <c r="V615" s="1058"/>
      <c r="W615" s="105"/>
      <c r="X615" s="105"/>
      <c r="Y615" s="105"/>
      <c r="Z615" s="105"/>
      <c r="AA615" s="470"/>
      <c r="AB615" s="1082"/>
      <c r="AC615" s="1113"/>
      <c r="AD615" s="1114"/>
    </row>
    <row r="616" spans="1:32" ht="13.5" customHeight="1">
      <c r="A616" s="1008"/>
      <c r="B616" s="1178"/>
      <c r="C616" s="1180"/>
      <c r="D616" s="1010"/>
      <c r="E616" s="1105"/>
      <c r="F616" s="32"/>
      <c r="AA616" s="45"/>
      <c r="AB616" s="1082"/>
      <c r="AC616" s="1113"/>
      <c r="AD616" s="1114"/>
    </row>
    <row r="617" spans="1:32" ht="13.5" customHeight="1">
      <c r="A617" s="1008"/>
      <c r="B617" s="1178"/>
      <c r="C617" s="1180"/>
      <c r="D617" s="1010"/>
      <c r="E617" s="1105"/>
      <c r="F617" s="32"/>
      <c r="G617" s="1187" t="s">
        <v>610</v>
      </c>
      <c r="H617" s="1187"/>
      <c r="I617" s="1187"/>
      <c r="J617" s="1187"/>
      <c r="K617" s="1037"/>
      <c r="L617" s="1037"/>
      <c r="M617" s="1188" t="s">
        <v>611</v>
      </c>
      <c r="N617" s="1188"/>
      <c r="O617" s="1188"/>
      <c r="P617" s="1188"/>
      <c r="Q617" s="1188"/>
      <c r="R617" s="1188"/>
      <c r="S617" s="1188"/>
      <c r="T617" s="1188"/>
      <c r="U617" s="1188"/>
      <c r="V617" s="40"/>
      <c r="W617" s="40"/>
      <c r="X617" s="40"/>
      <c r="Y617" s="40"/>
      <c r="Z617" s="40"/>
      <c r="AA617" s="470"/>
      <c r="AB617" s="1082"/>
      <c r="AC617" s="1113"/>
      <c r="AD617" s="1114"/>
      <c r="AF617" s="149"/>
    </row>
    <row r="618" spans="1:32" ht="13.5" customHeight="1">
      <c r="A618" s="1008"/>
      <c r="B618" s="1178"/>
      <c r="C618" s="1180"/>
      <c r="D618" s="1010"/>
      <c r="E618" s="1105"/>
      <c r="F618" s="32"/>
      <c r="G618" s="40"/>
      <c r="H618" s="40"/>
      <c r="I618" s="40"/>
      <c r="J618" s="40"/>
      <c r="K618" s="1037"/>
      <c r="L618" s="1037"/>
      <c r="M618" s="1188" t="s">
        <v>612</v>
      </c>
      <c r="N618" s="1188"/>
      <c r="O618" s="1188"/>
      <c r="P618" s="1188"/>
      <c r="Q618" s="1188"/>
      <c r="R618" s="1188"/>
      <c r="S618" s="1188"/>
      <c r="T618" s="1188"/>
      <c r="U618" s="1188"/>
      <c r="V618" s="40"/>
      <c r="W618" s="40"/>
      <c r="X618" s="40"/>
      <c r="Y618" s="40"/>
      <c r="Z618" s="40"/>
      <c r="AA618" s="470"/>
      <c r="AB618" s="1082"/>
      <c r="AC618" s="1113"/>
      <c r="AD618" s="1114"/>
    </row>
    <row r="619" spans="1:32" ht="13.5" customHeight="1">
      <c r="A619" s="1008"/>
      <c r="B619" s="1178"/>
      <c r="C619" s="1180"/>
      <c r="D619" s="1010"/>
      <c r="E619" s="1105"/>
      <c r="F619" s="32"/>
      <c r="G619" s="40"/>
      <c r="H619" s="40"/>
      <c r="I619" s="40"/>
      <c r="J619" s="40"/>
      <c r="K619" s="1203"/>
      <c r="L619" s="1204"/>
      <c r="M619" s="1189" t="s">
        <v>28</v>
      </c>
      <c r="N619" s="1190"/>
      <c r="O619" s="1190"/>
      <c r="P619" s="1190"/>
      <c r="Q619" s="1190"/>
      <c r="R619" s="1190"/>
      <c r="S619" s="1190"/>
      <c r="T619" s="1190"/>
      <c r="U619" s="1191"/>
      <c r="V619" s="40"/>
      <c r="W619" s="40"/>
      <c r="X619" s="40"/>
      <c r="Y619" s="40"/>
      <c r="Z619" s="40"/>
      <c r="AA619" s="45"/>
      <c r="AB619" s="1082"/>
      <c r="AC619" s="1113"/>
      <c r="AD619" s="1114"/>
    </row>
    <row r="620" spans="1:32" ht="13.5" customHeight="1">
      <c r="A620" s="47"/>
      <c r="B620" s="37"/>
      <c r="C620" s="36"/>
      <c r="D620" s="63"/>
      <c r="E620" s="471"/>
      <c r="F620" s="32"/>
      <c r="G620" s="40"/>
      <c r="H620" s="40"/>
      <c r="I620" s="40"/>
      <c r="J620" s="40"/>
      <c r="K620" s="1205"/>
      <c r="L620" s="1206"/>
      <c r="M620" s="374" t="s">
        <v>613</v>
      </c>
      <c r="N620" s="1192"/>
      <c r="O620" s="1192"/>
      <c r="P620" s="1192"/>
      <c r="Q620" s="1192"/>
      <c r="R620" s="1192"/>
      <c r="S620" s="1192"/>
      <c r="T620" s="1192"/>
      <c r="U620" s="375" t="s">
        <v>214</v>
      </c>
      <c r="V620" s="40"/>
      <c r="W620" s="40"/>
      <c r="X620" s="40"/>
      <c r="Y620" s="40"/>
      <c r="Z620" s="40"/>
      <c r="AA620" s="45"/>
      <c r="AB620" s="213"/>
      <c r="AC620" s="214"/>
      <c r="AD620" s="215"/>
    </row>
    <row r="621" spans="1:32">
      <c r="A621" s="47"/>
      <c r="B621" s="37"/>
      <c r="C621" s="36"/>
      <c r="D621" s="63"/>
      <c r="E621" s="471"/>
      <c r="F621" s="32"/>
      <c r="G621" s="105"/>
      <c r="H621" s="105"/>
      <c r="I621" s="105"/>
      <c r="J621" s="105"/>
      <c r="K621" s="105"/>
      <c r="L621" s="105"/>
      <c r="M621" s="105"/>
      <c r="N621" s="105"/>
      <c r="O621" s="105"/>
      <c r="P621" s="105"/>
      <c r="Q621" s="105"/>
      <c r="R621" s="105"/>
      <c r="S621" s="105"/>
      <c r="T621" s="105"/>
      <c r="U621" s="105"/>
      <c r="V621" s="105"/>
      <c r="W621" s="105"/>
      <c r="X621" s="105"/>
      <c r="Y621" s="105"/>
      <c r="Z621" s="105"/>
      <c r="AA621" s="45"/>
      <c r="AB621" s="213"/>
      <c r="AC621" s="214"/>
      <c r="AD621" s="215"/>
    </row>
    <row r="622" spans="1:32" ht="13.5" customHeight="1">
      <c r="A622" s="1056" t="s">
        <v>887</v>
      </c>
      <c r="B622" s="1178" t="s">
        <v>1250</v>
      </c>
      <c r="C622" s="1180" t="s">
        <v>599</v>
      </c>
      <c r="D622" s="1010" t="s">
        <v>774</v>
      </c>
      <c r="E622" s="1105" t="s">
        <v>600</v>
      </c>
      <c r="F622" s="32"/>
      <c r="G622" s="1011" t="s">
        <v>72</v>
      </c>
      <c r="H622" s="1011"/>
      <c r="I622" s="1011"/>
      <c r="J622" s="1011"/>
      <c r="K622" s="1011"/>
      <c r="L622" s="1011"/>
      <c r="M622" s="1011"/>
      <c r="N622" s="1183" t="s">
        <v>465</v>
      </c>
      <c r="O622" s="1183"/>
      <c r="P622" s="1183"/>
      <c r="Q622" s="1183"/>
      <c r="R622" s="1183"/>
      <c r="S622" s="1183"/>
      <c r="T622" s="1183"/>
      <c r="U622" s="1183"/>
      <c r="V622" s="1183"/>
      <c r="W622" s="376"/>
      <c r="AA622" s="45"/>
      <c r="AB622" s="1174" t="s">
        <v>643</v>
      </c>
      <c r="AC622" s="1175"/>
      <c r="AD622" s="1176"/>
    </row>
    <row r="623" spans="1:32" ht="13.5" customHeight="1">
      <c r="A623" s="1056"/>
      <c r="B623" s="1178"/>
      <c r="C623" s="1180"/>
      <c r="D623" s="1010"/>
      <c r="E623" s="1105"/>
      <c r="F623" s="32"/>
      <c r="G623" s="1011"/>
      <c r="H623" s="1011"/>
      <c r="I623" s="1011"/>
      <c r="J623" s="1011"/>
      <c r="K623" s="1011"/>
      <c r="L623" s="1011"/>
      <c r="M623" s="1011"/>
      <c r="N623" s="1183"/>
      <c r="O623" s="1183"/>
      <c r="P623" s="1183"/>
      <c r="Q623" s="1183"/>
      <c r="R623" s="1183"/>
      <c r="S623" s="1183"/>
      <c r="T623" s="1183"/>
      <c r="U623" s="1183"/>
      <c r="V623" s="1183"/>
      <c r="W623" s="376"/>
      <c r="AA623" s="45"/>
      <c r="AB623" s="1174"/>
      <c r="AC623" s="1175"/>
      <c r="AD623" s="1176"/>
    </row>
    <row r="624" spans="1:32" ht="13.5" customHeight="1">
      <c r="A624" s="1056"/>
      <c r="B624" s="59"/>
      <c r="C624" s="1180"/>
      <c r="D624" s="1010"/>
      <c r="E624" s="1056" t="s">
        <v>875</v>
      </c>
      <c r="F624" s="32"/>
      <c r="AA624" s="45"/>
      <c r="AB624" s="33"/>
      <c r="AC624" s="34"/>
      <c r="AD624" s="35"/>
    </row>
    <row r="625" spans="1:30" ht="13.5" customHeight="1">
      <c r="A625" s="1056"/>
      <c r="B625" s="37"/>
      <c r="C625" s="36"/>
      <c r="D625" s="49"/>
      <c r="E625" s="1056"/>
      <c r="F625" s="32"/>
      <c r="AA625" s="45"/>
      <c r="AB625" s="33"/>
      <c r="AC625" s="34"/>
      <c r="AD625" s="35"/>
    </row>
    <row r="626" spans="1:30" ht="13.5" customHeight="1">
      <c r="A626" s="47"/>
      <c r="B626" s="37"/>
      <c r="C626" s="36"/>
      <c r="D626" s="49"/>
      <c r="E626" s="1056"/>
      <c r="F626" s="32"/>
      <c r="H626" s="1207" t="s">
        <v>9</v>
      </c>
      <c r="I626" s="1207"/>
      <c r="J626" s="1207"/>
      <c r="K626" s="1208" t="s">
        <v>25</v>
      </c>
      <c r="L626" s="1209"/>
      <c r="M626" s="1210"/>
      <c r="P626" s="1211" t="s">
        <v>297</v>
      </c>
      <c r="Q626" s="1211"/>
      <c r="R626" s="1211"/>
      <c r="S626" s="1211"/>
      <c r="T626" s="1211"/>
      <c r="U626" s="1211"/>
      <c r="AA626" s="45"/>
      <c r="AB626" s="33"/>
      <c r="AC626" s="34"/>
      <c r="AD626" s="35"/>
    </row>
    <row r="627" spans="1:30" ht="13.5" customHeight="1">
      <c r="A627" s="47"/>
      <c r="B627" s="37"/>
      <c r="C627" s="36"/>
      <c r="D627" s="49"/>
      <c r="E627" s="1056"/>
      <c r="F627" s="32"/>
      <c r="H627" s="1207"/>
      <c r="I627" s="1207"/>
      <c r="J627" s="1207"/>
      <c r="K627" s="1103" t="s">
        <v>298</v>
      </c>
      <c r="L627" s="1139"/>
      <c r="M627" s="1104"/>
      <c r="P627" s="1212" t="s">
        <v>466</v>
      </c>
      <c r="Q627" s="1212"/>
      <c r="R627" s="1212"/>
      <c r="S627" s="1212"/>
      <c r="T627" s="1212"/>
      <c r="U627" s="1212"/>
      <c r="AA627" s="45"/>
      <c r="AB627" s="33"/>
      <c r="AC627" s="34"/>
      <c r="AD627" s="35"/>
    </row>
    <row r="628" spans="1:30" ht="13.5" customHeight="1">
      <c r="A628" s="47"/>
      <c r="B628" s="37"/>
      <c r="C628" s="36"/>
      <c r="D628" s="49"/>
      <c r="E628" s="1056"/>
      <c r="F628" s="32"/>
      <c r="H628" s="1157" t="s">
        <v>299</v>
      </c>
      <c r="I628" s="1157"/>
      <c r="J628" s="1157"/>
      <c r="K628" s="1158">
        <f>IF(N38+R38=0,"",N38+R38)</f>
        <v>4</v>
      </c>
      <c r="L628" s="1158"/>
      <c r="M628" s="1158"/>
      <c r="P628" s="1213" t="s">
        <v>300</v>
      </c>
      <c r="Q628" s="1213"/>
      <c r="R628" s="1213"/>
      <c r="S628" s="1213"/>
      <c r="T628" s="1155">
        <f>IFERROR(ROUNDDOWN(K628/3,1),"")</f>
        <v>1.3</v>
      </c>
      <c r="U628" s="1156"/>
      <c r="AA628" s="45"/>
      <c r="AB628" s="33"/>
      <c r="AC628" s="34"/>
      <c r="AD628" s="35"/>
    </row>
    <row r="629" spans="1:30" ht="13.5" customHeight="1">
      <c r="A629" s="47"/>
      <c r="B629" s="37"/>
      <c r="C629" s="36"/>
      <c r="D629" s="49"/>
      <c r="E629" s="1056" t="s">
        <v>761</v>
      </c>
      <c r="F629" s="32"/>
      <c r="H629" s="1157" t="s">
        <v>301</v>
      </c>
      <c r="I629" s="1157"/>
      <c r="J629" s="1157"/>
      <c r="K629" s="1158">
        <f>IF(N39+R39=0,"",N39+R39)</f>
        <v>12</v>
      </c>
      <c r="L629" s="1158"/>
      <c r="M629" s="1158"/>
      <c r="P629" s="1159" t="s">
        <v>302</v>
      </c>
      <c r="Q629" s="1159"/>
      <c r="R629" s="1159"/>
      <c r="S629" s="1159"/>
      <c r="T629" s="1160">
        <f>IFERROR(ROUNDDOWN((K629+K630)/6,1),"")</f>
        <v>6</v>
      </c>
      <c r="U629" s="1161"/>
      <c r="AA629" s="45"/>
      <c r="AB629" s="33"/>
      <c r="AC629" s="34"/>
      <c r="AD629" s="35"/>
    </row>
    <row r="630" spans="1:30" ht="13.5" customHeight="1" thickBot="1">
      <c r="A630" s="49"/>
      <c r="B630" s="37"/>
      <c r="C630" s="36"/>
      <c r="D630" s="49"/>
      <c r="E630" s="1056"/>
      <c r="F630" s="32"/>
      <c r="H630" s="1164" t="s">
        <v>303</v>
      </c>
      <c r="I630" s="1164"/>
      <c r="J630" s="1164"/>
      <c r="K630" s="1165">
        <f>IF(N40+R40=0,"",N40+R40)</f>
        <v>24</v>
      </c>
      <c r="L630" s="1165"/>
      <c r="M630" s="1165"/>
      <c r="P630" s="1159"/>
      <c r="Q630" s="1159"/>
      <c r="R630" s="1159"/>
      <c r="S630" s="1159"/>
      <c r="T630" s="1162"/>
      <c r="U630" s="1163"/>
      <c r="AA630" s="45"/>
      <c r="AB630" s="33"/>
      <c r="AC630" s="34"/>
      <c r="AD630" s="35"/>
    </row>
    <row r="631" spans="1:30" ht="13.5" customHeight="1" thickTop="1">
      <c r="A631" s="49"/>
      <c r="B631" s="59"/>
      <c r="C631" s="48"/>
      <c r="D631" s="47"/>
      <c r="E631" s="1056" t="s">
        <v>1266</v>
      </c>
      <c r="F631" s="32"/>
      <c r="H631" s="1128" t="s">
        <v>304</v>
      </c>
      <c r="I631" s="1128"/>
      <c r="J631" s="1128"/>
      <c r="K631" s="1129">
        <f>IF(SUM(K628:M630)=0,"",SUM(K628:M630))</f>
        <v>40</v>
      </c>
      <c r="L631" s="1129"/>
      <c r="M631" s="1129"/>
      <c r="P631" s="1166" t="s">
        <v>625</v>
      </c>
      <c r="Q631" s="1166"/>
      <c r="R631" s="1166"/>
      <c r="S631" s="1166"/>
      <c r="T631" s="1167">
        <f>IFERROR(ROUND(T628+T629+1,0),"")</f>
        <v>8</v>
      </c>
      <c r="U631" s="1168"/>
      <c r="AA631" s="45"/>
      <c r="AB631" s="33"/>
      <c r="AC631" s="34"/>
      <c r="AD631" s="35"/>
    </row>
    <row r="632" spans="1:30" ht="9" customHeight="1">
      <c r="A632" s="49"/>
      <c r="B632" s="59"/>
      <c r="C632" s="48"/>
      <c r="D632" s="47"/>
      <c r="E632" s="1056"/>
      <c r="F632" s="32"/>
      <c r="AA632" s="45"/>
      <c r="AB632" s="33"/>
      <c r="AC632" s="34"/>
      <c r="AD632" s="35"/>
    </row>
    <row r="633" spans="1:30" ht="13.5" customHeight="1" thickBot="1">
      <c r="A633" s="49"/>
      <c r="B633" s="59"/>
      <c r="C633" s="48"/>
      <c r="D633" s="47"/>
      <c r="E633" s="1056"/>
      <c r="F633" s="32"/>
      <c r="H633" s="31" t="s">
        <v>765</v>
      </c>
      <c r="X633" s="376"/>
      <c r="Y633" s="376"/>
      <c r="Z633" s="376"/>
      <c r="AB633" s="33"/>
      <c r="AC633" s="34"/>
      <c r="AD633" s="35"/>
    </row>
    <row r="634" spans="1:30" ht="13.5" customHeight="1" thickBot="1">
      <c r="A634" s="49"/>
      <c r="B634" s="59"/>
      <c r="C634" s="48"/>
      <c r="D634" s="47"/>
      <c r="E634" s="1056"/>
      <c r="F634" s="32"/>
      <c r="H634" s="1140" t="s">
        <v>777</v>
      </c>
      <c r="I634" s="1140"/>
      <c r="J634" s="1140"/>
      <c r="K634" s="1140"/>
      <c r="L634" s="1140"/>
      <c r="M634" s="1140"/>
      <c r="N634" s="1140"/>
      <c r="O634" s="1140"/>
      <c r="P634" s="1200">
        <f>IFERROR(ROUND(T631/2,0),"")</f>
        <v>4</v>
      </c>
      <c r="Q634" s="1201"/>
      <c r="R634" s="31" t="s">
        <v>24</v>
      </c>
      <c r="AB634" s="33"/>
      <c r="AC634" s="34"/>
      <c r="AD634" s="35"/>
    </row>
    <row r="635" spans="1:30" ht="13.5" customHeight="1">
      <c r="A635" s="49"/>
      <c r="B635" s="59"/>
      <c r="C635" s="48"/>
      <c r="D635" s="47"/>
      <c r="E635" s="1056"/>
      <c r="F635" s="32"/>
      <c r="AB635" s="33"/>
      <c r="AC635" s="34"/>
      <c r="AD635" s="35"/>
    </row>
    <row r="636" spans="1:30" ht="13.5" customHeight="1">
      <c r="A636" s="49"/>
      <c r="B636" s="59"/>
      <c r="C636" s="48"/>
      <c r="D636" s="47"/>
      <c r="E636" s="1056"/>
      <c r="F636" s="32"/>
      <c r="AA636" s="45"/>
      <c r="AB636" s="33"/>
      <c r="AC636" s="34"/>
      <c r="AD636" s="35"/>
    </row>
    <row r="637" spans="1:30" ht="13.5" customHeight="1">
      <c r="A637" s="49"/>
      <c r="B637" s="59"/>
      <c r="C637" s="48"/>
      <c r="D637" s="47"/>
      <c r="E637" s="1056"/>
      <c r="F637" s="32"/>
      <c r="AA637" s="45"/>
      <c r="AB637" s="33"/>
      <c r="AC637" s="34"/>
      <c r="AD637" s="35"/>
    </row>
    <row r="638" spans="1:30" ht="13.5" customHeight="1">
      <c r="A638" s="49"/>
      <c r="B638" s="59"/>
      <c r="C638" s="48"/>
      <c r="D638" s="47"/>
      <c r="E638" s="1056"/>
      <c r="F638" s="32"/>
      <c r="AA638" s="45"/>
      <c r="AB638" s="33"/>
      <c r="AC638" s="34"/>
      <c r="AD638" s="35"/>
    </row>
    <row r="639" spans="1:30" ht="13.5" customHeight="1">
      <c r="A639" s="49"/>
      <c r="B639" s="59"/>
      <c r="C639" s="48"/>
      <c r="D639" s="47"/>
      <c r="E639" s="40" t="s">
        <v>1264</v>
      </c>
      <c r="F639" s="32"/>
      <c r="AA639" s="45"/>
      <c r="AB639" s="33"/>
      <c r="AC639" s="34"/>
      <c r="AD639" s="35"/>
    </row>
    <row r="640" spans="1:30" ht="13.5" customHeight="1">
      <c r="A640" s="49"/>
      <c r="B640" s="59"/>
      <c r="C640" s="48"/>
      <c r="D640" s="47"/>
      <c r="E640" s="1881" t="s">
        <v>1265</v>
      </c>
      <c r="F640" s="1011"/>
      <c r="G640" s="1011"/>
      <c r="H640" s="1011"/>
      <c r="I640" s="1011"/>
      <c r="J640" s="1011"/>
      <c r="K640" s="1011"/>
      <c r="L640" s="1011"/>
      <c r="M640" s="1011"/>
      <c r="N640" s="1011"/>
      <c r="O640" s="1011"/>
      <c r="P640" s="1011"/>
      <c r="Q640" s="1011"/>
      <c r="R640" s="1011"/>
      <c r="AA640" s="45"/>
      <c r="AB640" s="33"/>
      <c r="AC640" s="34"/>
      <c r="AD640" s="35"/>
    </row>
    <row r="641" spans="1:30" ht="13.5" customHeight="1">
      <c r="A641" s="49"/>
      <c r="B641" s="59"/>
      <c r="C641" s="48"/>
      <c r="D641" s="47"/>
      <c r="E641" s="1881"/>
      <c r="F641" s="1011"/>
      <c r="G641" s="1011"/>
      <c r="H641" s="1011"/>
      <c r="I641" s="1011"/>
      <c r="J641" s="1011"/>
      <c r="K641" s="1011"/>
      <c r="L641" s="1011"/>
      <c r="M641" s="1011"/>
      <c r="N641" s="1011"/>
      <c r="O641" s="1011"/>
      <c r="P641" s="1011"/>
      <c r="Q641" s="1011"/>
      <c r="R641" s="1011"/>
      <c r="AA641" s="45"/>
      <c r="AB641" s="33"/>
      <c r="AC641" s="34"/>
      <c r="AD641" s="35"/>
    </row>
    <row r="642" spans="1:30" ht="13.5" customHeight="1">
      <c r="A642" s="49"/>
      <c r="B642" s="59"/>
      <c r="C642" s="48"/>
      <c r="D642" s="47"/>
      <c r="E642" s="1881"/>
      <c r="F642" s="1011"/>
      <c r="G642" s="1011"/>
      <c r="H642" s="1011"/>
      <c r="I642" s="1011"/>
      <c r="J642" s="1011"/>
      <c r="K642" s="1011"/>
      <c r="L642" s="1011"/>
      <c r="M642" s="1011"/>
      <c r="N642" s="1011"/>
      <c r="O642" s="1011"/>
      <c r="P642" s="1011"/>
      <c r="Q642" s="1011"/>
      <c r="R642" s="1011"/>
      <c r="AA642" s="45"/>
      <c r="AB642" s="33"/>
      <c r="AC642" s="34"/>
      <c r="AD642" s="35"/>
    </row>
    <row r="643" spans="1:30" ht="13.5" customHeight="1">
      <c r="A643" s="49"/>
      <c r="B643" s="59"/>
      <c r="C643" s="48"/>
      <c r="D643" s="47"/>
      <c r="E643" s="1105" t="s">
        <v>763</v>
      </c>
      <c r="F643" s="1342"/>
      <c r="G643" s="1342"/>
      <c r="H643" s="1342"/>
      <c r="I643" s="1342"/>
      <c r="J643" s="1342"/>
      <c r="K643" s="1342"/>
      <c r="L643" s="1342"/>
      <c r="M643" s="1342"/>
      <c r="N643" s="1342"/>
      <c r="O643" s="1342"/>
      <c r="P643" s="1342"/>
      <c r="Q643" s="1342"/>
      <c r="R643" s="1342"/>
      <c r="AA643" s="45"/>
      <c r="AB643" s="33"/>
      <c r="AC643" s="34"/>
      <c r="AD643" s="35"/>
    </row>
    <row r="644" spans="1:30" ht="13.5" customHeight="1">
      <c r="A644" s="49"/>
      <c r="B644" s="59"/>
      <c r="C644" s="48"/>
      <c r="D644" s="47"/>
      <c r="E644" s="1105" t="s">
        <v>1262</v>
      </c>
      <c r="F644" s="1342"/>
      <c r="G644" s="1342"/>
      <c r="H644" s="1342"/>
      <c r="I644" s="1342"/>
      <c r="J644" s="1342"/>
      <c r="K644" s="1342"/>
      <c r="L644" s="1342"/>
      <c r="M644" s="1342"/>
      <c r="N644" s="1342"/>
      <c r="O644" s="1342"/>
      <c r="P644" s="1342"/>
      <c r="Q644" s="1342"/>
      <c r="R644" s="1342"/>
      <c r="AA644" s="45"/>
      <c r="AB644" s="33"/>
      <c r="AC644" s="34"/>
      <c r="AD644" s="35"/>
    </row>
    <row r="645" spans="1:30" ht="13.5" customHeight="1">
      <c r="A645" s="49"/>
      <c r="B645" s="59"/>
      <c r="C645" s="48"/>
      <c r="D645" s="47"/>
      <c r="E645" s="1105"/>
      <c r="F645" s="1342"/>
      <c r="G645" s="1342"/>
      <c r="H645" s="1342"/>
      <c r="I645" s="1342"/>
      <c r="J645" s="1342"/>
      <c r="K645" s="1342"/>
      <c r="L645" s="1342"/>
      <c r="M645" s="1342"/>
      <c r="N645" s="1342"/>
      <c r="O645" s="1342"/>
      <c r="P645" s="1342"/>
      <c r="Q645" s="1342"/>
      <c r="R645" s="1342"/>
      <c r="AA645" s="45"/>
      <c r="AB645" s="33"/>
      <c r="AC645" s="34"/>
      <c r="AD645" s="35"/>
    </row>
    <row r="646" spans="1:30" ht="13.5" customHeight="1">
      <c r="A646" s="49"/>
      <c r="B646" s="59"/>
      <c r="C646" s="48"/>
      <c r="D646" s="47"/>
      <c r="E646" s="1105"/>
      <c r="F646" s="1342"/>
      <c r="G646" s="1342"/>
      <c r="H646" s="1342"/>
      <c r="I646" s="1342"/>
      <c r="J646" s="1342"/>
      <c r="K646" s="1342"/>
      <c r="L646" s="1342"/>
      <c r="M646" s="1342"/>
      <c r="N646" s="1342"/>
      <c r="O646" s="1342"/>
      <c r="P646" s="1342"/>
      <c r="Q646" s="1342"/>
      <c r="R646" s="1342"/>
      <c r="AA646" s="45"/>
      <c r="AB646" s="33"/>
      <c r="AC646" s="34"/>
      <c r="AD646" s="35"/>
    </row>
    <row r="647" spans="1:30">
      <c r="A647" s="49"/>
      <c r="B647" s="59"/>
      <c r="C647" s="48"/>
      <c r="D647" s="47"/>
      <c r="E647" s="1105"/>
      <c r="F647" s="1342"/>
      <c r="G647" s="1342"/>
      <c r="H647" s="1342"/>
      <c r="I647" s="1342"/>
      <c r="J647" s="1342"/>
      <c r="K647" s="1342"/>
      <c r="L647" s="1342"/>
      <c r="M647" s="1342"/>
      <c r="N647" s="1342"/>
      <c r="O647" s="1342"/>
      <c r="P647" s="1342"/>
      <c r="Q647" s="1342"/>
      <c r="R647" s="1342"/>
      <c r="AA647" s="45"/>
      <c r="AB647" s="33"/>
      <c r="AC647" s="34"/>
      <c r="AD647" s="35"/>
    </row>
    <row r="648" spans="1:30">
      <c r="A648" s="49"/>
      <c r="B648" s="59"/>
      <c r="C648" s="48"/>
      <c r="D648" s="47"/>
      <c r="E648" s="1105"/>
      <c r="F648" s="1342"/>
      <c r="G648" s="1342"/>
      <c r="H648" s="1342"/>
      <c r="I648" s="1342"/>
      <c r="J648" s="1342"/>
      <c r="K648" s="1342"/>
      <c r="L648" s="1342"/>
      <c r="M648" s="1342"/>
      <c r="N648" s="1342"/>
      <c r="O648" s="1342"/>
      <c r="P648" s="1342"/>
      <c r="Q648" s="1342"/>
      <c r="R648" s="1342"/>
      <c r="AA648" s="45"/>
      <c r="AB648" s="33"/>
      <c r="AC648" s="34"/>
      <c r="AD648" s="35"/>
    </row>
    <row r="649" spans="1:30" ht="13.5" customHeight="1">
      <c r="A649" s="47"/>
      <c r="B649" s="59"/>
      <c r="C649" s="48"/>
      <c r="D649" s="49"/>
      <c r="E649" s="1105"/>
      <c r="F649" s="1342"/>
      <c r="G649" s="1342"/>
      <c r="H649" s="1342"/>
      <c r="I649" s="1342"/>
      <c r="J649" s="1342"/>
      <c r="K649" s="1342"/>
      <c r="L649" s="1342"/>
      <c r="M649" s="1342"/>
      <c r="N649" s="1342"/>
      <c r="O649" s="1342"/>
      <c r="P649" s="1342"/>
      <c r="Q649" s="1342"/>
      <c r="R649" s="1342"/>
      <c r="AA649" s="45"/>
      <c r="AB649" s="33"/>
      <c r="AC649" s="34"/>
      <c r="AD649" s="35"/>
    </row>
    <row r="650" spans="1:30" ht="13.5" customHeight="1">
      <c r="A650" s="47"/>
      <c r="B650" s="59"/>
      <c r="C650" s="48"/>
      <c r="D650" s="49"/>
      <c r="E650" s="1105"/>
      <c r="F650" s="1342"/>
      <c r="G650" s="1342"/>
      <c r="H650" s="1342"/>
      <c r="I650" s="1342"/>
      <c r="J650" s="1342"/>
      <c r="K650" s="1342"/>
      <c r="L650" s="1342"/>
      <c r="M650" s="1342"/>
      <c r="N650" s="1342"/>
      <c r="O650" s="1342"/>
      <c r="P650" s="1342"/>
      <c r="Q650" s="1342"/>
      <c r="R650" s="1342"/>
      <c r="AA650" s="45"/>
      <c r="AB650" s="33"/>
      <c r="AC650" s="34"/>
      <c r="AD650" s="35"/>
    </row>
    <row r="651" spans="1:30" ht="13.5" customHeight="1">
      <c r="A651" s="47"/>
      <c r="B651" s="59"/>
      <c r="C651" s="48"/>
      <c r="D651" s="49"/>
      <c r="E651" s="1105"/>
      <c r="F651" s="1342"/>
      <c r="G651" s="1342"/>
      <c r="H651" s="1342"/>
      <c r="I651" s="1342"/>
      <c r="J651" s="1342"/>
      <c r="K651" s="1342"/>
      <c r="L651" s="1342"/>
      <c r="M651" s="1342"/>
      <c r="N651" s="1342"/>
      <c r="O651" s="1342"/>
      <c r="P651" s="1342"/>
      <c r="Q651" s="1342"/>
      <c r="R651" s="1342"/>
      <c r="AA651" s="45"/>
      <c r="AB651" s="33"/>
      <c r="AC651" s="34"/>
      <c r="AD651" s="35"/>
    </row>
    <row r="652" spans="1:30" ht="13.5" customHeight="1">
      <c r="A652" s="47"/>
      <c r="B652" s="59"/>
      <c r="C652" s="48"/>
      <c r="D652" s="49"/>
      <c r="E652" s="1105"/>
      <c r="F652" s="1342"/>
      <c r="G652" s="1342"/>
      <c r="H652" s="1342"/>
      <c r="I652" s="1342"/>
      <c r="J652" s="1342"/>
      <c r="K652" s="1342"/>
      <c r="L652" s="1342"/>
      <c r="M652" s="1342"/>
      <c r="N652" s="1342"/>
      <c r="O652" s="1342"/>
      <c r="P652" s="1342"/>
      <c r="Q652" s="1342"/>
      <c r="R652" s="1342"/>
      <c r="AA652" s="45"/>
      <c r="AB652" s="33"/>
      <c r="AC652" s="34"/>
      <c r="AD652" s="35"/>
    </row>
    <row r="653" spans="1:30" ht="13.5" customHeight="1">
      <c r="A653" s="47"/>
      <c r="B653" s="59"/>
      <c r="C653" s="48"/>
      <c r="D653" s="49"/>
      <c r="E653" s="1105"/>
      <c r="F653" s="1342"/>
      <c r="G653" s="1342"/>
      <c r="H653" s="1342"/>
      <c r="I653" s="1342"/>
      <c r="J653" s="1342"/>
      <c r="K653" s="1342"/>
      <c r="L653" s="1342"/>
      <c r="M653" s="1342"/>
      <c r="N653" s="1342"/>
      <c r="O653" s="1342"/>
      <c r="P653" s="1342"/>
      <c r="Q653" s="1342"/>
      <c r="R653" s="1342"/>
      <c r="AA653" s="45"/>
      <c r="AB653" s="33"/>
      <c r="AC653" s="34"/>
      <c r="AD653" s="35"/>
    </row>
    <row r="654" spans="1:30" ht="13.5" customHeight="1">
      <c r="A654" s="47"/>
      <c r="B654" s="59"/>
      <c r="C654" s="48"/>
      <c r="D654" s="49"/>
      <c r="E654" s="1105"/>
      <c r="F654" s="1342"/>
      <c r="G654" s="1342"/>
      <c r="H654" s="1342"/>
      <c r="I654" s="1342"/>
      <c r="J654" s="1342"/>
      <c r="K654" s="1342"/>
      <c r="L654" s="1342"/>
      <c r="M654" s="1342"/>
      <c r="N654" s="1342"/>
      <c r="O654" s="1342"/>
      <c r="P654" s="1342"/>
      <c r="Q654" s="1342"/>
      <c r="R654" s="1342"/>
      <c r="AA654" s="45"/>
      <c r="AB654" s="33"/>
      <c r="AC654" s="34"/>
      <c r="AD654" s="35"/>
    </row>
    <row r="655" spans="1:30">
      <c r="A655" s="47"/>
      <c r="B655" s="59"/>
      <c r="C655" s="48"/>
      <c r="D655" s="47"/>
      <c r="E655" s="47"/>
      <c r="F655" s="32"/>
      <c r="G655" s="376"/>
      <c r="H655" s="376"/>
      <c r="I655" s="376"/>
      <c r="J655" s="376"/>
      <c r="K655" s="376"/>
      <c r="L655" s="376"/>
      <c r="M655" s="376"/>
      <c r="N655" s="376"/>
      <c r="O655" s="376"/>
      <c r="P655" s="376"/>
      <c r="Q655" s="376"/>
      <c r="R655" s="376"/>
      <c r="S655" s="376"/>
      <c r="T655" s="376"/>
      <c r="U655" s="376"/>
      <c r="V655" s="376"/>
      <c r="W655" s="376"/>
      <c r="X655" s="376"/>
      <c r="Y655" s="376"/>
      <c r="Z655" s="376"/>
      <c r="AA655" s="45"/>
      <c r="AB655" s="33"/>
      <c r="AC655" s="34"/>
      <c r="AD655" s="35"/>
    </row>
    <row r="656" spans="1:30">
      <c r="A656" s="47"/>
      <c r="B656" s="59"/>
      <c r="C656" s="48"/>
      <c r="D656" s="47"/>
      <c r="E656" s="1008" t="s">
        <v>876</v>
      </c>
      <c r="F656" s="32"/>
      <c r="G656" s="376"/>
      <c r="H656" s="376"/>
      <c r="I656" s="376"/>
      <c r="J656" s="376"/>
      <c r="K656" s="376"/>
      <c r="L656" s="376"/>
      <c r="M656" s="376"/>
      <c r="N656" s="376"/>
      <c r="O656" s="376"/>
      <c r="P656" s="376"/>
      <c r="Q656" s="376"/>
      <c r="R656" s="376"/>
      <c r="S656" s="376"/>
      <c r="T656" s="376"/>
      <c r="U656" s="376"/>
      <c r="V656" s="376"/>
      <c r="W656" s="376"/>
      <c r="X656" s="376"/>
      <c r="Y656" s="376"/>
      <c r="Z656" s="376"/>
      <c r="AA656" s="45"/>
      <c r="AB656" s="33"/>
      <c r="AC656" s="34"/>
      <c r="AD656" s="35"/>
    </row>
    <row r="657" spans="1:30" ht="13.5" customHeight="1">
      <c r="A657" s="47"/>
      <c r="B657" s="59"/>
      <c r="C657" s="48"/>
      <c r="D657" s="47"/>
      <c r="E657" s="1008"/>
      <c r="F657" s="32"/>
      <c r="G657" s="1140" t="s">
        <v>666</v>
      </c>
      <c r="H657" s="1140"/>
      <c r="I657" s="1140"/>
      <c r="J657" s="1140"/>
      <c r="K657" s="1140"/>
      <c r="L657" s="1140"/>
      <c r="M657" s="1140"/>
      <c r="N657" s="1140"/>
      <c r="O657" s="1140"/>
      <c r="P657" s="1140"/>
      <c r="Q657" s="1140"/>
      <c r="R657" s="1140"/>
      <c r="S657" s="1140"/>
      <c r="T657" s="1140"/>
      <c r="U657" s="994" t="s">
        <v>1256</v>
      </c>
      <c r="V657" s="994"/>
      <c r="W657" s="994"/>
      <c r="X657" s="994"/>
      <c r="Y657" s="994"/>
      <c r="Z657" s="376"/>
      <c r="AA657" s="45"/>
      <c r="AB657" s="33"/>
      <c r="AC657" s="34"/>
      <c r="AD657" s="35"/>
    </row>
    <row r="658" spans="1:30" ht="13.5" customHeight="1">
      <c r="A658" s="47"/>
      <c r="B658" s="59"/>
      <c r="C658" s="48"/>
      <c r="D658" s="47"/>
      <c r="E658" s="1008"/>
      <c r="F658" s="32"/>
      <c r="G658" s="40"/>
      <c r="H658" s="40"/>
      <c r="I658" s="40"/>
      <c r="J658" s="40"/>
      <c r="K658" s="40"/>
      <c r="L658" s="40"/>
      <c r="M658" s="40"/>
      <c r="N658" s="40"/>
      <c r="O658" s="40"/>
      <c r="P658" s="40"/>
      <c r="Q658" s="40"/>
      <c r="R658" s="40"/>
      <c r="S658" s="40"/>
      <c r="T658" s="40"/>
      <c r="U658" s="40"/>
      <c r="V658" s="187"/>
      <c r="W658" s="187"/>
      <c r="X658" s="187"/>
      <c r="Y658" s="187"/>
      <c r="Z658" s="376"/>
      <c r="AA658" s="45"/>
      <c r="AB658" s="33"/>
      <c r="AC658" s="34"/>
      <c r="AD658" s="35"/>
    </row>
    <row r="659" spans="1:30" ht="13.5" customHeight="1">
      <c r="A659" s="47"/>
      <c r="B659" s="59"/>
      <c r="C659" s="48"/>
      <c r="D659" s="47"/>
      <c r="E659" s="1008"/>
      <c r="F659" s="32"/>
      <c r="L659" s="1141" t="s">
        <v>862</v>
      </c>
      <c r="M659" s="1141"/>
      <c r="N659" s="1141"/>
      <c r="O659" s="1141"/>
      <c r="P659" s="1141"/>
      <c r="Q659" s="1141"/>
      <c r="R659" s="1141"/>
      <c r="S659" s="1141"/>
      <c r="T659" s="1141"/>
      <c r="U659" s="1141"/>
      <c r="V659" s="1141"/>
      <c r="W659" s="1141"/>
      <c r="X659" s="1141"/>
      <c r="Y659" s="1141"/>
      <c r="Z659" s="376"/>
      <c r="AA659" s="45"/>
      <c r="AB659" s="33"/>
      <c r="AC659" s="34"/>
      <c r="AD659" s="35"/>
    </row>
    <row r="660" spans="1:30" ht="13.5" customHeight="1">
      <c r="A660" s="47"/>
      <c r="B660" s="59"/>
      <c r="C660" s="48"/>
      <c r="D660" s="47"/>
      <c r="E660" s="1008"/>
      <c r="F660" s="32"/>
      <c r="L660" s="376"/>
      <c r="M660" s="1142" t="s">
        <v>877</v>
      </c>
      <c r="N660" s="1142"/>
      <c r="O660" s="1142"/>
      <c r="P660" s="1142"/>
      <c r="Q660" s="1142"/>
      <c r="R660" s="1142"/>
      <c r="S660" s="1142"/>
      <c r="T660" s="1142"/>
      <c r="U660" s="1142"/>
      <c r="V660" s="1142"/>
      <c r="W660" s="1142"/>
      <c r="X660" s="1142"/>
      <c r="Y660" s="1142"/>
      <c r="Z660" s="376"/>
      <c r="AA660" s="45"/>
      <c r="AB660" s="33"/>
      <c r="AC660" s="34"/>
      <c r="AD660" s="35"/>
    </row>
    <row r="661" spans="1:30" ht="13.5" customHeight="1">
      <c r="A661" s="47"/>
      <c r="B661" s="59"/>
      <c r="C661" s="48"/>
      <c r="D661" s="47"/>
      <c r="E661" s="47"/>
      <c r="F661" s="32"/>
      <c r="G661" s="376"/>
      <c r="H661" s="376"/>
      <c r="I661" s="376"/>
      <c r="J661" s="376"/>
      <c r="K661" s="376"/>
      <c r="L661" s="376"/>
      <c r="M661" s="376"/>
      <c r="N661" s="376"/>
      <c r="O661" s="376"/>
      <c r="P661" s="376"/>
      <c r="Q661" s="376"/>
      <c r="R661" s="376"/>
      <c r="S661" s="376"/>
      <c r="T661" s="376"/>
      <c r="U661" s="376"/>
      <c r="V661" s="376"/>
      <c r="W661" s="376"/>
      <c r="X661" s="376"/>
      <c r="Y661" s="376"/>
      <c r="Z661" s="376"/>
      <c r="AA661" s="45"/>
      <c r="AB661" s="33"/>
      <c r="AC661" s="34"/>
      <c r="AD661" s="35"/>
    </row>
    <row r="662" spans="1:30" ht="13.5" customHeight="1">
      <c r="A662" s="47"/>
      <c r="B662" s="59"/>
      <c r="C662" s="48"/>
      <c r="D662" s="47"/>
      <c r="E662" s="47"/>
      <c r="F662" s="32"/>
      <c r="G662" s="376" t="s">
        <v>853</v>
      </c>
      <c r="H662" s="376"/>
      <c r="I662" s="376"/>
      <c r="J662" s="376"/>
      <c r="K662" s="376"/>
      <c r="L662" s="376"/>
      <c r="M662" s="376"/>
      <c r="N662" s="376"/>
      <c r="O662" s="376"/>
      <c r="P662" s="376"/>
      <c r="Q662" s="376"/>
      <c r="R662" s="376"/>
      <c r="S662" s="376"/>
      <c r="U662" s="376"/>
      <c r="V662" s="376"/>
      <c r="W662" s="376"/>
      <c r="X662" s="376"/>
      <c r="Y662" s="376"/>
      <c r="Z662" s="376"/>
      <c r="AA662" s="45"/>
      <c r="AB662" s="33"/>
      <c r="AC662" s="34"/>
      <c r="AD662" s="35"/>
    </row>
    <row r="663" spans="1:30" ht="13.5" customHeight="1">
      <c r="A663" s="47"/>
      <c r="B663" s="59"/>
      <c r="C663" s="48"/>
      <c r="D663" s="47"/>
      <c r="E663" s="47"/>
      <c r="F663" s="32"/>
      <c r="G663" s="376"/>
      <c r="H663" s="1143" t="s">
        <v>854</v>
      </c>
      <c r="I663" s="1143"/>
      <c r="J663" s="1143"/>
      <c r="K663" s="1143"/>
      <c r="L663" s="1143"/>
      <c r="M663" s="1143"/>
      <c r="N663" s="1143"/>
      <c r="O663" s="1143"/>
      <c r="P663" s="1143"/>
      <c r="Q663" s="1144">
        <f>IF(T631=0,"",T631)</f>
        <v>8</v>
      </c>
      <c r="R663" s="1145"/>
      <c r="S663" s="408" t="s">
        <v>24</v>
      </c>
      <c r="U663" s="376"/>
      <c r="V663" s="376"/>
      <c r="W663" s="376"/>
      <c r="X663" s="376"/>
      <c r="Y663" s="376"/>
      <c r="Z663" s="376"/>
      <c r="AA663" s="45"/>
      <c r="AB663" s="33"/>
      <c r="AC663" s="34"/>
      <c r="AD663" s="35"/>
    </row>
    <row r="664" spans="1:30" ht="13.5" customHeight="1">
      <c r="A664" s="47"/>
      <c r="B664" s="59"/>
      <c r="C664" s="48"/>
      <c r="D664" s="47"/>
      <c r="E664" s="47"/>
      <c r="F664" s="32"/>
      <c r="G664" s="376"/>
      <c r="H664" s="1143" t="s">
        <v>855</v>
      </c>
      <c r="I664" s="1143"/>
      <c r="J664" s="1143"/>
      <c r="K664" s="1143"/>
      <c r="L664" s="1143"/>
      <c r="M664" s="1143"/>
      <c r="N664" s="1143"/>
      <c r="O664" s="1143"/>
      <c r="P664" s="1143"/>
      <c r="Q664" s="1144">
        <f>IF(U657="有",1,IF(U657="無",0,""))</f>
        <v>1</v>
      </c>
      <c r="R664" s="1145"/>
      <c r="S664" s="408" t="s">
        <v>24</v>
      </c>
      <c r="T664" s="376"/>
      <c r="U664" s="376"/>
      <c r="V664" s="376"/>
      <c r="W664" s="376"/>
      <c r="X664" s="376"/>
      <c r="Y664" s="376"/>
      <c r="Z664" s="376"/>
      <c r="AA664" s="45"/>
      <c r="AB664" s="33"/>
      <c r="AC664" s="34"/>
      <c r="AD664" s="35"/>
    </row>
    <row r="665" spans="1:30" ht="13.5" customHeight="1">
      <c r="A665" s="47"/>
      <c r="B665" s="59"/>
      <c r="C665" s="48"/>
      <c r="D665" s="47"/>
      <c r="E665" s="47"/>
      <c r="F665" s="32"/>
      <c r="G665" s="376"/>
      <c r="H665" s="1143" t="s">
        <v>781</v>
      </c>
      <c r="I665" s="1143"/>
      <c r="J665" s="1143"/>
      <c r="K665" s="1143"/>
      <c r="L665" s="1143"/>
      <c r="M665" s="1143"/>
      <c r="N665" s="1143"/>
      <c r="O665" s="1143"/>
      <c r="P665" s="1143"/>
      <c r="Q665" s="1144">
        <f>IF(SUM(Q663:R664)=0,"",SUM(Q663:R664))</f>
        <v>9</v>
      </c>
      <c r="R665" s="1145"/>
      <c r="S665" s="408" t="s">
        <v>24</v>
      </c>
      <c r="T665" s="376"/>
      <c r="U665" s="376"/>
      <c r="V665" s="376"/>
      <c r="W665" s="376"/>
      <c r="X665" s="376"/>
      <c r="Y665" s="376"/>
      <c r="Z665" s="376"/>
      <c r="AA665" s="45"/>
      <c r="AB665" s="33"/>
      <c r="AC665" s="34"/>
      <c r="AD665" s="35"/>
    </row>
    <row r="666" spans="1:30" ht="13.5" customHeight="1">
      <c r="A666" s="47"/>
      <c r="B666" s="59"/>
      <c r="C666" s="48"/>
      <c r="D666" s="47"/>
      <c r="E666" s="47"/>
      <c r="F666" s="32"/>
      <c r="G666" s="376"/>
      <c r="H666" s="376"/>
      <c r="I666" s="376"/>
      <c r="J666" s="376"/>
      <c r="K666" s="376"/>
      <c r="L666" s="376"/>
      <c r="M666" s="376"/>
      <c r="N666" s="376"/>
      <c r="O666" s="376"/>
      <c r="P666" s="376"/>
      <c r="Q666" s="376"/>
      <c r="R666" s="376"/>
      <c r="S666" s="376"/>
      <c r="T666" s="376"/>
      <c r="U666" s="376"/>
      <c r="V666" s="376"/>
      <c r="W666" s="376"/>
      <c r="X666" s="376"/>
      <c r="Y666" s="376"/>
      <c r="Z666" s="376"/>
      <c r="AA666" s="45"/>
      <c r="AB666" s="33"/>
      <c r="AC666" s="34"/>
      <c r="AD666" s="35"/>
    </row>
    <row r="667" spans="1:30" ht="13.5" customHeight="1">
      <c r="A667" s="47"/>
      <c r="B667" s="59"/>
      <c r="C667" s="48"/>
      <c r="D667" s="47"/>
      <c r="E667" s="47"/>
      <c r="F667" s="32"/>
      <c r="G667" s="40" t="s">
        <v>786</v>
      </c>
      <c r="T667" s="1834" t="s">
        <v>785</v>
      </c>
      <c r="U667" s="1834"/>
      <c r="V667" s="1834"/>
      <c r="W667" s="1834"/>
      <c r="X667" s="1834"/>
      <c r="Y667" s="1834"/>
      <c r="Z667" s="1834"/>
      <c r="AA667" s="1835"/>
      <c r="AB667" s="33"/>
      <c r="AC667" s="34"/>
      <c r="AD667" s="35"/>
    </row>
    <row r="668" spans="1:30" ht="13.5" customHeight="1">
      <c r="A668" s="47"/>
      <c r="B668" s="59"/>
      <c r="C668" s="48"/>
      <c r="D668" s="47"/>
      <c r="E668" s="47"/>
      <c r="F668" s="32"/>
      <c r="H668" s="1143" t="s">
        <v>472</v>
      </c>
      <c r="I668" s="1143"/>
      <c r="J668" s="1143"/>
      <c r="K668" s="1143"/>
      <c r="L668" s="1143"/>
      <c r="M668" s="1143"/>
      <c r="N668" s="1143"/>
      <c r="O668" s="1143"/>
      <c r="P668" s="1143"/>
      <c r="Q668" s="1170" t="str">
        <f>職員点検資料１!V3</f>
        <v/>
      </c>
      <c r="R668" s="1171"/>
      <c r="S668" s="408" t="s">
        <v>24</v>
      </c>
      <c r="T668" s="1834"/>
      <c r="U668" s="1834"/>
      <c r="V668" s="1834"/>
      <c r="W668" s="1834"/>
      <c r="X668" s="1834"/>
      <c r="Y668" s="1834"/>
      <c r="Z668" s="1834"/>
      <c r="AA668" s="1835"/>
      <c r="AB668" s="33"/>
      <c r="AC668" s="34"/>
      <c r="AD668" s="35"/>
    </row>
    <row r="669" spans="1:30" ht="13.5" customHeight="1">
      <c r="A669" s="47"/>
      <c r="B669" s="59"/>
      <c r="C669" s="48"/>
      <c r="D669" s="47"/>
      <c r="E669" s="47"/>
      <c r="F669" s="32"/>
      <c r="H669" s="1143" t="s">
        <v>780</v>
      </c>
      <c r="I669" s="1143"/>
      <c r="J669" s="1143"/>
      <c r="K669" s="1143"/>
      <c r="L669" s="1143"/>
      <c r="M669" s="1143"/>
      <c r="N669" s="1143"/>
      <c r="O669" s="1143"/>
      <c r="P669" s="1143"/>
      <c r="Q669" s="1170" t="str">
        <f>職員点検資料２!AB4</f>
        <v/>
      </c>
      <c r="R669" s="1171"/>
      <c r="S669" s="408" t="s">
        <v>24</v>
      </c>
      <c r="T669" s="1834"/>
      <c r="U669" s="1834"/>
      <c r="V669" s="1834"/>
      <c r="W669" s="1834"/>
      <c r="X669" s="1834"/>
      <c r="Y669" s="1834"/>
      <c r="Z669" s="1834"/>
      <c r="AA669" s="1835"/>
      <c r="AB669" s="33"/>
      <c r="AC669" s="34"/>
      <c r="AD669" s="35"/>
    </row>
    <row r="670" spans="1:30" ht="13.5" customHeight="1">
      <c r="A670" s="47"/>
      <c r="B670" s="59"/>
      <c r="C670" s="48"/>
      <c r="D670" s="47"/>
      <c r="E670" s="47"/>
      <c r="F670" s="32"/>
      <c r="H670" s="1143" t="s">
        <v>781</v>
      </c>
      <c r="I670" s="1143"/>
      <c r="J670" s="1143"/>
      <c r="K670" s="1143"/>
      <c r="L670" s="1143"/>
      <c r="M670" s="1143"/>
      <c r="N670" s="1143"/>
      <c r="O670" s="1143"/>
      <c r="P670" s="1143"/>
      <c r="Q670" s="1170" t="str">
        <f>IF(SUM(Q668:R669)=0,"",SUM(Q668:R669))</f>
        <v/>
      </c>
      <c r="R670" s="1171"/>
      <c r="S670" s="408" t="s">
        <v>24</v>
      </c>
      <c r="T670" s="1834"/>
      <c r="U670" s="1834"/>
      <c r="V670" s="1834"/>
      <c r="W670" s="1834"/>
      <c r="X670" s="1834"/>
      <c r="Y670" s="1834"/>
      <c r="Z670" s="1834"/>
      <c r="AA670" s="1835"/>
      <c r="AB670" s="33"/>
      <c r="AC670" s="34"/>
      <c r="AD670" s="35"/>
    </row>
    <row r="671" spans="1:30" ht="13.5" customHeight="1">
      <c r="A671" s="47"/>
      <c r="B671" s="59"/>
      <c r="C671" s="48"/>
      <c r="D671" s="47"/>
      <c r="E671" s="47"/>
      <c r="F671" s="32"/>
      <c r="Q671" s="376"/>
      <c r="R671" s="376"/>
      <c r="S671" s="376"/>
      <c r="T671" s="1834"/>
      <c r="U671" s="1834"/>
      <c r="V671" s="1834"/>
      <c r="W671" s="1834"/>
      <c r="X671" s="1834"/>
      <c r="Y671" s="1834"/>
      <c r="Z671" s="1834"/>
      <c r="AA671" s="1835"/>
      <c r="AB671" s="33"/>
      <c r="AC671" s="34"/>
      <c r="AD671" s="35"/>
    </row>
    <row r="672" spans="1:30" ht="13.5" customHeight="1">
      <c r="A672" s="47"/>
      <c r="B672" s="59"/>
      <c r="C672" s="48"/>
      <c r="D672" s="47"/>
      <c r="E672" s="47"/>
      <c r="F672" s="32"/>
      <c r="Q672" s="376"/>
      <c r="R672" s="376"/>
      <c r="S672" s="376"/>
      <c r="T672" s="707"/>
      <c r="U672" s="707"/>
      <c r="V672" s="707"/>
      <c r="W672" s="707"/>
      <c r="X672" s="707"/>
      <c r="Y672" s="707"/>
      <c r="Z672" s="707"/>
      <c r="AA672" s="708"/>
      <c r="AB672" s="33"/>
      <c r="AC672" s="34"/>
      <c r="AD672" s="35"/>
    </row>
    <row r="673" spans="1:30" ht="13.5" customHeight="1">
      <c r="A673" s="47"/>
      <c r="B673" s="59"/>
      <c r="C673" s="48"/>
      <c r="D673" s="47"/>
      <c r="E673" s="47"/>
      <c r="F673" s="32"/>
      <c r="Q673" s="376"/>
      <c r="R673" s="376"/>
      <c r="S673" s="376"/>
      <c r="T673" s="707"/>
      <c r="U673" s="707"/>
      <c r="V673" s="707"/>
      <c r="W673" s="707"/>
      <c r="X673" s="707"/>
      <c r="Y673" s="707"/>
      <c r="Z673" s="707"/>
      <c r="AA673" s="708"/>
      <c r="AB673" s="33"/>
      <c r="AC673" s="34"/>
      <c r="AD673" s="35"/>
    </row>
    <row r="674" spans="1:30" ht="13.5" customHeight="1">
      <c r="A674" s="47"/>
      <c r="B674" s="59"/>
      <c r="C674" s="48"/>
      <c r="D674" s="47"/>
      <c r="E674" s="47"/>
      <c r="F674" s="32"/>
      <c r="Q674" s="376"/>
      <c r="R674" s="376"/>
      <c r="S674" s="376"/>
      <c r="T674" s="707"/>
      <c r="U674" s="707"/>
      <c r="V674" s="707"/>
      <c r="W674" s="707"/>
      <c r="X674" s="707"/>
      <c r="Y674" s="707"/>
      <c r="Z674" s="707"/>
      <c r="AA674" s="708"/>
      <c r="AB674" s="33"/>
      <c r="AC674" s="34"/>
      <c r="AD674" s="35"/>
    </row>
    <row r="675" spans="1:30" ht="13.5" customHeight="1">
      <c r="A675" s="47"/>
      <c r="B675" s="59"/>
      <c r="C675" s="48"/>
      <c r="D675" s="47"/>
      <c r="E675" s="47"/>
      <c r="F675" s="32"/>
      <c r="Q675" s="376"/>
      <c r="R675" s="376"/>
      <c r="S675" s="376"/>
      <c r="T675" s="707"/>
      <c r="U675" s="707"/>
      <c r="V675" s="707"/>
      <c r="W675" s="707"/>
      <c r="X675" s="707"/>
      <c r="Y675" s="707"/>
      <c r="Z675" s="707"/>
      <c r="AA675" s="708"/>
      <c r="AB675" s="33"/>
      <c r="AC675" s="34"/>
      <c r="AD675" s="35"/>
    </row>
    <row r="676" spans="1:30" ht="13.5" customHeight="1">
      <c r="A676" s="47"/>
      <c r="B676" s="59"/>
      <c r="C676" s="48"/>
      <c r="D676" s="47"/>
      <c r="E676" s="47"/>
      <c r="F676" s="32"/>
      <c r="Q676" s="376"/>
      <c r="R676" s="376"/>
      <c r="S676" s="376"/>
      <c r="T676" s="707"/>
      <c r="U676" s="707"/>
      <c r="V676" s="707"/>
      <c r="W676" s="707"/>
      <c r="X676" s="707"/>
      <c r="Y676" s="707"/>
      <c r="Z676" s="707"/>
      <c r="AA676" s="708"/>
      <c r="AB676" s="33"/>
      <c r="AC676" s="34"/>
      <c r="AD676" s="35"/>
    </row>
    <row r="677" spans="1:30" ht="13.5" customHeight="1">
      <c r="A677" s="203"/>
      <c r="B677" s="127"/>
      <c r="C677" s="164"/>
      <c r="D677" s="203"/>
      <c r="E677" s="203"/>
      <c r="F677" s="64"/>
      <c r="G677" s="439"/>
      <c r="H677" s="439"/>
      <c r="I677" s="439"/>
      <c r="J677" s="439"/>
      <c r="K677" s="439"/>
      <c r="L677" s="439"/>
      <c r="M677" s="439"/>
      <c r="N677" s="439"/>
      <c r="O677" s="439"/>
      <c r="P677" s="439"/>
      <c r="Q677" s="439"/>
      <c r="R677" s="439"/>
      <c r="S677" s="439"/>
      <c r="T677" s="439"/>
      <c r="U677" s="439"/>
      <c r="V677" s="439"/>
      <c r="W677" s="439"/>
      <c r="X677" s="439"/>
      <c r="Y677" s="439"/>
      <c r="Z677" s="439"/>
      <c r="AA677" s="66"/>
      <c r="AB677" s="67"/>
      <c r="AC677" s="68"/>
      <c r="AD677" s="69"/>
    </row>
    <row r="678" spans="1:30" ht="5.25" customHeight="1">
      <c r="A678" s="47"/>
      <c r="B678" s="59"/>
      <c r="C678" s="48"/>
      <c r="D678" s="47"/>
      <c r="E678" s="47"/>
      <c r="F678" s="32"/>
      <c r="G678" s="376"/>
      <c r="H678" s="376"/>
      <c r="I678" s="376"/>
      <c r="J678" s="376"/>
      <c r="K678" s="376"/>
      <c r="L678" s="376"/>
      <c r="M678" s="376"/>
      <c r="N678" s="376"/>
      <c r="O678" s="376"/>
      <c r="P678" s="376"/>
      <c r="Q678" s="376"/>
      <c r="R678" s="376"/>
      <c r="S678" s="376"/>
      <c r="T678" s="376"/>
      <c r="U678" s="376"/>
      <c r="V678" s="376"/>
      <c r="W678" s="376"/>
      <c r="X678" s="376"/>
      <c r="Y678" s="376"/>
      <c r="Z678" s="376"/>
      <c r="AA678" s="45"/>
      <c r="AB678" s="33"/>
      <c r="AC678" s="34"/>
      <c r="AD678" s="35"/>
    </row>
    <row r="679" spans="1:30" ht="13.5" customHeight="1">
      <c r="A679" s="47"/>
      <c r="B679" s="59"/>
      <c r="C679" s="48"/>
      <c r="D679" s="47"/>
      <c r="E679" s="1008" t="s">
        <v>766</v>
      </c>
      <c r="F679" s="32"/>
      <c r="AA679" s="45"/>
      <c r="AB679" s="33"/>
      <c r="AC679" s="34"/>
      <c r="AD679" s="35"/>
    </row>
    <row r="680" spans="1:30" ht="13.5" customHeight="1">
      <c r="A680" s="47"/>
      <c r="B680" s="59"/>
      <c r="C680" s="48"/>
      <c r="D680" s="47"/>
      <c r="E680" s="1008"/>
      <c r="F680" s="32"/>
      <c r="G680" s="834" t="s">
        <v>601</v>
      </c>
      <c r="H680" s="834"/>
      <c r="I680" s="834"/>
      <c r="J680" s="834"/>
      <c r="K680" s="834"/>
      <c r="L680" s="834"/>
      <c r="M680" s="834"/>
      <c r="N680" s="834"/>
      <c r="O680" s="834"/>
      <c r="P680" s="834"/>
      <c r="Q680" s="994" t="s">
        <v>103</v>
      </c>
      <c r="R680" s="994"/>
      <c r="S680" s="994"/>
      <c r="T680" s="994"/>
      <c r="U680" s="994"/>
      <c r="Z680" s="307"/>
      <c r="AA680" s="45"/>
      <c r="AB680" s="33"/>
      <c r="AC680" s="34"/>
      <c r="AD680" s="35"/>
    </row>
    <row r="681" spans="1:30" ht="13.5" customHeight="1" thickBot="1">
      <c r="A681" s="47"/>
      <c r="B681" s="37"/>
      <c r="C681" s="39"/>
      <c r="D681" s="47"/>
      <c r="E681" s="1008"/>
      <c r="F681" s="32"/>
      <c r="G681" s="153"/>
      <c r="H681" s="153"/>
      <c r="I681" s="153"/>
      <c r="J681" s="153"/>
      <c r="K681" s="153"/>
      <c r="L681" s="153"/>
      <c r="M681" s="153"/>
      <c r="W681" s="376"/>
      <c r="X681" s="376"/>
      <c r="Y681" s="376"/>
      <c r="Z681" s="376"/>
      <c r="AA681" s="45"/>
      <c r="AB681" s="33"/>
      <c r="AC681" s="34"/>
      <c r="AD681" s="35"/>
    </row>
    <row r="682" spans="1:30" ht="13.5" customHeight="1" thickBot="1">
      <c r="A682" s="47"/>
      <c r="B682" s="37"/>
      <c r="C682" s="39"/>
      <c r="D682" s="47"/>
      <c r="E682" s="1008"/>
      <c r="F682" s="32"/>
      <c r="G682" s="153"/>
      <c r="H682" s="153"/>
      <c r="I682" s="153"/>
      <c r="J682" s="153"/>
      <c r="K682" s="153"/>
      <c r="L682" s="153"/>
      <c r="M682" s="153"/>
      <c r="N682" s="921" t="s">
        <v>12</v>
      </c>
      <c r="O682" s="995"/>
      <c r="P682" s="996"/>
      <c r="Q682" s="997"/>
      <c r="R682" s="997"/>
      <c r="S682" s="997"/>
      <c r="T682" s="997"/>
      <c r="U682" s="997"/>
      <c r="V682" s="998"/>
      <c r="W682" s="376"/>
      <c r="X682" s="376"/>
      <c r="Y682" s="376"/>
      <c r="Z682" s="376"/>
      <c r="AA682" s="45"/>
      <c r="AB682" s="33"/>
      <c r="AC682" s="34"/>
      <c r="AD682" s="35"/>
    </row>
    <row r="683" spans="1:30" ht="13.5" customHeight="1">
      <c r="A683" s="47"/>
      <c r="B683" s="37"/>
      <c r="C683" s="39"/>
      <c r="D683" s="47"/>
      <c r="E683" s="1008"/>
      <c r="F683" s="32"/>
      <c r="G683" s="153"/>
      <c r="H683" s="153"/>
      <c r="I683" s="153"/>
      <c r="J683" s="153"/>
      <c r="K683" s="153"/>
      <c r="L683" s="153"/>
      <c r="M683" s="153"/>
      <c r="W683" s="376"/>
      <c r="X683" s="376"/>
      <c r="Y683" s="376"/>
      <c r="Z683" s="376"/>
      <c r="AA683" s="45"/>
      <c r="AB683" s="33"/>
      <c r="AC683" s="34"/>
      <c r="AD683" s="35"/>
    </row>
    <row r="684" spans="1:30" ht="13.5" customHeight="1">
      <c r="A684" s="47"/>
      <c r="B684" s="37"/>
      <c r="C684" s="39"/>
      <c r="D684" s="47"/>
      <c r="E684" s="1008"/>
      <c r="F684" s="32"/>
      <c r="G684" s="31" t="s">
        <v>698</v>
      </c>
      <c r="H684" s="153"/>
      <c r="I684" s="153"/>
      <c r="J684" s="153"/>
      <c r="K684" s="153"/>
      <c r="L684" s="153"/>
      <c r="M684" s="153"/>
      <c r="W684" s="376"/>
      <c r="X684" s="376"/>
      <c r="Y684" s="376"/>
      <c r="Z684" s="376"/>
      <c r="AA684" s="45"/>
      <c r="AB684" s="33"/>
      <c r="AC684" s="34"/>
      <c r="AD684" s="35"/>
    </row>
    <row r="685" spans="1:30" ht="13.5" customHeight="1">
      <c r="A685" s="47"/>
      <c r="B685" s="37"/>
      <c r="C685" s="39"/>
      <c r="D685" s="47"/>
      <c r="E685" s="1008"/>
      <c r="F685" s="32"/>
      <c r="G685" s="153"/>
      <c r="H685" s="153"/>
      <c r="I685" s="153"/>
      <c r="J685" s="153"/>
      <c r="K685" s="153"/>
      <c r="L685" s="153"/>
      <c r="M685" s="153"/>
      <c r="Q685" s="1259" t="s">
        <v>697</v>
      </c>
      <c r="R685" s="1338"/>
      <c r="S685" s="1338"/>
      <c r="T685" s="1338"/>
      <c r="U685" s="1338"/>
      <c r="V685" s="1338"/>
      <c r="W685" s="1338"/>
      <c r="X685" s="1338"/>
      <c r="Y685" s="1338"/>
      <c r="Z685" s="1260"/>
      <c r="AA685" s="45"/>
      <c r="AB685" s="33"/>
      <c r="AC685" s="34"/>
      <c r="AD685" s="35"/>
    </row>
    <row r="686" spans="1:30" ht="13.5" customHeight="1">
      <c r="A686" s="47"/>
      <c r="B686" s="37"/>
      <c r="C686" s="39"/>
      <c r="D686" s="47"/>
      <c r="E686" s="1008"/>
      <c r="F686" s="32"/>
      <c r="G686" s="153"/>
      <c r="H686" s="153"/>
      <c r="I686" s="153"/>
      <c r="J686" s="153"/>
      <c r="K686" s="153"/>
      <c r="L686" s="153"/>
      <c r="M686" s="153"/>
      <c r="W686" s="376"/>
      <c r="X686" s="376"/>
      <c r="Y686" s="376"/>
      <c r="Z686" s="376"/>
      <c r="AA686" s="45"/>
      <c r="AB686" s="33"/>
      <c r="AC686" s="34"/>
      <c r="AD686" s="35"/>
    </row>
    <row r="687" spans="1:30" ht="13.5" customHeight="1">
      <c r="A687" s="47"/>
      <c r="B687" s="37"/>
      <c r="C687" s="39"/>
      <c r="D687" s="47"/>
      <c r="E687" s="1008"/>
      <c r="F687" s="32"/>
      <c r="G687" s="1002" t="s">
        <v>682</v>
      </c>
      <c r="H687" s="1002"/>
      <c r="I687" s="1002"/>
      <c r="J687" s="1002"/>
      <c r="K687" s="1002"/>
      <c r="L687" s="1002"/>
      <c r="M687" s="1002"/>
      <c r="N687" s="1002"/>
      <c r="O687" s="1002"/>
      <c r="P687" s="1002"/>
      <c r="Q687" s="1002"/>
      <c r="R687" s="1002"/>
      <c r="S687" s="1002"/>
      <c r="T687" s="1002"/>
      <c r="U687" s="1002"/>
      <c r="V687" s="1002"/>
      <c r="W687" s="1002"/>
      <c r="X687" s="1002"/>
      <c r="Y687" s="1002"/>
      <c r="Z687" s="1002"/>
      <c r="AA687" s="45"/>
      <c r="AB687" s="33"/>
      <c r="AC687" s="34"/>
      <c r="AD687" s="35"/>
    </row>
    <row r="688" spans="1:30" ht="13.5" customHeight="1">
      <c r="A688" s="47"/>
      <c r="B688" s="37"/>
      <c r="C688" s="39"/>
      <c r="D688" s="47"/>
      <c r="E688" s="1008"/>
      <c r="F688" s="32"/>
      <c r="G688" s="183"/>
      <c r="H688" s="183"/>
      <c r="I688" s="183"/>
      <c r="J688" s="183"/>
      <c r="K688" s="183"/>
      <c r="L688" s="183"/>
      <c r="M688" s="183"/>
      <c r="N688" s="183"/>
      <c r="O688" s="183"/>
      <c r="P688" s="183"/>
      <c r="Q688" s="994" t="s">
        <v>114</v>
      </c>
      <c r="R688" s="994"/>
      <c r="S688" s="994"/>
      <c r="T688" s="994"/>
      <c r="U688" s="994"/>
      <c r="V688" s="183"/>
      <c r="W688" s="183"/>
      <c r="X688" s="183"/>
      <c r="Y688" s="183"/>
      <c r="Z688" s="183"/>
      <c r="AA688" s="45"/>
      <c r="AB688" s="33"/>
      <c r="AC688" s="34"/>
      <c r="AD688" s="35"/>
    </row>
    <row r="689" spans="1:30" ht="13.5" customHeight="1">
      <c r="A689" s="47"/>
      <c r="B689" s="37"/>
      <c r="C689" s="39"/>
      <c r="D689" s="47"/>
      <c r="E689" s="1008"/>
      <c r="F689" s="32"/>
      <c r="G689" s="153"/>
      <c r="H689" s="153"/>
      <c r="I689" s="153"/>
      <c r="J689" s="153"/>
      <c r="K689" s="153"/>
      <c r="L689" s="153"/>
      <c r="M689" s="153"/>
      <c r="W689" s="376"/>
      <c r="X689" s="376"/>
      <c r="Y689" s="376"/>
      <c r="Z689" s="376"/>
      <c r="AA689" s="45"/>
      <c r="AB689" s="33"/>
      <c r="AC689" s="34"/>
      <c r="AD689" s="35"/>
    </row>
    <row r="690" spans="1:30" ht="13.5" customHeight="1">
      <c r="A690" s="47"/>
      <c r="B690" s="37"/>
      <c r="C690" s="39"/>
      <c r="D690" s="47"/>
      <c r="E690" s="1008"/>
      <c r="F690" s="32"/>
      <c r="G690" s="1002" t="s">
        <v>683</v>
      </c>
      <c r="H690" s="1002"/>
      <c r="I690" s="1002"/>
      <c r="J690" s="1002"/>
      <c r="K690" s="1002"/>
      <c r="L690" s="1002"/>
      <c r="M690" s="1002"/>
      <c r="N690" s="1002"/>
      <c r="O690" s="1002"/>
      <c r="P690" s="1002"/>
      <c r="Q690" s="1002"/>
      <c r="R690" s="1002"/>
      <c r="S690" s="1002"/>
      <c r="T690" s="1002"/>
      <c r="U690" s="1002"/>
      <c r="V690" s="1002"/>
      <c r="W690" s="1002"/>
      <c r="X690" s="1002"/>
      <c r="Y690" s="1002"/>
      <c r="Z690" s="1002"/>
      <c r="AA690" s="45"/>
      <c r="AB690" s="33"/>
      <c r="AC690" s="34"/>
      <c r="AD690" s="35"/>
    </row>
    <row r="691" spans="1:30" ht="13.5" customHeight="1">
      <c r="A691" s="47"/>
      <c r="B691" s="37"/>
      <c r="C691" s="39"/>
      <c r="D691" s="47"/>
      <c r="E691" s="1008"/>
      <c r="F691" s="32"/>
      <c r="Q691" s="994" t="s">
        <v>103</v>
      </c>
      <c r="R691" s="994"/>
      <c r="S691" s="994"/>
      <c r="T691" s="994"/>
      <c r="U691" s="994"/>
      <c r="AA691" s="45"/>
      <c r="AB691" s="33"/>
      <c r="AC691" s="34"/>
      <c r="AD691" s="35"/>
    </row>
    <row r="692" spans="1:30" ht="13.5" customHeight="1">
      <c r="A692" s="47"/>
      <c r="B692" s="37"/>
      <c r="C692" s="39"/>
      <c r="D692" s="47"/>
      <c r="E692" s="1008"/>
      <c r="F692" s="32"/>
      <c r="Q692" s="40"/>
      <c r="R692" s="40"/>
      <c r="S692" s="40"/>
      <c r="T692" s="40"/>
      <c r="U692" s="40"/>
      <c r="V692" s="40"/>
      <c r="AA692" s="45"/>
      <c r="AB692" s="33"/>
      <c r="AC692" s="34"/>
      <c r="AD692" s="35"/>
    </row>
    <row r="693" spans="1:30" ht="13.5" customHeight="1">
      <c r="A693" s="47"/>
      <c r="B693" s="37"/>
      <c r="C693" s="39"/>
      <c r="D693" s="47"/>
      <c r="E693" s="1008"/>
      <c r="F693" s="32"/>
      <c r="G693" s="183"/>
      <c r="H693" s="183"/>
      <c r="I693" s="183"/>
      <c r="J693" s="183"/>
      <c r="K693" s="183"/>
      <c r="L693" s="183"/>
      <c r="M693" s="183"/>
      <c r="N693" s="183"/>
      <c r="O693" s="183"/>
      <c r="P693" s="183"/>
      <c r="Q693" s="183"/>
      <c r="R693" s="183"/>
      <c r="S693" s="183"/>
      <c r="T693" s="183"/>
      <c r="U693" s="183"/>
      <c r="V693" s="183"/>
      <c r="W693" s="183"/>
      <c r="X693" s="183"/>
      <c r="Y693" s="183"/>
      <c r="Z693" s="183"/>
      <c r="AA693" s="45"/>
      <c r="AB693" s="33"/>
      <c r="AC693" s="34"/>
      <c r="AD693" s="35"/>
    </row>
    <row r="694" spans="1:30" ht="13.5" customHeight="1">
      <c r="A694" s="47"/>
      <c r="B694" s="37"/>
      <c r="C694" s="39"/>
      <c r="D694" s="47"/>
      <c r="E694" s="47"/>
      <c r="F694" s="32"/>
      <c r="G694" s="183"/>
      <c r="H694" s="183"/>
      <c r="I694" s="183"/>
      <c r="J694" s="183"/>
      <c r="K694" s="183"/>
      <c r="L694" s="183"/>
      <c r="M694" s="183"/>
      <c r="N694" s="183"/>
      <c r="O694" s="183"/>
      <c r="P694" s="183"/>
      <c r="Q694" s="183"/>
      <c r="R694" s="183"/>
      <c r="S694" s="183"/>
      <c r="T694" s="183"/>
      <c r="U694" s="183"/>
      <c r="V694" s="183"/>
      <c r="W694" s="183"/>
      <c r="X694" s="183"/>
      <c r="Y694" s="183"/>
      <c r="Z694" s="183"/>
      <c r="AA694" s="45"/>
      <c r="AB694" s="33"/>
      <c r="AC694" s="34"/>
      <c r="AD694" s="35"/>
    </row>
    <row r="695" spans="1:30" ht="13.5" customHeight="1">
      <c r="A695" s="47"/>
      <c r="B695" s="59"/>
      <c r="C695" s="1042"/>
      <c r="D695" s="47"/>
      <c r="E695" s="1008" t="s">
        <v>767</v>
      </c>
      <c r="F695" s="32"/>
      <c r="G695" s="54" t="s">
        <v>104</v>
      </c>
      <c r="H695" s="832" t="s">
        <v>162</v>
      </c>
      <c r="I695" s="832"/>
      <c r="J695" s="832"/>
      <c r="K695" s="832"/>
      <c r="L695" s="832"/>
      <c r="M695" s="832"/>
      <c r="N695" s="832"/>
      <c r="O695" s="832"/>
      <c r="P695" s="832"/>
      <c r="Q695" s="40"/>
      <c r="R695" s="40"/>
      <c r="S695" s="40"/>
      <c r="T695" s="40"/>
      <c r="U695" s="40"/>
      <c r="V695" s="40"/>
      <c r="W695" s="40"/>
      <c r="X695" s="40"/>
      <c r="Y695" s="40"/>
      <c r="Z695" s="376"/>
      <c r="AA695" s="45"/>
      <c r="AB695" s="33"/>
      <c r="AC695" s="34"/>
      <c r="AD695" s="35"/>
    </row>
    <row r="696" spans="1:30" ht="13.5" customHeight="1">
      <c r="A696" s="47"/>
      <c r="B696" s="59"/>
      <c r="C696" s="1042"/>
      <c r="D696" s="47"/>
      <c r="E696" s="1008"/>
      <c r="F696" s="32"/>
      <c r="G696" s="40"/>
      <c r="H696" s="40"/>
      <c r="I696" s="40"/>
      <c r="J696" s="40"/>
      <c r="K696" s="40"/>
      <c r="L696" s="40"/>
      <c r="M696" s="40"/>
      <c r="N696" s="40"/>
      <c r="O696" s="40"/>
      <c r="P696" s="40"/>
      <c r="Q696" s="40"/>
      <c r="R696" s="40"/>
      <c r="S696" s="40"/>
      <c r="T696" s="40"/>
      <c r="U696" s="40"/>
      <c r="V696" s="40"/>
      <c r="W696" s="40"/>
      <c r="X696" s="40"/>
      <c r="Y696" s="40"/>
      <c r="Z696" s="376"/>
      <c r="AA696" s="45"/>
      <c r="AB696" s="33"/>
      <c r="AC696" s="34"/>
      <c r="AD696" s="35"/>
    </row>
    <row r="697" spans="1:30" ht="13.5" customHeight="1">
      <c r="A697" s="47"/>
      <c r="B697" s="59"/>
      <c r="C697" s="1042"/>
      <c r="D697" s="47"/>
      <c r="E697" s="1008"/>
      <c r="F697" s="32"/>
      <c r="G697" s="31" t="s">
        <v>667</v>
      </c>
      <c r="M697" s="40"/>
      <c r="N697" s="40"/>
      <c r="U697" s="40"/>
      <c r="V697" s="40"/>
      <c r="W697" s="40"/>
      <c r="X697" s="40"/>
      <c r="Y697" s="40"/>
      <c r="Z697" s="376"/>
      <c r="AA697" s="45"/>
      <c r="AB697" s="33"/>
      <c r="AC697" s="34"/>
      <c r="AD697" s="35"/>
    </row>
    <row r="698" spans="1:30" ht="13.5" customHeight="1" thickBot="1">
      <c r="A698" s="47"/>
      <c r="B698" s="59"/>
      <c r="C698" s="1042"/>
      <c r="D698" s="47"/>
      <c r="E698" s="1008"/>
      <c r="F698" s="32"/>
      <c r="G698" s="981" t="s">
        <v>467</v>
      </c>
      <c r="H698" s="981"/>
      <c r="I698" s="981"/>
      <c r="J698" s="1078"/>
      <c r="K698" s="1078"/>
      <c r="L698" s="981"/>
      <c r="M698" s="40"/>
      <c r="N698" s="40"/>
      <c r="U698" s="40"/>
      <c r="V698" s="40"/>
      <c r="W698" s="40"/>
      <c r="X698" s="40"/>
      <c r="Y698" s="40"/>
      <c r="Z698" s="376"/>
      <c r="AA698" s="45"/>
      <c r="AB698" s="33"/>
      <c r="AC698" s="34"/>
      <c r="AD698" s="35"/>
    </row>
    <row r="699" spans="1:30" ht="13.5" customHeight="1" thickBot="1">
      <c r="A699" s="47"/>
      <c r="B699" s="59"/>
      <c r="C699" s="39"/>
      <c r="D699" s="47"/>
      <c r="E699" s="1008"/>
      <c r="F699" s="32"/>
      <c r="G699" s="981" t="s">
        <v>63</v>
      </c>
      <c r="H699" s="981"/>
      <c r="I699" s="982"/>
      <c r="J699" s="983"/>
      <c r="K699" s="984"/>
      <c r="L699" s="377" t="s">
        <v>293</v>
      </c>
      <c r="M699" s="376"/>
      <c r="N699" s="376"/>
      <c r="Y699" s="376"/>
      <c r="Z699" s="376"/>
      <c r="AA699" s="45"/>
      <c r="AB699" s="33"/>
      <c r="AC699" s="34"/>
      <c r="AD699" s="35"/>
    </row>
    <row r="700" spans="1:30" ht="13.5" customHeight="1" thickBot="1">
      <c r="A700" s="47"/>
      <c r="B700" s="59"/>
      <c r="C700" s="39"/>
      <c r="D700" s="47"/>
      <c r="E700" s="1008"/>
      <c r="F700" s="32"/>
      <c r="G700" s="981" t="s">
        <v>69</v>
      </c>
      <c r="H700" s="981"/>
      <c r="I700" s="982"/>
      <c r="J700" s="983"/>
      <c r="K700" s="984"/>
      <c r="L700" s="377" t="s">
        <v>293</v>
      </c>
      <c r="M700" s="376"/>
      <c r="N700" s="376"/>
      <c r="O700" s="307"/>
      <c r="P700" s="307"/>
      <c r="Q700" s="307"/>
      <c r="R700" s="307"/>
      <c r="S700" s="307"/>
      <c r="Y700" s="376"/>
      <c r="Z700" s="376"/>
      <c r="AA700" s="45"/>
      <c r="AB700" s="33"/>
      <c r="AC700" s="34"/>
      <c r="AD700" s="35"/>
    </row>
    <row r="701" spans="1:30" ht="13.5" customHeight="1">
      <c r="A701" s="47"/>
      <c r="B701" s="59"/>
      <c r="C701" s="39"/>
      <c r="D701" s="47"/>
      <c r="E701" s="47"/>
      <c r="F701" s="32"/>
      <c r="G701" s="376"/>
      <c r="H701" s="376"/>
      <c r="I701" s="376"/>
      <c r="J701" s="376"/>
      <c r="K701" s="376"/>
      <c r="L701" s="376"/>
      <c r="M701" s="376"/>
      <c r="N701" s="376"/>
      <c r="O701" s="307"/>
      <c r="P701" s="307"/>
      <c r="Q701" s="307"/>
      <c r="R701" s="307"/>
      <c r="S701" s="307"/>
      <c r="T701" s="307"/>
      <c r="U701" s="307"/>
      <c r="V701" s="307"/>
      <c r="W701" s="376"/>
      <c r="X701" s="376"/>
      <c r="Y701" s="376"/>
      <c r="Z701" s="376"/>
      <c r="AA701" s="45"/>
      <c r="AB701" s="33"/>
      <c r="AC701" s="34"/>
      <c r="AD701" s="35"/>
    </row>
    <row r="702" spans="1:30" ht="14.25" customHeight="1" thickBot="1">
      <c r="A702" s="47"/>
      <c r="B702" s="59"/>
      <c r="C702" s="1042"/>
      <c r="D702" s="47"/>
      <c r="E702" s="1008" t="s">
        <v>768</v>
      </c>
      <c r="F702" s="32"/>
      <c r="G702" s="1043" t="s">
        <v>468</v>
      </c>
      <c r="H702" s="1044"/>
      <c r="I702" s="1044"/>
      <c r="J702" s="1044"/>
      <c r="K702" s="1044"/>
      <c r="L702" s="1044"/>
      <c r="M702" s="1044"/>
      <c r="N702" s="1044"/>
      <c r="O702" s="1044"/>
      <c r="P702" s="1044"/>
      <c r="Q702" s="1044"/>
      <c r="R702" s="1044"/>
      <c r="S702" s="1044"/>
      <c r="T702" s="1044"/>
      <c r="U702" s="1044"/>
      <c r="V702" s="1044"/>
      <c r="W702" s="1044"/>
      <c r="X702" s="1045"/>
      <c r="Y702" s="376"/>
      <c r="Z702" s="376"/>
      <c r="AA702" s="45"/>
      <c r="AB702" s="33"/>
      <c r="AC702" s="34"/>
      <c r="AD702" s="35"/>
    </row>
    <row r="703" spans="1:30" ht="13.5" customHeight="1" thickBot="1">
      <c r="A703" s="47"/>
      <c r="B703" s="59"/>
      <c r="C703" s="1042"/>
      <c r="D703" s="47"/>
      <c r="E703" s="1008"/>
      <c r="F703" s="32"/>
      <c r="G703" s="1046"/>
      <c r="H703" s="1047"/>
      <c r="I703" s="1048" t="s">
        <v>615</v>
      </c>
      <c r="J703" s="1049"/>
      <c r="K703" s="1049"/>
      <c r="L703" s="1049"/>
      <c r="M703" s="1049"/>
      <c r="N703" s="1050"/>
      <c r="O703" s="1053" t="s">
        <v>469</v>
      </c>
      <c r="P703" s="1054"/>
      <c r="Q703" s="1055"/>
      <c r="R703" s="378" t="s">
        <v>470</v>
      </c>
      <c r="S703" s="996"/>
      <c r="T703" s="997"/>
      <c r="U703" s="997"/>
      <c r="V703" s="997"/>
      <c r="W703" s="997"/>
      <c r="X703" s="998"/>
      <c r="Y703" s="376"/>
      <c r="Z703" s="376"/>
      <c r="AA703" s="45"/>
      <c r="AB703" s="33"/>
      <c r="AC703" s="34"/>
      <c r="AD703" s="35"/>
    </row>
    <row r="704" spans="1:30" ht="13.5" customHeight="1" thickBot="1">
      <c r="A704" s="47"/>
      <c r="B704" s="59"/>
      <c r="C704" s="1042"/>
      <c r="D704" s="47"/>
      <c r="E704" s="1008"/>
      <c r="F704" s="32"/>
      <c r="G704" s="1046"/>
      <c r="H704" s="1047"/>
      <c r="I704" s="1048" t="s">
        <v>71</v>
      </c>
      <c r="J704" s="1049"/>
      <c r="K704" s="1049"/>
      <c r="L704" s="1049"/>
      <c r="M704" s="1049"/>
      <c r="N704" s="1050"/>
      <c r="O704" s="1053" t="s">
        <v>471</v>
      </c>
      <c r="P704" s="1054"/>
      <c r="Q704" s="1055"/>
      <c r="R704" s="376" t="s">
        <v>470</v>
      </c>
      <c r="S704" s="1060"/>
      <c r="T704" s="1061"/>
      <c r="U704" s="379" t="s">
        <v>293</v>
      </c>
      <c r="V704" s="376"/>
      <c r="W704" s="376"/>
      <c r="X704" s="376"/>
      <c r="Y704" s="376"/>
      <c r="Z704" s="376"/>
      <c r="AA704" s="45"/>
      <c r="AB704" s="33"/>
      <c r="AC704" s="34"/>
      <c r="AD704" s="35"/>
    </row>
    <row r="705" spans="1:30" ht="13.5" customHeight="1" thickBot="1">
      <c r="A705" s="47"/>
      <c r="B705" s="59"/>
      <c r="C705" s="1042"/>
      <c r="D705" s="47"/>
      <c r="E705" s="1008"/>
      <c r="F705" s="32"/>
      <c r="G705" s="1046"/>
      <c r="H705" s="1047"/>
      <c r="I705" s="1048" t="s">
        <v>472</v>
      </c>
      <c r="J705" s="1049"/>
      <c r="K705" s="1049"/>
      <c r="L705" s="1049"/>
      <c r="M705" s="1049"/>
      <c r="N705" s="1050"/>
      <c r="O705" s="1053" t="s">
        <v>12</v>
      </c>
      <c r="P705" s="1054"/>
      <c r="Q705" s="1055"/>
      <c r="R705" s="376" t="s">
        <v>470</v>
      </c>
      <c r="S705" s="996"/>
      <c r="T705" s="997"/>
      <c r="U705" s="997"/>
      <c r="V705" s="997"/>
      <c r="W705" s="997"/>
      <c r="X705" s="998"/>
      <c r="Y705" s="376"/>
      <c r="Z705" s="376"/>
      <c r="AA705" s="45"/>
      <c r="AB705" s="33"/>
      <c r="AC705" s="34"/>
      <c r="AD705" s="35"/>
    </row>
    <row r="706" spans="1:30" ht="13.8" thickBot="1">
      <c r="A706" s="47"/>
      <c r="B706" s="59"/>
      <c r="C706" s="1042"/>
      <c r="D706" s="47"/>
      <c r="E706" s="1008"/>
      <c r="F706" s="32"/>
      <c r="G706" s="1046"/>
      <c r="H706" s="1047"/>
      <c r="I706" s="1048" t="s">
        <v>473</v>
      </c>
      <c r="J706" s="1049"/>
      <c r="K706" s="1049"/>
      <c r="L706" s="1049"/>
      <c r="M706" s="1049"/>
      <c r="N706" s="1050"/>
      <c r="O706" s="1053" t="s">
        <v>12</v>
      </c>
      <c r="P706" s="1054"/>
      <c r="Q706" s="1055"/>
      <c r="R706" s="376" t="s">
        <v>470</v>
      </c>
      <c r="S706" s="996"/>
      <c r="T706" s="997"/>
      <c r="U706" s="997"/>
      <c r="V706" s="997"/>
      <c r="W706" s="997"/>
      <c r="X706" s="998"/>
      <c r="Y706" s="376"/>
      <c r="Z706" s="376"/>
      <c r="AA706" s="45"/>
      <c r="AB706" s="33"/>
      <c r="AC706" s="34"/>
      <c r="AD706" s="35"/>
    </row>
    <row r="707" spans="1:30" ht="13.5" customHeight="1">
      <c r="A707" s="47"/>
      <c r="B707" s="59"/>
      <c r="C707" s="1042"/>
      <c r="D707" s="47"/>
      <c r="E707" s="47"/>
      <c r="F707" s="32"/>
      <c r="G707" s="376"/>
      <c r="H707" s="376"/>
      <c r="I707" s="376"/>
      <c r="J707" s="376"/>
      <c r="K707" s="376"/>
      <c r="L707" s="376"/>
      <c r="M707" s="376"/>
      <c r="N707" s="376"/>
      <c r="O707" s="376"/>
      <c r="P707" s="376"/>
      <c r="Q707" s="376"/>
      <c r="R707" s="376"/>
      <c r="S707" s="376"/>
      <c r="T707" s="376"/>
      <c r="U707" s="376"/>
      <c r="V707" s="376"/>
      <c r="W707" s="376"/>
      <c r="X707" s="376"/>
      <c r="Y707" s="376"/>
      <c r="Z707" s="376"/>
      <c r="AA707" s="45"/>
      <c r="AB707" s="33"/>
      <c r="AC707" s="34"/>
      <c r="AD707" s="35"/>
    </row>
    <row r="708" spans="1:30" ht="13.5" customHeight="1">
      <c r="A708" s="47"/>
      <c r="B708" s="59"/>
      <c r="C708" s="39"/>
      <c r="D708" s="47"/>
      <c r="E708" s="47" t="s">
        <v>769</v>
      </c>
      <c r="F708" s="32"/>
      <c r="G708" s="1062"/>
      <c r="H708" s="1063"/>
      <c r="I708" s="1063"/>
      <c r="J708" s="1063"/>
      <c r="K708" s="1063"/>
      <c r="L708" s="1063"/>
      <c r="M708" s="1063"/>
      <c r="N708" s="1064"/>
      <c r="O708" s="1065" t="s">
        <v>344</v>
      </c>
      <c r="P708" s="1065"/>
      <c r="Q708" s="1065"/>
      <c r="R708" s="1065"/>
      <c r="S708" s="1065"/>
      <c r="T708" s="1065"/>
      <c r="AA708" s="45"/>
      <c r="AB708" s="33"/>
      <c r="AC708" s="34"/>
      <c r="AD708" s="35"/>
    </row>
    <row r="709" spans="1:30" ht="13.5" customHeight="1">
      <c r="A709" s="47"/>
      <c r="B709" s="59"/>
      <c r="C709" s="1042"/>
      <c r="D709" s="47"/>
      <c r="E709" s="47"/>
      <c r="F709" s="32"/>
      <c r="G709" s="1066" t="s">
        <v>474</v>
      </c>
      <c r="H709" s="1067"/>
      <c r="I709" s="1067"/>
      <c r="J709" s="1067"/>
      <c r="K709" s="1068"/>
      <c r="L709" s="949" t="s">
        <v>475</v>
      </c>
      <c r="M709" s="985"/>
      <c r="N709" s="986"/>
      <c r="O709" s="988">
        <f>J254</f>
        <v>0</v>
      </c>
      <c r="P709" s="989"/>
      <c r="Q709" s="989"/>
      <c r="R709" s="989"/>
      <c r="S709" s="989"/>
      <c r="T709" s="990"/>
      <c r="AA709" s="45"/>
      <c r="AB709" s="33"/>
      <c r="AC709" s="34"/>
      <c r="AD709" s="35"/>
    </row>
    <row r="710" spans="1:30" ht="13.5" customHeight="1">
      <c r="A710" s="47"/>
      <c r="B710" s="59"/>
      <c r="C710" s="1042"/>
      <c r="D710" s="47"/>
      <c r="E710" s="47"/>
      <c r="F710" s="32"/>
      <c r="G710" s="1069"/>
      <c r="H710" s="1070"/>
      <c r="I710" s="1070"/>
      <c r="J710" s="1070"/>
      <c r="K710" s="1071"/>
      <c r="L710" s="953"/>
      <c r="M710" s="954"/>
      <c r="N710" s="987"/>
      <c r="O710" s="1075"/>
      <c r="P710" s="1076"/>
      <c r="Q710" s="1076"/>
      <c r="R710" s="1076"/>
      <c r="S710" s="1076"/>
      <c r="T710" s="1077"/>
      <c r="AA710" s="45"/>
      <c r="AB710" s="33"/>
      <c r="AC710" s="34"/>
      <c r="AD710" s="35"/>
    </row>
    <row r="711" spans="1:30" ht="13.5" customHeight="1">
      <c r="A711" s="47"/>
      <c r="B711" s="59"/>
      <c r="C711" s="1042"/>
      <c r="D711" s="47"/>
      <c r="E711" s="47"/>
      <c r="F711" s="32"/>
      <c r="G711" s="1069"/>
      <c r="H711" s="1070"/>
      <c r="I711" s="1070"/>
      <c r="J711" s="1070"/>
      <c r="K711" s="1071"/>
      <c r="L711" s="949" t="s">
        <v>476</v>
      </c>
      <c r="M711" s="985"/>
      <c r="N711" s="986"/>
      <c r="O711" s="988">
        <f>P254</f>
        <v>0</v>
      </c>
      <c r="P711" s="989"/>
      <c r="Q711" s="989"/>
      <c r="R711" s="989"/>
      <c r="S711" s="989"/>
      <c r="T711" s="990"/>
      <c r="AA711" s="45"/>
      <c r="AB711" s="33"/>
      <c r="AC711" s="34"/>
      <c r="AD711" s="35"/>
    </row>
    <row r="712" spans="1:30" ht="13.5" customHeight="1">
      <c r="A712" s="47"/>
      <c r="B712" s="59"/>
      <c r="C712" s="1042"/>
      <c r="D712" s="47"/>
      <c r="E712" s="47"/>
      <c r="F712" s="32"/>
      <c r="G712" s="1072"/>
      <c r="H712" s="1073"/>
      <c r="I712" s="1073"/>
      <c r="J712" s="1073"/>
      <c r="K712" s="1074"/>
      <c r="L712" s="953"/>
      <c r="M712" s="954"/>
      <c r="N712" s="987"/>
      <c r="O712" s="991"/>
      <c r="P712" s="992"/>
      <c r="Q712" s="992"/>
      <c r="R712" s="992"/>
      <c r="S712" s="992"/>
      <c r="T712" s="993"/>
      <c r="AA712" s="45"/>
      <c r="AB712" s="33"/>
      <c r="AC712" s="34"/>
      <c r="AD712" s="35"/>
    </row>
    <row r="713" spans="1:30" ht="13.5" customHeight="1">
      <c r="A713" s="47"/>
      <c r="B713" s="59"/>
      <c r="C713" s="39"/>
      <c r="D713" s="47"/>
      <c r="E713" s="47"/>
      <c r="F713" s="32"/>
      <c r="G713" s="441"/>
      <c r="H713" s="441"/>
      <c r="I713" s="441"/>
      <c r="J713" s="441"/>
      <c r="K713" s="441"/>
      <c r="L713" s="46"/>
      <c r="M713" s="46"/>
      <c r="N713" s="46"/>
      <c r="O713" s="728"/>
      <c r="P713" s="728"/>
      <c r="Q713" s="728"/>
      <c r="R713" s="728"/>
      <c r="S713" s="728"/>
      <c r="T713" s="728"/>
      <c r="AA713" s="45"/>
      <c r="AB713" s="33"/>
      <c r="AC713" s="34"/>
      <c r="AD713" s="35"/>
    </row>
    <row r="714" spans="1:30" ht="13.5" customHeight="1">
      <c r="A714" s="47"/>
      <c r="B714" s="59"/>
      <c r="C714" s="39"/>
      <c r="D714" s="47"/>
      <c r="E714" s="47"/>
      <c r="F714" s="32"/>
      <c r="G714" s="441"/>
      <c r="H714" s="441"/>
      <c r="I714" s="441"/>
      <c r="J714" s="441"/>
      <c r="K714" s="441"/>
      <c r="L714" s="46"/>
      <c r="M714" s="46"/>
      <c r="N714" s="46"/>
      <c r="O714" s="728"/>
      <c r="P714" s="728"/>
      <c r="Q714" s="728"/>
      <c r="R714" s="728"/>
      <c r="S714" s="728"/>
      <c r="T714" s="728"/>
      <c r="AA714" s="45"/>
      <c r="AB714" s="33"/>
      <c r="AC714" s="34"/>
      <c r="AD714" s="35"/>
    </row>
    <row r="715" spans="1:30" ht="13.5" customHeight="1">
      <c r="A715" s="47"/>
      <c r="B715" s="59"/>
      <c r="C715" s="39"/>
      <c r="D715" s="47"/>
      <c r="E715" s="47"/>
      <c r="F715" s="32"/>
      <c r="G715" s="441"/>
      <c r="H715" s="441"/>
      <c r="I715" s="441"/>
      <c r="J715" s="441"/>
      <c r="K715" s="441"/>
      <c r="L715" s="46"/>
      <c r="M715" s="46"/>
      <c r="N715" s="46"/>
      <c r="O715" s="728"/>
      <c r="P715" s="728"/>
      <c r="Q715" s="728"/>
      <c r="R715" s="728"/>
      <c r="S715" s="728"/>
      <c r="T715" s="728"/>
      <c r="AA715" s="45"/>
      <c r="AB715" s="33"/>
      <c r="AC715" s="34"/>
      <c r="AD715" s="35"/>
    </row>
    <row r="716" spans="1:30" ht="13.5" customHeight="1">
      <c r="A716" s="47"/>
      <c r="B716" s="59"/>
      <c r="C716" s="39"/>
      <c r="D716" s="47"/>
      <c r="E716" s="47"/>
      <c r="F716" s="32"/>
      <c r="G716" s="441"/>
      <c r="H716" s="441"/>
      <c r="I716" s="441"/>
      <c r="J716" s="441"/>
      <c r="K716" s="441"/>
      <c r="L716" s="46"/>
      <c r="M716" s="46"/>
      <c r="N716" s="46"/>
      <c r="O716" s="728"/>
      <c r="P716" s="728"/>
      <c r="Q716" s="728"/>
      <c r="R716" s="728"/>
      <c r="S716" s="728"/>
      <c r="T716" s="728"/>
      <c r="AA716" s="45"/>
      <c r="AB716" s="33"/>
      <c r="AC716" s="34"/>
      <c r="AD716" s="35"/>
    </row>
    <row r="717" spans="1:30" ht="13.5" customHeight="1">
      <c r="A717" s="47"/>
      <c r="B717" s="59"/>
      <c r="C717" s="39"/>
      <c r="D717" s="47"/>
      <c r="E717" s="47"/>
      <c r="F717" s="32"/>
      <c r="G717" s="441"/>
      <c r="H717" s="441"/>
      <c r="I717" s="441"/>
      <c r="J717" s="441"/>
      <c r="K717" s="441"/>
      <c r="L717" s="46"/>
      <c r="M717" s="46"/>
      <c r="N717" s="46"/>
      <c r="O717" s="728"/>
      <c r="P717" s="728"/>
      <c r="Q717" s="728"/>
      <c r="R717" s="728"/>
      <c r="S717" s="728"/>
      <c r="T717" s="728"/>
      <c r="AA717" s="45"/>
      <c r="AB717" s="33"/>
      <c r="AC717" s="34"/>
      <c r="AD717" s="35"/>
    </row>
    <row r="718" spans="1:30" ht="13.5" customHeight="1">
      <c r="A718" s="47"/>
      <c r="B718" s="59"/>
      <c r="C718" s="39"/>
      <c r="D718" s="47"/>
      <c r="E718" s="47"/>
      <c r="F718" s="32"/>
      <c r="G718" s="441"/>
      <c r="H718" s="441"/>
      <c r="I718" s="441"/>
      <c r="J718" s="441"/>
      <c r="K718" s="441"/>
      <c r="L718" s="46"/>
      <c r="M718" s="46"/>
      <c r="N718" s="46"/>
      <c r="O718" s="728"/>
      <c r="P718" s="728"/>
      <c r="Q718" s="728"/>
      <c r="R718" s="728"/>
      <c r="S718" s="728"/>
      <c r="T718" s="728"/>
      <c r="AA718" s="45"/>
      <c r="AB718" s="33"/>
      <c r="AC718" s="34"/>
      <c r="AD718" s="35"/>
    </row>
    <row r="719" spans="1:30">
      <c r="A719" s="60"/>
      <c r="B719" s="61"/>
      <c r="C719" s="62"/>
      <c r="D719" s="60"/>
      <c r="E719" s="203"/>
      <c r="F719" s="64"/>
      <c r="G719" s="65"/>
      <c r="H719" s="65"/>
      <c r="I719" s="65"/>
      <c r="J719" s="65"/>
      <c r="K719" s="65"/>
      <c r="L719" s="262"/>
      <c r="M719" s="262"/>
      <c r="N719" s="262"/>
      <c r="O719" s="469"/>
      <c r="P719" s="469"/>
      <c r="Q719" s="469"/>
      <c r="R719" s="469"/>
      <c r="S719" s="469"/>
      <c r="T719" s="469"/>
      <c r="U719" s="469"/>
      <c r="V719" s="469"/>
      <c r="W719" s="469"/>
      <c r="X719" s="469"/>
      <c r="Y719" s="469"/>
      <c r="Z719" s="469"/>
      <c r="AA719" s="66"/>
      <c r="AB719" s="67"/>
      <c r="AC719" s="68"/>
      <c r="AD719" s="69"/>
    </row>
    <row r="720" spans="1:30" ht="5.25" customHeight="1">
      <c r="A720" s="49"/>
      <c r="B720" s="37"/>
      <c r="C720" s="36"/>
      <c r="D720" s="49"/>
      <c r="E720" s="471"/>
      <c r="F720" s="32"/>
      <c r="G720" s="441"/>
      <c r="H720" s="441"/>
      <c r="I720" s="441"/>
      <c r="J720" s="441"/>
      <c r="K720" s="441"/>
      <c r="L720" s="46"/>
      <c r="M720" s="46"/>
      <c r="N720" s="46"/>
      <c r="O720" s="38"/>
      <c r="P720" s="38"/>
      <c r="Q720" s="38"/>
      <c r="R720" s="38"/>
      <c r="S720" s="38"/>
      <c r="T720" s="38"/>
      <c r="U720" s="38"/>
      <c r="V720" s="38"/>
      <c r="W720" s="38"/>
      <c r="X720" s="38"/>
      <c r="Y720" s="38"/>
      <c r="Z720" s="38"/>
      <c r="AA720" s="45"/>
      <c r="AB720" s="33"/>
      <c r="AC720" s="34"/>
      <c r="AD720" s="35"/>
    </row>
    <row r="721" spans="1:34" ht="13.5" customHeight="1">
      <c r="A721" s="1008" t="s">
        <v>602</v>
      </c>
      <c r="B721" s="1110" t="s">
        <v>1251</v>
      </c>
      <c r="C721" s="1009" t="s">
        <v>870</v>
      </c>
      <c r="D721" s="1010" t="s">
        <v>775</v>
      </c>
      <c r="E721" s="1090" t="s">
        <v>1263</v>
      </c>
      <c r="F721" s="32"/>
      <c r="G721" s="1011" t="s">
        <v>72</v>
      </c>
      <c r="H721" s="1011"/>
      <c r="I721" s="1011"/>
      <c r="J721" s="1011"/>
      <c r="K721" s="1011"/>
      <c r="L721" s="1011"/>
      <c r="M721" s="1011"/>
      <c r="N721" s="1013" t="s">
        <v>477</v>
      </c>
      <c r="O721" s="1014"/>
      <c r="P721" s="1014"/>
      <c r="Q721" s="1014"/>
      <c r="R721" s="1014"/>
      <c r="S721" s="1014"/>
      <c r="T721" s="1014"/>
      <c r="U721" s="1014"/>
      <c r="V721" s="1015"/>
      <c r="AA721" s="45"/>
      <c r="AB721" s="1082" t="s">
        <v>643</v>
      </c>
      <c r="AC721" s="1113"/>
      <c r="AD721" s="1114"/>
    </row>
    <row r="722" spans="1:34" ht="13.5" customHeight="1">
      <c r="A722" s="1008"/>
      <c r="B722" s="1110"/>
      <c r="C722" s="1009"/>
      <c r="D722" s="1010"/>
      <c r="E722" s="1090"/>
      <c r="F722" s="32"/>
      <c r="G722" s="1011"/>
      <c r="H722" s="1011"/>
      <c r="I722" s="1011"/>
      <c r="J722" s="1011"/>
      <c r="K722" s="1011"/>
      <c r="L722" s="1011"/>
      <c r="M722" s="1011"/>
      <c r="N722" s="1016"/>
      <c r="O722" s="1017"/>
      <c r="P722" s="1017"/>
      <c r="Q722" s="1017"/>
      <c r="R722" s="1017"/>
      <c r="S722" s="1017"/>
      <c r="T722" s="1017"/>
      <c r="U722" s="1017"/>
      <c r="V722" s="1018"/>
      <c r="AA722" s="45"/>
      <c r="AB722" s="1082"/>
      <c r="AC722" s="1113"/>
      <c r="AD722" s="1114"/>
    </row>
    <row r="723" spans="1:34" ht="13.5" customHeight="1" thickBot="1">
      <c r="A723" s="1008"/>
      <c r="B723" s="37"/>
      <c r="C723" s="36"/>
      <c r="D723" s="1010"/>
      <c r="E723" s="1090"/>
      <c r="F723" s="32"/>
      <c r="AA723" s="45"/>
      <c r="AB723" s="1082"/>
      <c r="AC723" s="1113"/>
      <c r="AD723" s="1114"/>
    </row>
    <row r="724" spans="1:34" ht="13.5" customHeight="1" thickBot="1">
      <c r="A724" s="49"/>
      <c r="B724" s="37"/>
      <c r="C724" s="36"/>
      <c r="D724" s="49"/>
      <c r="E724" s="1090"/>
      <c r="F724" s="32"/>
      <c r="G724" s="1140" t="s">
        <v>777</v>
      </c>
      <c r="H724" s="1140"/>
      <c r="I724" s="1140"/>
      <c r="J724" s="1140"/>
      <c r="K724" s="1140"/>
      <c r="L724" s="1140"/>
      <c r="M724" s="1140"/>
      <c r="N724" s="1140"/>
      <c r="O724" s="1200">
        <f>IFERROR(ROUND(T631*3/4,0),"")</f>
        <v>6</v>
      </c>
      <c r="P724" s="1201"/>
      <c r="Q724" s="31" t="s">
        <v>24</v>
      </c>
      <c r="AA724" s="45"/>
      <c r="AB724" s="1082"/>
      <c r="AC724" s="1113"/>
      <c r="AD724" s="1114"/>
    </row>
    <row r="725" spans="1:34" ht="13.5" customHeight="1">
      <c r="A725" s="49"/>
      <c r="B725" s="37"/>
      <c r="C725" s="36"/>
      <c r="D725" s="49"/>
      <c r="E725" s="1090"/>
      <c r="F725" s="32"/>
      <c r="AA725" s="45"/>
      <c r="AB725" s="33"/>
      <c r="AC725" s="34"/>
      <c r="AD725" s="35"/>
    </row>
    <row r="726" spans="1:34" ht="13.5" customHeight="1">
      <c r="A726" s="49"/>
      <c r="B726" s="37"/>
      <c r="C726" s="36"/>
      <c r="D726" s="49"/>
      <c r="E726" s="1090"/>
      <c r="F726" s="32"/>
      <c r="AA726" s="45"/>
      <c r="AB726" s="33"/>
      <c r="AC726" s="34"/>
      <c r="AD726" s="35"/>
      <c r="AG726" s="1146"/>
      <c r="AH726" s="1146"/>
    </row>
    <row r="727" spans="1:34" ht="13.5" customHeight="1">
      <c r="A727" s="49"/>
      <c r="B727" s="37"/>
      <c r="C727" s="36"/>
      <c r="D727" s="49"/>
      <c r="E727" s="1090"/>
      <c r="F727" s="32"/>
      <c r="AA727" s="45"/>
      <c r="AB727" s="33"/>
      <c r="AC727" s="34"/>
      <c r="AD727" s="35"/>
    </row>
    <row r="728" spans="1:34" ht="13.5" customHeight="1">
      <c r="A728" s="49"/>
      <c r="B728" s="37"/>
      <c r="C728" s="36"/>
      <c r="D728" s="49"/>
      <c r="E728" s="59"/>
      <c r="F728" s="32"/>
      <c r="AA728" s="45"/>
      <c r="AB728" s="33"/>
      <c r="AC728" s="34"/>
      <c r="AD728" s="35"/>
    </row>
    <row r="729" spans="1:34" ht="13.5" customHeight="1">
      <c r="A729" s="49"/>
      <c r="B729" s="1110" t="s">
        <v>1252</v>
      </c>
      <c r="C729" s="36" t="s">
        <v>856</v>
      </c>
      <c r="D729" s="1010" t="s">
        <v>774</v>
      </c>
      <c r="E729" s="1090" t="s">
        <v>1268</v>
      </c>
      <c r="F729" s="32"/>
      <c r="G729" s="1011" t="s">
        <v>72</v>
      </c>
      <c r="H729" s="1011"/>
      <c r="I729" s="1011"/>
      <c r="J729" s="1011"/>
      <c r="K729" s="1011"/>
      <c r="L729" s="1011"/>
      <c r="M729" s="1011"/>
      <c r="N729" s="1092" t="s">
        <v>477</v>
      </c>
      <c r="O729" s="1093"/>
      <c r="P729" s="1093"/>
      <c r="Q729" s="1093"/>
      <c r="R729" s="1093"/>
      <c r="S729" s="1093"/>
      <c r="T729" s="1093"/>
      <c r="U729" s="1093"/>
      <c r="V729" s="1094"/>
      <c r="W729" s="38"/>
      <c r="X729" s="38"/>
      <c r="Y729" s="38"/>
      <c r="Z729" s="38"/>
      <c r="AA729" s="45"/>
      <c r="AB729" s="1082" t="s">
        <v>643</v>
      </c>
      <c r="AC729" s="1113"/>
      <c r="AD729" s="1114"/>
    </row>
    <row r="730" spans="1:34" ht="13.5" customHeight="1">
      <c r="A730" s="49"/>
      <c r="B730" s="1110"/>
      <c r="C730" s="36"/>
      <c r="D730" s="1010"/>
      <c r="E730" s="1090"/>
      <c r="F730" s="32"/>
      <c r="G730" s="1011"/>
      <c r="H730" s="1011"/>
      <c r="I730" s="1011"/>
      <c r="J730" s="1011"/>
      <c r="K730" s="1011"/>
      <c r="L730" s="1011"/>
      <c r="M730" s="1011"/>
      <c r="N730" s="1016"/>
      <c r="O730" s="1017"/>
      <c r="P730" s="1017"/>
      <c r="Q730" s="1017"/>
      <c r="R730" s="1017"/>
      <c r="S730" s="1017"/>
      <c r="T730" s="1017"/>
      <c r="U730" s="1017"/>
      <c r="V730" s="1018"/>
      <c r="W730" s="38"/>
      <c r="X730" s="38"/>
      <c r="Y730" s="38"/>
      <c r="Z730" s="38"/>
      <c r="AA730" s="45"/>
      <c r="AB730" s="1082"/>
      <c r="AC730" s="1113"/>
      <c r="AD730" s="1114"/>
    </row>
    <row r="731" spans="1:34" ht="13.5" customHeight="1">
      <c r="A731" s="49"/>
      <c r="B731" s="37"/>
      <c r="C731" s="36"/>
      <c r="D731" s="49"/>
      <c r="E731" s="1090"/>
      <c r="F731" s="32"/>
      <c r="G731" s="1882" t="s">
        <v>1270</v>
      </c>
      <c r="H731" s="1882"/>
      <c r="I731" s="1882"/>
      <c r="J731" s="1882"/>
      <c r="K731" s="1882"/>
      <c r="L731" s="1882"/>
      <c r="M731" s="1882"/>
      <c r="N731" s="1882"/>
      <c r="O731" s="1882"/>
      <c r="P731" s="1882"/>
      <c r="Q731" s="1882"/>
      <c r="R731" s="1882"/>
      <c r="S731" s="1882"/>
      <c r="T731" s="1882"/>
      <c r="U731" s="1882"/>
      <c r="V731" s="1882"/>
      <c r="W731" s="1882"/>
      <c r="X731" s="1882"/>
      <c r="Y731" s="1882"/>
      <c r="Z731" s="1882"/>
      <c r="AA731" s="45"/>
      <c r="AB731" s="1082"/>
      <c r="AC731" s="1113"/>
      <c r="AD731" s="1114"/>
    </row>
    <row r="732" spans="1:34" ht="13.5" customHeight="1">
      <c r="A732" s="49"/>
      <c r="B732" s="37"/>
      <c r="C732" s="36"/>
      <c r="D732" s="49"/>
      <c r="E732" s="1090"/>
      <c r="F732" s="32"/>
      <c r="G732" s="1147" t="s">
        <v>9</v>
      </c>
      <c r="H732" s="1147"/>
      <c r="I732" s="1147"/>
      <c r="J732" s="1101" t="s">
        <v>25</v>
      </c>
      <c r="K732" s="1138"/>
      <c r="L732" s="1102"/>
      <c r="M732" s="1148" t="s">
        <v>624</v>
      </c>
      <c r="N732" s="1149"/>
      <c r="O732" s="1150"/>
      <c r="P732" s="1154" t="s">
        <v>671</v>
      </c>
      <c r="Q732" s="1154"/>
      <c r="R732" s="1154"/>
      <c r="S732" s="1154"/>
      <c r="T732" s="1154"/>
      <c r="U732" s="1154"/>
      <c r="V732" s="1154"/>
      <c r="W732" s="1154"/>
      <c r="X732" s="1154"/>
      <c r="Y732" s="1154"/>
      <c r="Z732" s="1154"/>
      <c r="AA732" s="45"/>
      <c r="AB732" s="1082"/>
      <c r="AC732" s="1113"/>
      <c r="AD732" s="1114"/>
    </row>
    <row r="733" spans="1:34" ht="13.5" customHeight="1">
      <c r="A733" s="49"/>
      <c r="B733" s="37"/>
      <c r="C733" s="36"/>
      <c r="D733" s="49"/>
      <c r="E733" s="1090"/>
      <c r="F733" s="32"/>
      <c r="G733" s="1147"/>
      <c r="H733" s="1147"/>
      <c r="I733" s="1147"/>
      <c r="J733" s="1103" t="s">
        <v>298</v>
      </c>
      <c r="K733" s="1139"/>
      <c r="L733" s="1104"/>
      <c r="M733" s="1151"/>
      <c r="N733" s="1152"/>
      <c r="O733" s="1153"/>
      <c r="P733" s="1154"/>
      <c r="Q733" s="1154"/>
      <c r="R733" s="1154"/>
      <c r="S733" s="1154"/>
      <c r="T733" s="1154"/>
      <c r="U733" s="1154"/>
      <c r="V733" s="1154"/>
      <c r="W733" s="1154"/>
      <c r="X733" s="1154"/>
      <c r="Y733" s="1154"/>
      <c r="Z733" s="1154"/>
      <c r="AA733" s="45"/>
      <c r="AB733" s="33"/>
      <c r="AC733" s="34"/>
      <c r="AD733" s="35"/>
    </row>
    <row r="734" spans="1:34" ht="13.5" customHeight="1">
      <c r="A734" s="49"/>
      <c r="B734" s="37"/>
      <c r="C734" s="36"/>
      <c r="D734" s="49"/>
      <c r="E734" s="1090"/>
      <c r="F734" s="32"/>
      <c r="G734" s="1025" t="s">
        <v>299</v>
      </c>
      <c r="H734" s="1025"/>
      <c r="I734" s="1025"/>
      <c r="J734" s="1026">
        <f>K628</f>
        <v>4</v>
      </c>
      <c r="K734" s="1026"/>
      <c r="L734" s="1026"/>
      <c r="M734" s="1818"/>
      <c r="N734" s="1818"/>
      <c r="O734" s="1818"/>
      <c r="P734" s="1133" t="s">
        <v>669</v>
      </c>
      <c r="Q734" s="1133"/>
      <c r="R734" s="1133"/>
      <c r="S734" s="1133"/>
      <c r="T734" s="1133"/>
      <c r="U734" s="1133"/>
      <c r="V734" s="1133"/>
      <c r="W734" s="1133"/>
      <c r="X734" s="1832">
        <f>IFERROR(ROUNDDOWN((J734-M734)/3,1),"")</f>
        <v>1.3</v>
      </c>
      <c r="Y734" s="1833"/>
      <c r="Z734" s="719" t="s">
        <v>24</v>
      </c>
      <c r="AA734" s="45"/>
      <c r="AB734" s="33"/>
      <c r="AC734" s="34"/>
      <c r="AD734" s="35"/>
    </row>
    <row r="735" spans="1:34" ht="13.5" customHeight="1">
      <c r="A735" s="49"/>
      <c r="B735" s="37"/>
      <c r="C735" s="36"/>
      <c r="D735" s="49"/>
      <c r="E735" s="1090"/>
      <c r="F735" s="32"/>
      <c r="G735" s="1025" t="s">
        <v>301</v>
      </c>
      <c r="H735" s="1025"/>
      <c r="I735" s="1025"/>
      <c r="J735" s="1026">
        <f>K629</f>
        <v>12</v>
      </c>
      <c r="K735" s="1026"/>
      <c r="L735" s="1026"/>
      <c r="M735" s="1818"/>
      <c r="N735" s="1818"/>
      <c r="O735" s="1818"/>
      <c r="P735" s="1020" t="s">
        <v>670</v>
      </c>
      <c r="Q735" s="1020"/>
      <c r="R735" s="1020"/>
      <c r="S735" s="1020"/>
      <c r="T735" s="1020"/>
      <c r="U735" s="1020"/>
      <c r="V735" s="1020"/>
      <c r="W735" s="1020"/>
      <c r="X735" s="1819">
        <f>IFERROR(ROUNDDOWN((J735+J736-M735-M736)/6,1),"")</f>
        <v>5.8</v>
      </c>
      <c r="Y735" s="1820"/>
      <c r="Z735" s="720"/>
      <c r="AA735" s="45"/>
      <c r="AB735" s="33"/>
      <c r="AC735" s="34"/>
      <c r="AD735" s="35"/>
    </row>
    <row r="736" spans="1:34" ht="13.5" customHeight="1">
      <c r="A736" s="49"/>
      <c r="B736" s="37"/>
      <c r="C736" s="36"/>
      <c r="D736" s="49"/>
      <c r="E736" s="1090"/>
      <c r="F736" s="32"/>
      <c r="G736" s="1025" t="s">
        <v>303</v>
      </c>
      <c r="H736" s="1025"/>
      <c r="I736" s="1025"/>
      <c r="J736" s="1026">
        <f>K630</f>
        <v>24</v>
      </c>
      <c r="K736" s="1026"/>
      <c r="L736" s="1026"/>
      <c r="M736" s="1818">
        <v>1</v>
      </c>
      <c r="N736" s="1818"/>
      <c r="O736" s="1818"/>
      <c r="P736" s="1020"/>
      <c r="Q736" s="1020"/>
      <c r="R736" s="1020"/>
      <c r="S736" s="1020"/>
      <c r="T736" s="1020"/>
      <c r="U736" s="1020"/>
      <c r="V736" s="1020"/>
      <c r="W736" s="1020"/>
      <c r="X736" s="1821"/>
      <c r="Y736" s="1822"/>
      <c r="Z736" s="225" t="s">
        <v>24</v>
      </c>
      <c r="AA736" s="45"/>
      <c r="AB736" s="33"/>
      <c r="AC736" s="34"/>
      <c r="AD736" s="35"/>
    </row>
    <row r="737" spans="1:30" ht="13.5" customHeight="1" thickBot="1">
      <c r="A737" s="49"/>
      <c r="B737" s="37"/>
      <c r="C737" s="36"/>
      <c r="D737" s="49"/>
      <c r="E737" s="1090"/>
      <c r="F737" s="32"/>
      <c r="G737" s="1124"/>
      <c r="H737" s="1124"/>
      <c r="I737" s="1124"/>
      <c r="J737" s="1124"/>
      <c r="K737" s="1124"/>
      <c r="L737" s="1124"/>
      <c r="M737" s="1124"/>
      <c r="N737" s="1124"/>
      <c r="O737" s="1124"/>
      <c r="P737" s="1125" t="s">
        <v>672</v>
      </c>
      <c r="Q737" s="1125"/>
      <c r="R737" s="1125"/>
      <c r="S737" s="1125"/>
      <c r="T737" s="1125"/>
      <c r="U737" s="1125"/>
      <c r="V737" s="1125"/>
      <c r="W737" s="1125"/>
      <c r="X737" s="1816">
        <f>IF(SUM(M734:O736)=0,"",ROUNDDOWN((M734+M735+M736)/2,1))</f>
        <v>0.5</v>
      </c>
      <c r="Y737" s="1817"/>
      <c r="Z737" s="729" t="s">
        <v>24</v>
      </c>
      <c r="AA737" s="45"/>
      <c r="AB737" s="33"/>
      <c r="AC737" s="34"/>
      <c r="AD737" s="35"/>
    </row>
    <row r="738" spans="1:30" ht="13.5" customHeight="1" thickTop="1">
      <c r="A738" s="49"/>
      <c r="B738" s="37"/>
      <c r="C738" s="36"/>
      <c r="D738" s="49"/>
      <c r="E738" s="1090"/>
      <c r="F738" s="32"/>
      <c r="G738" s="1128" t="s">
        <v>304</v>
      </c>
      <c r="H738" s="1128"/>
      <c r="I738" s="1128"/>
      <c r="J738" s="1129">
        <f>K631</f>
        <v>40</v>
      </c>
      <c r="K738" s="1129"/>
      <c r="L738" s="1129"/>
      <c r="M738" s="1129">
        <f>IF(SUM(M734:O736)=0,"",SUM(M734:O736))</f>
        <v>1</v>
      </c>
      <c r="N738" s="1129"/>
      <c r="O738" s="1129"/>
      <c r="P738" s="1130" t="s">
        <v>673</v>
      </c>
      <c r="Q738" s="1130"/>
      <c r="R738" s="1130"/>
      <c r="S738" s="1130"/>
      <c r="T738" s="1130"/>
      <c r="U738" s="1130"/>
      <c r="V738" s="1130"/>
      <c r="W738" s="1130"/>
      <c r="X738" s="1131">
        <f>IF(SUM(M734:O736)=0,"",ROUND(X734+X735+X737+1,0))</f>
        <v>9</v>
      </c>
      <c r="Y738" s="1132"/>
      <c r="Z738" s="225" t="s">
        <v>24</v>
      </c>
      <c r="AA738" s="45"/>
      <c r="AB738" s="33"/>
      <c r="AC738" s="34"/>
      <c r="AD738" s="35"/>
    </row>
    <row r="739" spans="1:30" ht="13.5" customHeight="1">
      <c r="A739" s="49"/>
      <c r="B739" s="37"/>
      <c r="C739" s="36"/>
      <c r="D739" s="49"/>
      <c r="E739" s="1090"/>
      <c r="F739" s="32"/>
      <c r="G739" s="441"/>
      <c r="H739" s="441"/>
      <c r="I739" s="441"/>
      <c r="J739" s="441"/>
      <c r="K739" s="441"/>
      <c r="L739" s="46"/>
      <c r="M739" s="46"/>
      <c r="N739" s="46"/>
      <c r="O739" s="38"/>
      <c r="P739" s="38"/>
      <c r="AA739" s="45"/>
      <c r="AB739" s="33"/>
      <c r="AC739" s="34"/>
      <c r="AD739" s="35"/>
    </row>
    <row r="740" spans="1:30" ht="13.5" customHeight="1">
      <c r="A740" s="49"/>
      <c r="B740" s="37"/>
      <c r="C740" s="36"/>
      <c r="D740" s="49"/>
      <c r="E740" s="1090"/>
      <c r="F740" s="32"/>
      <c r="AA740" s="45"/>
      <c r="AB740" s="33"/>
      <c r="AC740" s="34"/>
      <c r="AD740" s="35"/>
    </row>
    <row r="741" spans="1:30" ht="13.5" customHeight="1">
      <c r="A741" s="49"/>
      <c r="B741" s="37"/>
      <c r="C741" s="36"/>
      <c r="D741" s="49"/>
      <c r="E741" s="1090"/>
      <c r="F741" s="32"/>
      <c r="AA741" s="45"/>
      <c r="AB741" s="33"/>
      <c r="AC741" s="34"/>
      <c r="AD741" s="35"/>
    </row>
    <row r="742" spans="1:30" ht="13.5" customHeight="1">
      <c r="A742" s="49"/>
      <c r="B742" s="37"/>
      <c r="C742" s="36"/>
      <c r="D742" s="49"/>
      <c r="E742" s="1090"/>
      <c r="F742" s="32"/>
      <c r="AA742" s="45"/>
      <c r="AB742" s="33"/>
      <c r="AC742" s="34"/>
      <c r="AD742" s="35"/>
    </row>
    <row r="743" spans="1:30" ht="13.5" customHeight="1">
      <c r="A743" s="49"/>
      <c r="B743" s="37"/>
      <c r="C743" s="36"/>
      <c r="D743" s="49"/>
      <c r="E743" s="1090"/>
      <c r="F743" s="32"/>
      <c r="AA743" s="45"/>
      <c r="AB743" s="33"/>
      <c r="AC743" s="34"/>
      <c r="AD743" s="35"/>
    </row>
    <row r="744" spans="1:30" ht="13.5" customHeight="1">
      <c r="A744" s="49"/>
      <c r="B744" s="37"/>
      <c r="C744" s="36"/>
      <c r="D744" s="49"/>
      <c r="E744" s="1090"/>
      <c r="F744" s="32"/>
      <c r="AA744" s="45"/>
      <c r="AB744" s="33"/>
      <c r="AC744" s="34"/>
      <c r="AD744" s="35"/>
    </row>
    <row r="745" spans="1:30" ht="13.5" customHeight="1">
      <c r="A745" s="49"/>
      <c r="B745" s="37"/>
      <c r="C745" s="36"/>
      <c r="D745" s="49"/>
      <c r="E745" s="1090"/>
      <c r="F745" s="32"/>
      <c r="AA745" s="45"/>
      <c r="AB745" s="33"/>
      <c r="AC745" s="34"/>
      <c r="AD745" s="35"/>
    </row>
    <row r="746" spans="1:30">
      <c r="A746" s="49"/>
      <c r="B746" s="37"/>
      <c r="C746" s="36"/>
      <c r="D746" s="49"/>
      <c r="E746" s="1090"/>
      <c r="F746" s="32"/>
      <c r="AA746" s="45"/>
      <c r="AB746" s="33"/>
      <c r="AC746" s="34"/>
      <c r="AD746" s="35"/>
    </row>
    <row r="747" spans="1:30" ht="6" customHeight="1">
      <c r="A747" s="49"/>
      <c r="B747" s="37"/>
      <c r="C747" s="36"/>
      <c r="D747" s="49"/>
      <c r="E747" s="59"/>
      <c r="F747" s="32"/>
      <c r="G747" s="441"/>
      <c r="AA747" s="45"/>
      <c r="AB747" s="33"/>
      <c r="AC747" s="34"/>
      <c r="AD747" s="35"/>
    </row>
    <row r="748" spans="1:30" ht="13.2" customHeight="1">
      <c r="A748" s="49"/>
      <c r="B748" s="37"/>
      <c r="C748" s="36"/>
      <c r="D748" s="49"/>
      <c r="E748" s="1875" t="s">
        <v>1267</v>
      </c>
      <c r="F748" s="32"/>
      <c r="G748" s="1883" t="s">
        <v>1271</v>
      </c>
      <c r="H748" s="1883"/>
      <c r="I748" s="1883"/>
      <c r="J748" s="1883"/>
      <c r="K748" s="1883"/>
      <c r="L748" s="1883"/>
      <c r="M748" s="1883"/>
      <c r="N748" s="1883"/>
      <c r="O748" s="1883"/>
      <c r="P748" s="1883"/>
      <c r="Q748" s="1883"/>
      <c r="R748" s="1883"/>
      <c r="S748" s="1883"/>
      <c r="T748" s="1883"/>
      <c r="U748" s="1883"/>
      <c r="V748" s="1883"/>
      <c r="W748" s="1883"/>
      <c r="X748" s="1883"/>
      <c r="Y748" s="1883"/>
      <c r="Z748" s="1883"/>
      <c r="AA748" s="45"/>
      <c r="AB748" s="33"/>
      <c r="AC748" s="34"/>
      <c r="AD748" s="35"/>
    </row>
    <row r="749" spans="1:30" ht="13.2" customHeight="1">
      <c r="A749" s="49"/>
      <c r="B749" s="37"/>
      <c r="C749" s="36"/>
      <c r="D749" s="49"/>
      <c r="E749" s="1875"/>
      <c r="F749" s="32"/>
      <c r="G749" s="1884" t="s">
        <v>9</v>
      </c>
      <c r="H749" s="1884"/>
      <c r="I749" s="1884"/>
      <c r="J749" s="1885" t="s">
        <v>25</v>
      </c>
      <c r="K749" s="1886"/>
      <c r="L749" s="1887"/>
      <c r="M749" s="1888" t="s">
        <v>624</v>
      </c>
      <c r="N749" s="1889"/>
      <c r="O749" s="1890"/>
      <c r="P749" s="1894" t="s">
        <v>671</v>
      </c>
      <c r="Q749" s="1894"/>
      <c r="R749" s="1894"/>
      <c r="S749" s="1894"/>
      <c r="T749" s="1894"/>
      <c r="U749" s="1894"/>
      <c r="V749" s="1894"/>
      <c r="W749" s="1894"/>
      <c r="X749" s="1894"/>
      <c r="Y749" s="1894"/>
      <c r="Z749" s="1894"/>
      <c r="AA749" s="45"/>
      <c r="AB749" s="33"/>
      <c r="AC749" s="34"/>
      <c r="AD749" s="35"/>
    </row>
    <row r="750" spans="1:30" ht="13.2" customHeight="1">
      <c r="A750" s="49"/>
      <c r="B750" s="37"/>
      <c r="C750" s="36"/>
      <c r="D750" s="49"/>
      <c r="E750" s="1875"/>
      <c r="F750" s="32"/>
      <c r="G750" s="1884"/>
      <c r="H750" s="1884"/>
      <c r="I750" s="1884"/>
      <c r="J750" s="1895" t="s">
        <v>298</v>
      </c>
      <c r="K750" s="1896"/>
      <c r="L750" s="1897"/>
      <c r="M750" s="1891"/>
      <c r="N750" s="1892"/>
      <c r="O750" s="1893"/>
      <c r="P750" s="1894"/>
      <c r="Q750" s="1894"/>
      <c r="R750" s="1894"/>
      <c r="S750" s="1894"/>
      <c r="T750" s="1894"/>
      <c r="U750" s="1894"/>
      <c r="V750" s="1894"/>
      <c r="W750" s="1894"/>
      <c r="X750" s="1894"/>
      <c r="Y750" s="1894"/>
      <c r="Z750" s="1894"/>
      <c r="AA750" s="45"/>
      <c r="AB750" s="33"/>
      <c r="AC750" s="34"/>
      <c r="AD750" s="35"/>
    </row>
    <row r="751" spans="1:30" ht="13.2" customHeight="1">
      <c r="A751" s="49"/>
      <c r="B751" s="37"/>
      <c r="C751" s="36"/>
      <c r="D751" s="49"/>
      <c r="E751" s="1875"/>
      <c r="F751" s="32"/>
      <c r="G751" s="1860" t="s">
        <v>299</v>
      </c>
      <c r="H751" s="1860"/>
      <c r="I751" s="1860"/>
      <c r="J751" s="1858">
        <f>K628</f>
        <v>4</v>
      </c>
      <c r="K751" s="1858"/>
      <c r="L751" s="1858"/>
      <c r="M751" s="1859"/>
      <c r="N751" s="1859"/>
      <c r="O751" s="1859"/>
      <c r="P751" s="1880" t="s">
        <v>669</v>
      </c>
      <c r="Q751" s="1880"/>
      <c r="R751" s="1880"/>
      <c r="S751" s="1880"/>
      <c r="T751" s="1880"/>
      <c r="U751" s="1880"/>
      <c r="V751" s="1880"/>
      <c r="W751" s="1880"/>
      <c r="X751" s="1872">
        <f>IFERROR(ROUNDDOWN((J751-M751)/3,1),"")</f>
        <v>1.3</v>
      </c>
      <c r="Y751" s="1873"/>
      <c r="Z751" s="760" t="s">
        <v>24</v>
      </c>
      <c r="AA751" s="45"/>
      <c r="AB751" s="33"/>
      <c r="AC751" s="34"/>
      <c r="AD751" s="35"/>
    </row>
    <row r="752" spans="1:30" ht="13.2" customHeight="1">
      <c r="A752" s="49"/>
      <c r="B752" s="37"/>
      <c r="C752" s="36"/>
      <c r="D752" s="49"/>
      <c r="E752" s="1875"/>
      <c r="F752" s="32"/>
      <c r="G752" s="1860" t="s">
        <v>301</v>
      </c>
      <c r="H752" s="1860"/>
      <c r="I752" s="1860"/>
      <c r="J752" s="1858">
        <f t="shared" ref="J752:J753" si="0">K629</f>
        <v>12</v>
      </c>
      <c r="K752" s="1858"/>
      <c r="L752" s="1858"/>
      <c r="M752" s="1859"/>
      <c r="N752" s="1859"/>
      <c r="O752" s="1859"/>
      <c r="P752" s="1880" t="s">
        <v>1289</v>
      </c>
      <c r="Q752" s="1880"/>
      <c r="R752" s="1880"/>
      <c r="S752" s="1880"/>
      <c r="T752" s="1880"/>
      <c r="U752" s="1880"/>
      <c r="V752" s="1880"/>
      <c r="W752" s="1880"/>
      <c r="X752" s="1872">
        <f>IFERROR(ROUNDDOWN((J752-M752)/5,1),"")</f>
        <v>2.4</v>
      </c>
      <c r="Y752" s="1873"/>
      <c r="Z752" s="760" t="s">
        <v>24</v>
      </c>
      <c r="AA752" s="45"/>
      <c r="AB752" s="33"/>
      <c r="AC752" s="34"/>
      <c r="AD752" s="35"/>
    </row>
    <row r="753" spans="1:30" ht="13.2" customHeight="1">
      <c r="A753" s="49"/>
      <c r="B753" s="37"/>
      <c r="C753" s="36"/>
      <c r="D753" s="49"/>
      <c r="E753" s="1875"/>
      <c r="F753" s="32"/>
      <c r="G753" s="1860" t="s">
        <v>303</v>
      </c>
      <c r="H753" s="1860"/>
      <c r="I753" s="1860"/>
      <c r="J753" s="1858">
        <f t="shared" si="0"/>
        <v>24</v>
      </c>
      <c r="K753" s="1858"/>
      <c r="L753" s="1858"/>
      <c r="M753" s="1859">
        <v>1</v>
      </c>
      <c r="N753" s="1859"/>
      <c r="O753" s="1859"/>
      <c r="P753" s="1880" t="s">
        <v>1290</v>
      </c>
      <c r="Q753" s="1880"/>
      <c r="R753" s="1880"/>
      <c r="S753" s="1880"/>
      <c r="T753" s="1880"/>
      <c r="U753" s="1880"/>
      <c r="V753" s="1880"/>
      <c r="W753" s="1880"/>
      <c r="X753" s="1872">
        <f>IFERROR(ROUNDDOWN((J753-M753)/6,1),"")</f>
        <v>3.8</v>
      </c>
      <c r="Y753" s="1873"/>
      <c r="Z753" s="761" t="s">
        <v>24</v>
      </c>
      <c r="AA753" s="45"/>
      <c r="AB753" s="33"/>
      <c r="AC753" s="34"/>
      <c r="AD753" s="35"/>
    </row>
    <row r="754" spans="1:30" ht="13.2" customHeight="1" thickBot="1">
      <c r="A754" s="49"/>
      <c r="B754" s="37"/>
      <c r="C754" s="36"/>
      <c r="D754" s="49"/>
      <c r="E754" s="1875"/>
      <c r="F754" s="32"/>
      <c r="G754" s="1823"/>
      <c r="H754" s="1823"/>
      <c r="I754" s="1823"/>
      <c r="J754" s="1823"/>
      <c r="K754" s="1823"/>
      <c r="L754" s="1823"/>
      <c r="M754" s="1823"/>
      <c r="N754" s="1823"/>
      <c r="O754" s="1823"/>
      <c r="P754" s="1824" t="s">
        <v>672</v>
      </c>
      <c r="Q754" s="1824"/>
      <c r="R754" s="1824"/>
      <c r="S754" s="1824"/>
      <c r="T754" s="1824"/>
      <c r="U754" s="1824"/>
      <c r="V754" s="1824"/>
      <c r="W754" s="1824"/>
      <c r="X754" s="1825">
        <f>IF(SUM(M751:O753)=0,"",ROUNDDOWN((M751+M752+M753)/2,1))</f>
        <v>0.5</v>
      </c>
      <c r="Y754" s="1826"/>
      <c r="Z754" s="762" t="s">
        <v>24</v>
      </c>
      <c r="AA754" s="45"/>
      <c r="AB754" s="33"/>
      <c r="AC754" s="34"/>
      <c r="AD754" s="35"/>
    </row>
    <row r="755" spans="1:30" ht="13.2" customHeight="1" thickTop="1">
      <c r="A755" s="49"/>
      <c r="B755" s="37"/>
      <c r="C755" s="36"/>
      <c r="D755" s="49"/>
      <c r="E755" s="1875"/>
      <c r="F755" s="32"/>
      <c r="G755" s="1827" t="s">
        <v>304</v>
      </c>
      <c r="H755" s="1827"/>
      <c r="I755" s="1827"/>
      <c r="J755" s="1828">
        <f>K631</f>
        <v>40</v>
      </c>
      <c r="K755" s="1828"/>
      <c r="L755" s="1828"/>
      <c r="M755" s="1828">
        <f>IF(SUM(M751:O753)=0,"",SUM(M751:O753))</f>
        <v>1</v>
      </c>
      <c r="N755" s="1828"/>
      <c r="O755" s="1828"/>
      <c r="P755" s="1829" t="s">
        <v>673</v>
      </c>
      <c r="Q755" s="1829"/>
      <c r="R755" s="1829"/>
      <c r="S755" s="1829"/>
      <c r="T755" s="1829"/>
      <c r="U755" s="1829"/>
      <c r="V755" s="1829"/>
      <c r="W755" s="1829"/>
      <c r="X755" s="1830">
        <f>IF(SUM(M751:O753)=0,"",ROUND(X751+X752+X753+X754+1,0))</f>
        <v>9</v>
      </c>
      <c r="Y755" s="1831"/>
      <c r="Z755" s="761" t="s">
        <v>24</v>
      </c>
      <c r="AA755" s="45"/>
      <c r="AB755" s="33"/>
      <c r="AC755" s="34"/>
      <c r="AD755" s="35"/>
    </row>
    <row r="756" spans="1:30" ht="13.2" customHeight="1">
      <c r="A756" s="49"/>
      <c r="B756" s="37"/>
      <c r="C756" s="36"/>
      <c r="D756" s="49"/>
      <c r="E756" s="1875"/>
      <c r="F756" s="32"/>
      <c r="G756" s="441"/>
      <c r="AA756" s="45"/>
      <c r="AB756" s="33"/>
      <c r="AC756" s="34"/>
      <c r="AD756" s="35"/>
    </row>
    <row r="757" spans="1:30" ht="13.2" customHeight="1">
      <c r="A757" s="49"/>
      <c r="B757" s="37"/>
      <c r="C757" s="36"/>
      <c r="D757" s="49"/>
      <c r="E757" s="1875"/>
      <c r="F757" s="32"/>
      <c r="G757" s="441"/>
      <c r="AA757" s="45"/>
      <c r="AB757" s="33"/>
      <c r="AC757" s="34"/>
      <c r="AD757" s="35"/>
    </row>
    <row r="758" spans="1:30" ht="13.2" customHeight="1">
      <c r="A758" s="49"/>
      <c r="B758" s="37"/>
      <c r="C758" s="36"/>
      <c r="D758" s="49"/>
      <c r="E758" s="1875"/>
      <c r="F758" s="32"/>
      <c r="G758" s="441"/>
      <c r="AA758" s="45"/>
      <c r="AB758" s="33"/>
      <c r="AC758" s="34"/>
      <c r="AD758" s="35"/>
    </row>
    <row r="759" spans="1:30" ht="13.2" customHeight="1">
      <c r="A759" s="49"/>
      <c r="B759" s="37"/>
      <c r="C759" s="36"/>
      <c r="D759" s="49"/>
      <c r="E759" s="1875"/>
      <c r="F759" s="32"/>
      <c r="G759" s="441"/>
      <c r="AA759" s="45"/>
      <c r="AB759" s="33"/>
      <c r="AC759" s="34"/>
      <c r="AD759" s="35"/>
    </row>
    <row r="760" spans="1:30" ht="13.2" customHeight="1">
      <c r="A760" s="49"/>
      <c r="B760" s="37"/>
      <c r="C760" s="36"/>
      <c r="D760" s="49"/>
      <c r="E760" s="755" t="s">
        <v>1264</v>
      </c>
      <c r="F760" s="32"/>
      <c r="G760" s="441"/>
      <c r="AA760" s="45"/>
      <c r="AB760" s="33"/>
      <c r="AC760" s="34"/>
      <c r="AD760" s="35"/>
    </row>
    <row r="761" spans="1:30" ht="13.2" customHeight="1">
      <c r="A761" s="49"/>
      <c r="B761" s="37"/>
      <c r="C761" s="36"/>
      <c r="D761" s="49"/>
      <c r="E761" s="1875" t="s">
        <v>1269</v>
      </c>
      <c r="F761" s="32"/>
      <c r="G761" s="441"/>
      <c r="AA761" s="45"/>
      <c r="AB761" s="33"/>
      <c r="AC761" s="34"/>
      <c r="AD761" s="35"/>
    </row>
    <row r="762" spans="1:30" ht="13.2" customHeight="1">
      <c r="A762" s="49"/>
      <c r="B762" s="37"/>
      <c r="C762" s="36"/>
      <c r="D762" s="49"/>
      <c r="E762" s="1875"/>
      <c r="F762" s="32"/>
      <c r="G762" s="441"/>
      <c r="AA762" s="45"/>
      <c r="AB762" s="33"/>
      <c r="AC762" s="34"/>
      <c r="AD762" s="35"/>
    </row>
    <row r="763" spans="1:30" ht="13.2" customHeight="1">
      <c r="A763" s="49"/>
      <c r="B763" s="37"/>
      <c r="C763" s="36"/>
      <c r="D763" s="49"/>
      <c r="E763" s="1875"/>
      <c r="F763" s="32"/>
      <c r="G763" s="441"/>
      <c r="AA763" s="45"/>
      <c r="AB763" s="33"/>
      <c r="AC763" s="34"/>
      <c r="AD763" s="35"/>
    </row>
    <row r="764" spans="1:30" ht="13.2" customHeight="1">
      <c r="A764" s="49"/>
      <c r="B764" s="37"/>
      <c r="C764" s="36"/>
      <c r="D764" s="49"/>
      <c r="E764" s="1875"/>
      <c r="F764" s="32"/>
      <c r="G764" s="441"/>
      <c r="AA764" s="45"/>
      <c r="AB764" s="33"/>
      <c r="AC764" s="34"/>
      <c r="AD764" s="35"/>
    </row>
    <row r="765" spans="1:30" ht="13.2" customHeight="1">
      <c r="A765" s="49"/>
      <c r="B765" s="37"/>
      <c r="C765" s="36"/>
      <c r="D765" s="49"/>
      <c r="E765" s="1875"/>
      <c r="F765" s="32"/>
      <c r="G765" s="441"/>
      <c r="AA765" s="45"/>
      <c r="AB765" s="33"/>
      <c r="AC765" s="34"/>
      <c r="AD765" s="35"/>
    </row>
    <row r="766" spans="1:30" ht="13.2" customHeight="1">
      <c r="A766" s="49"/>
      <c r="B766" s="37"/>
      <c r="C766" s="36"/>
      <c r="D766" s="49"/>
      <c r="E766" s="1875"/>
      <c r="F766" s="32"/>
      <c r="G766" s="441"/>
      <c r="AA766" s="45"/>
      <c r="AB766" s="33"/>
      <c r="AC766" s="34"/>
      <c r="AD766" s="35"/>
    </row>
    <row r="767" spans="1:30" ht="13.2" customHeight="1">
      <c r="A767" s="49"/>
      <c r="B767" s="37"/>
      <c r="C767" s="36"/>
      <c r="D767" s="49"/>
      <c r="E767" s="1875"/>
      <c r="F767" s="32"/>
      <c r="G767" s="441"/>
      <c r="AA767" s="45"/>
      <c r="AB767" s="33"/>
      <c r="AC767" s="34"/>
      <c r="AD767" s="35"/>
    </row>
    <row r="768" spans="1:30" ht="13.2" customHeight="1">
      <c r="A768" s="49"/>
      <c r="B768" s="577">
        <v>42</v>
      </c>
      <c r="C768" s="756" t="s">
        <v>1272</v>
      </c>
      <c r="D768" s="1874" t="s">
        <v>1273</v>
      </c>
      <c r="E768" s="1875" t="s">
        <v>1274</v>
      </c>
      <c r="F768" s="32"/>
      <c r="G768" s="1863" t="s">
        <v>72</v>
      </c>
      <c r="H768" s="1863"/>
      <c r="I768" s="1863"/>
      <c r="J768" s="1863"/>
      <c r="K768" s="1863"/>
      <c r="L768" s="1863"/>
      <c r="M768" s="1863"/>
      <c r="N768" s="1876" t="s">
        <v>477</v>
      </c>
      <c r="O768" s="1877"/>
      <c r="P768" s="1877"/>
      <c r="Q768" s="1877"/>
      <c r="R768" s="1877"/>
      <c r="S768" s="1877"/>
      <c r="T768" s="1877"/>
      <c r="U768" s="1877"/>
      <c r="V768" s="1878"/>
      <c r="AA768" s="45"/>
      <c r="AB768" s="33"/>
      <c r="AC768" s="34"/>
      <c r="AD768" s="35"/>
    </row>
    <row r="769" spans="1:30" ht="13.2" customHeight="1">
      <c r="A769" s="49"/>
      <c r="B769" s="577"/>
      <c r="C769" s="756"/>
      <c r="D769" s="1874"/>
      <c r="E769" s="1875"/>
      <c r="F769" s="32"/>
      <c r="G769" s="1863"/>
      <c r="H769" s="1863"/>
      <c r="I769" s="1863"/>
      <c r="J769" s="1863"/>
      <c r="K769" s="1863"/>
      <c r="L769" s="1863"/>
      <c r="M769" s="1863"/>
      <c r="N769" s="1868"/>
      <c r="O769" s="1869"/>
      <c r="P769" s="1869"/>
      <c r="Q769" s="1869"/>
      <c r="R769" s="1869"/>
      <c r="S769" s="1869"/>
      <c r="T769" s="1869"/>
      <c r="U769" s="1869"/>
      <c r="V769" s="1879"/>
      <c r="AA769" s="45"/>
      <c r="AB769" s="33"/>
      <c r="AC769" s="34"/>
      <c r="AD769" s="35"/>
    </row>
    <row r="770" spans="1:30" ht="13.2" customHeight="1">
      <c r="A770" s="49"/>
      <c r="B770" s="577"/>
      <c r="C770" s="756"/>
      <c r="D770" s="1874"/>
      <c r="E770" s="1875"/>
      <c r="F770" s="32"/>
      <c r="G770" s="441"/>
      <c r="AA770" s="45"/>
      <c r="AB770" s="33"/>
      <c r="AC770" s="34"/>
      <c r="AD770" s="35"/>
    </row>
    <row r="771" spans="1:30" ht="13.2" customHeight="1">
      <c r="A771" s="49"/>
      <c r="B771" s="577"/>
      <c r="C771" s="756"/>
      <c r="D771" s="1874"/>
      <c r="E771" s="1875"/>
      <c r="F771" s="32"/>
      <c r="G771" s="441"/>
      <c r="AA771" s="45"/>
      <c r="AB771" s="33"/>
      <c r="AC771" s="34"/>
      <c r="AD771" s="35"/>
    </row>
    <row r="772" spans="1:30" ht="13.2" customHeight="1">
      <c r="A772" s="49"/>
      <c r="B772" s="577"/>
      <c r="C772" s="756"/>
      <c r="D772" s="1874"/>
      <c r="E772" s="1875"/>
      <c r="F772" s="32"/>
      <c r="G772" s="441"/>
      <c r="AA772" s="45"/>
      <c r="AB772" s="33"/>
      <c r="AC772" s="34"/>
      <c r="AD772" s="35"/>
    </row>
    <row r="773" spans="1:30" ht="13.2" customHeight="1">
      <c r="A773" s="49"/>
      <c r="B773" s="577"/>
      <c r="C773" s="756"/>
      <c r="D773" s="1874"/>
      <c r="E773" s="1875"/>
      <c r="F773" s="32"/>
      <c r="G773" s="441"/>
      <c r="AA773" s="45"/>
      <c r="AB773" s="33"/>
      <c r="AC773" s="34"/>
      <c r="AD773" s="35"/>
    </row>
    <row r="774" spans="1:30" ht="13.2" customHeight="1">
      <c r="A774" s="49"/>
      <c r="B774" s="577"/>
      <c r="C774" s="756"/>
      <c r="D774" s="1874"/>
      <c r="E774" s="754"/>
      <c r="F774" s="32"/>
      <c r="G774" s="441"/>
      <c r="AA774" s="45"/>
      <c r="AB774" s="33"/>
      <c r="AC774" s="34"/>
      <c r="AD774" s="35"/>
    </row>
    <row r="775" spans="1:30" ht="13.2" customHeight="1">
      <c r="A775" s="49"/>
      <c r="B775" s="577"/>
      <c r="C775" s="756"/>
      <c r="D775" s="1874"/>
      <c r="E775" s="1862" t="s">
        <v>1275</v>
      </c>
      <c r="F775" s="1861"/>
      <c r="G775" s="1861"/>
      <c r="H775" s="1861"/>
      <c r="I775" s="1861"/>
      <c r="J775" s="1861"/>
      <c r="K775" s="1861"/>
      <c r="L775" s="1861"/>
      <c r="M775" s="1861"/>
      <c r="N775" s="1861"/>
      <c r="O775" s="1861"/>
      <c r="P775" s="1861"/>
      <c r="Q775" s="1861"/>
      <c r="R775" s="1861"/>
      <c r="AA775" s="45"/>
      <c r="AB775" s="33"/>
      <c r="AC775" s="34"/>
      <c r="AD775" s="35"/>
    </row>
    <row r="776" spans="1:30" ht="13.2" customHeight="1">
      <c r="A776" s="49"/>
      <c r="B776" s="577"/>
      <c r="C776" s="756"/>
      <c r="D776" s="1874"/>
      <c r="E776" s="1862"/>
      <c r="F776" s="1861"/>
      <c r="G776" s="1861"/>
      <c r="H776" s="1861"/>
      <c r="I776" s="1861"/>
      <c r="J776" s="1861"/>
      <c r="K776" s="1861"/>
      <c r="L776" s="1861"/>
      <c r="M776" s="1861"/>
      <c r="N776" s="1861"/>
      <c r="O776" s="1861"/>
      <c r="P776" s="1861"/>
      <c r="Q776" s="1861"/>
      <c r="R776" s="1861"/>
      <c r="AA776" s="45"/>
      <c r="AB776" s="33"/>
      <c r="AC776" s="34"/>
      <c r="AD776" s="35"/>
    </row>
    <row r="777" spans="1:30" ht="13.2" customHeight="1">
      <c r="A777" s="49"/>
      <c r="B777" s="577"/>
      <c r="C777" s="756"/>
      <c r="D777" s="1874"/>
      <c r="E777" s="1862"/>
      <c r="F777" s="1861"/>
      <c r="G777" s="1861"/>
      <c r="H777" s="1861"/>
      <c r="I777" s="1861"/>
      <c r="J777" s="1861"/>
      <c r="K777" s="1861"/>
      <c r="L777" s="1861"/>
      <c r="M777" s="1861"/>
      <c r="N777" s="1861"/>
      <c r="O777" s="1861"/>
      <c r="P777" s="1861"/>
      <c r="Q777" s="1861"/>
      <c r="R777" s="1861"/>
      <c r="AA777" s="45"/>
      <c r="AB777" s="33"/>
      <c r="AC777" s="34"/>
      <c r="AD777" s="35"/>
    </row>
    <row r="778" spans="1:30" ht="13.2" customHeight="1">
      <c r="A778" s="49"/>
      <c r="B778" s="577"/>
      <c r="C778" s="756"/>
      <c r="D778" s="1874"/>
      <c r="E778" s="1862"/>
      <c r="F778" s="1861"/>
      <c r="G778" s="1861"/>
      <c r="H778" s="1861"/>
      <c r="I778" s="1861"/>
      <c r="J778" s="1861"/>
      <c r="K778" s="1861"/>
      <c r="L778" s="1861"/>
      <c r="M778" s="1861"/>
      <c r="N778" s="1861"/>
      <c r="O778" s="1861"/>
      <c r="P778" s="1861"/>
      <c r="Q778" s="1861"/>
      <c r="R778" s="1861"/>
      <c r="AA778" s="45"/>
      <c r="AB778" s="33"/>
      <c r="AC778" s="34"/>
      <c r="AD778" s="35"/>
    </row>
    <row r="779" spans="1:30" ht="13.2" customHeight="1">
      <c r="A779" s="49"/>
      <c r="B779" s="577"/>
      <c r="C779" s="756"/>
      <c r="D779" s="1874"/>
      <c r="E779" s="755" t="s">
        <v>1276</v>
      </c>
      <c r="F779" s="759"/>
      <c r="G779" s="759"/>
      <c r="H779" s="759"/>
      <c r="I779" s="759"/>
      <c r="J779" s="759"/>
      <c r="K779" s="759"/>
      <c r="L779" s="759"/>
      <c r="M779" s="759"/>
      <c r="N779" s="759"/>
      <c r="O779" s="759"/>
      <c r="P779" s="759"/>
      <c r="Q779" s="759"/>
      <c r="R779" s="759"/>
      <c r="AA779" s="45"/>
      <c r="AB779" s="33"/>
      <c r="AC779" s="34"/>
      <c r="AD779" s="35"/>
    </row>
    <row r="780" spans="1:30" ht="13.2" customHeight="1">
      <c r="A780" s="49"/>
      <c r="B780" s="577"/>
      <c r="C780" s="756"/>
      <c r="D780" s="1874"/>
      <c r="E780" s="755" t="s">
        <v>1278</v>
      </c>
      <c r="AA780" s="45"/>
      <c r="AB780" s="33"/>
      <c r="AC780" s="34"/>
      <c r="AD780" s="35"/>
    </row>
    <row r="781" spans="1:30" ht="13.2" customHeight="1">
      <c r="A781" s="49"/>
      <c r="B781" s="577"/>
      <c r="C781" s="756"/>
      <c r="D781" s="1874"/>
      <c r="E781" s="1862" t="s">
        <v>1277</v>
      </c>
      <c r="F781" s="1861"/>
      <c r="G781" s="1861"/>
      <c r="H781" s="1861"/>
      <c r="I781" s="1861"/>
      <c r="J781" s="1861"/>
      <c r="K781" s="1861"/>
      <c r="L781" s="1861"/>
      <c r="M781" s="1861"/>
      <c r="N781" s="1861"/>
      <c r="O781" s="1861"/>
      <c r="P781" s="1861"/>
      <c r="Q781" s="1861"/>
      <c r="R781" s="1861"/>
      <c r="AA781" s="45"/>
      <c r="AB781" s="33"/>
      <c r="AC781" s="34"/>
      <c r="AD781" s="35"/>
    </row>
    <row r="782" spans="1:30" ht="13.2" customHeight="1">
      <c r="A782" s="49"/>
      <c r="B782" s="577"/>
      <c r="C782" s="756"/>
      <c r="D782" s="1874"/>
      <c r="E782" s="755" t="s">
        <v>1279</v>
      </c>
      <c r="F782" s="759"/>
      <c r="G782" s="759"/>
      <c r="H782" s="759"/>
      <c r="I782" s="759"/>
      <c r="J782" s="759"/>
      <c r="K782" s="759"/>
      <c r="L782" s="759"/>
      <c r="M782" s="759"/>
      <c r="N782" s="759"/>
      <c r="O782" s="759"/>
      <c r="P782" s="759"/>
      <c r="Q782" s="759"/>
      <c r="R782" s="759"/>
      <c r="AA782" s="45"/>
      <c r="AB782" s="33"/>
      <c r="AC782" s="34"/>
      <c r="AD782" s="35"/>
    </row>
    <row r="783" spans="1:30" ht="13.2" customHeight="1">
      <c r="A783" s="49"/>
      <c r="B783" s="577"/>
      <c r="C783" s="756"/>
      <c r="D783" s="1874"/>
      <c r="E783" s="1862" t="s">
        <v>1280</v>
      </c>
      <c r="F783" s="1861"/>
      <c r="G783" s="1861"/>
      <c r="H783" s="1861"/>
      <c r="I783" s="1861"/>
      <c r="J783" s="1861"/>
      <c r="K783" s="1861"/>
      <c r="L783" s="1861"/>
      <c r="M783" s="1861"/>
      <c r="N783" s="1861"/>
      <c r="O783" s="1861"/>
      <c r="P783" s="1861"/>
      <c r="Q783" s="1861"/>
      <c r="R783" s="1861"/>
      <c r="AA783" s="45"/>
      <c r="AB783" s="33"/>
      <c r="AC783" s="34"/>
      <c r="AD783" s="35"/>
    </row>
    <row r="784" spans="1:30" ht="13.2" customHeight="1">
      <c r="A784" s="49"/>
      <c r="B784" s="577"/>
      <c r="C784" s="756"/>
      <c r="D784" s="1874"/>
      <c r="E784" s="1862"/>
      <c r="F784" s="1861"/>
      <c r="G784" s="1861"/>
      <c r="H784" s="1861"/>
      <c r="I784" s="1861"/>
      <c r="J784" s="1861"/>
      <c r="K784" s="1861"/>
      <c r="L784" s="1861"/>
      <c r="M784" s="1861"/>
      <c r="N784" s="1861"/>
      <c r="O784" s="1861"/>
      <c r="P784" s="1861"/>
      <c r="Q784" s="1861"/>
      <c r="R784" s="1861"/>
      <c r="AA784" s="45"/>
      <c r="AB784" s="33"/>
      <c r="AC784" s="34"/>
      <c r="AD784" s="35"/>
    </row>
    <row r="785" spans="1:30" ht="13.2" customHeight="1">
      <c r="A785" s="49"/>
      <c r="B785" s="577"/>
      <c r="C785" s="756"/>
      <c r="D785" s="1874"/>
      <c r="E785" s="755" t="s">
        <v>1281</v>
      </c>
      <c r="F785" s="759"/>
      <c r="G785" s="759"/>
      <c r="H785" s="759"/>
      <c r="I785" s="759"/>
      <c r="J785" s="759"/>
      <c r="K785" s="759"/>
      <c r="L785" s="759"/>
      <c r="M785" s="759"/>
      <c r="N785" s="759"/>
      <c r="O785" s="759"/>
      <c r="P785" s="759"/>
      <c r="Q785" s="759"/>
      <c r="R785" s="759"/>
      <c r="AA785" s="45"/>
      <c r="AB785" s="33"/>
      <c r="AC785" s="34"/>
      <c r="AD785" s="35"/>
    </row>
    <row r="786" spans="1:30" ht="13.2" customHeight="1">
      <c r="A786" s="49"/>
      <c r="B786" s="577"/>
      <c r="C786" s="756"/>
      <c r="D786" s="1874"/>
      <c r="E786" s="1862" t="s">
        <v>1282</v>
      </c>
      <c r="F786" s="1861"/>
      <c r="G786" s="1861"/>
      <c r="H786" s="1861"/>
      <c r="I786" s="1861"/>
      <c r="J786" s="1861"/>
      <c r="K786" s="1861"/>
      <c r="L786" s="1861"/>
      <c r="M786" s="1861"/>
      <c r="N786" s="1861"/>
      <c r="O786" s="1861"/>
      <c r="P786" s="1861"/>
      <c r="Q786" s="1861"/>
      <c r="R786" s="1861"/>
      <c r="AA786" s="45"/>
      <c r="AB786" s="33"/>
      <c r="AC786" s="34"/>
      <c r="AD786" s="35"/>
    </row>
    <row r="787" spans="1:30" ht="13.2" customHeight="1">
      <c r="A787" s="49"/>
      <c r="B787" s="577"/>
      <c r="C787" s="756"/>
      <c r="D787" s="1874"/>
      <c r="E787" s="1862"/>
      <c r="F787" s="1861"/>
      <c r="G787" s="1861"/>
      <c r="H787" s="1861"/>
      <c r="I787" s="1861"/>
      <c r="J787" s="1861"/>
      <c r="K787" s="1861"/>
      <c r="L787" s="1861"/>
      <c r="M787" s="1861"/>
      <c r="N787" s="1861"/>
      <c r="O787" s="1861"/>
      <c r="P787" s="1861"/>
      <c r="Q787" s="1861"/>
      <c r="R787" s="1861"/>
      <c r="AA787" s="45"/>
      <c r="AB787" s="33"/>
      <c r="AC787" s="34"/>
      <c r="AD787" s="35"/>
    </row>
    <row r="788" spans="1:30" ht="13.2" customHeight="1">
      <c r="A788" s="49"/>
      <c r="B788" s="577"/>
      <c r="C788" s="756"/>
      <c r="D788" s="1874"/>
      <c r="E788" s="1862"/>
      <c r="F788" s="1861"/>
      <c r="G788" s="1861"/>
      <c r="H788" s="1861"/>
      <c r="I788" s="1861"/>
      <c r="J788" s="1861"/>
      <c r="K788" s="1861"/>
      <c r="L788" s="1861"/>
      <c r="M788" s="1861"/>
      <c r="N788" s="1861"/>
      <c r="O788" s="1861"/>
      <c r="P788" s="1861"/>
      <c r="Q788" s="1861"/>
      <c r="R788" s="1861"/>
      <c r="AA788" s="45"/>
      <c r="AB788" s="33"/>
      <c r="AC788" s="34"/>
      <c r="AD788" s="35"/>
    </row>
    <row r="789" spans="1:30" ht="13.2" customHeight="1">
      <c r="A789" s="49"/>
      <c r="B789" s="577"/>
      <c r="C789" s="756"/>
      <c r="D789" s="1874"/>
      <c r="E789" s="1862"/>
      <c r="F789" s="1861"/>
      <c r="G789" s="1861"/>
      <c r="H789" s="1861"/>
      <c r="I789" s="1861"/>
      <c r="J789" s="1861"/>
      <c r="K789" s="1861"/>
      <c r="L789" s="1861"/>
      <c r="M789" s="1861"/>
      <c r="N789" s="1861"/>
      <c r="O789" s="1861"/>
      <c r="P789" s="1861"/>
      <c r="Q789" s="1861"/>
      <c r="R789" s="1861"/>
      <c r="AA789" s="45"/>
      <c r="AB789" s="33"/>
      <c r="AC789" s="34"/>
      <c r="AD789" s="35"/>
    </row>
    <row r="790" spans="1:30" ht="13.2" customHeight="1">
      <c r="A790" s="49"/>
      <c r="B790" s="577"/>
      <c r="C790" s="756"/>
      <c r="D790" s="1874"/>
      <c r="E790" s="1862" t="s">
        <v>1283</v>
      </c>
      <c r="F790" s="1861"/>
      <c r="G790" s="1861"/>
      <c r="H790" s="1861"/>
      <c r="I790" s="1861"/>
      <c r="J790" s="1861"/>
      <c r="K790" s="1861"/>
      <c r="L790" s="1861"/>
      <c r="M790" s="1861"/>
      <c r="N790" s="1861"/>
      <c r="O790" s="1861"/>
      <c r="P790" s="1861"/>
      <c r="Q790" s="1861"/>
      <c r="R790" s="1861"/>
      <c r="AA790" s="45"/>
      <c r="AB790" s="33"/>
      <c r="AC790" s="34"/>
      <c r="AD790" s="35"/>
    </row>
    <row r="791" spans="1:30" ht="13.2" customHeight="1">
      <c r="A791" s="49"/>
      <c r="B791" s="577"/>
      <c r="C791" s="756"/>
      <c r="D791" s="1874"/>
      <c r="E791" s="1862"/>
      <c r="F791" s="1861"/>
      <c r="G791" s="1861"/>
      <c r="H791" s="1861"/>
      <c r="I791" s="1861"/>
      <c r="J791" s="1861"/>
      <c r="K791" s="1861"/>
      <c r="L791" s="1861"/>
      <c r="M791" s="1861"/>
      <c r="N791" s="1861"/>
      <c r="O791" s="1861"/>
      <c r="P791" s="1861"/>
      <c r="Q791" s="1861"/>
      <c r="R791" s="1861"/>
      <c r="AA791" s="45"/>
      <c r="AB791" s="33"/>
      <c r="AC791" s="34"/>
      <c r="AD791" s="35"/>
    </row>
    <row r="792" spans="1:30" ht="13.2" customHeight="1">
      <c r="A792" s="49"/>
      <c r="B792" s="577"/>
      <c r="C792" s="756"/>
      <c r="D792" s="1874"/>
      <c r="E792" s="1862"/>
      <c r="F792" s="1861"/>
      <c r="G792" s="1861"/>
      <c r="H792" s="1861"/>
      <c r="I792" s="1861"/>
      <c r="J792" s="1861"/>
      <c r="K792" s="1861"/>
      <c r="L792" s="1861"/>
      <c r="M792" s="1861"/>
      <c r="N792" s="1861"/>
      <c r="O792" s="1861"/>
      <c r="P792" s="1861"/>
      <c r="Q792" s="1861"/>
      <c r="R792" s="1861"/>
      <c r="AA792" s="45"/>
      <c r="AB792" s="33"/>
      <c r="AC792" s="34"/>
      <c r="AD792" s="35"/>
    </row>
    <row r="793" spans="1:30" ht="13.2" customHeight="1">
      <c r="A793" s="49"/>
      <c r="B793" s="577"/>
      <c r="C793" s="756"/>
      <c r="D793" s="1874"/>
      <c r="E793" s="1862" t="s">
        <v>1284</v>
      </c>
      <c r="F793" s="1861"/>
      <c r="G793" s="1861"/>
      <c r="H793" s="1861"/>
      <c r="I793" s="1861"/>
      <c r="J793" s="1861"/>
      <c r="K793" s="1861"/>
      <c r="L793" s="1861"/>
      <c r="M793" s="1861"/>
      <c r="N793" s="1861"/>
      <c r="O793" s="1861"/>
      <c r="P793" s="1861"/>
      <c r="Q793" s="1861"/>
      <c r="R793" s="1861"/>
      <c r="AA793" s="45"/>
      <c r="AB793" s="33"/>
      <c r="AC793" s="34"/>
      <c r="AD793" s="35"/>
    </row>
    <row r="794" spans="1:30" ht="13.2" customHeight="1">
      <c r="A794" s="49"/>
      <c r="B794" s="757"/>
      <c r="C794" s="758"/>
      <c r="D794" s="1874"/>
      <c r="E794" s="1862"/>
      <c r="F794" s="1861"/>
      <c r="G794" s="1861"/>
      <c r="H794" s="1861"/>
      <c r="I794" s="1861"/>
      <c r="J794" s="1861"/>
      <c r="K794" s="1861"/>
      <c r="L794" s="1861"/>
      <c r="M794" s="1861"/>
      <c r="N794" s="1861"/>
      <c r="O794" s="1861"/>
      <c r="P794" s="1861"/>
      <c r="Q794" s="1861"/>
      <c r="R794" s="1861"/>
      <c r="AA794" s="45"/>
      <c r="AB794" s="33"/>
      <c r="AC794" s="34"/>
      <c r="AD794" s="35"/>
    </row>
    <row r="795" spans="1:30" ht="13.2" customHeight="1">
      <c r="A795" s="49"/>
      <c r="B795" s="757"/>
      <c r="C795" s="758"/>
      <c r="D795" s="1874"/>
      <c r="E795" s="1862"/>
      <c r="F795" s="1861"/>
      <c r="G795" s="1861"/>
      <c r="H795" s="1861"/>
      <c r="I795" s="1861"/>
      <c r="J795" s="1861"/>
      <c r="K795" s="1861"/>
      <c r="L795" s="1861"/>
      <c r="M795" s="1861"/>
      <c r="N795" s="1861"/>
      <c r="O795" s="1861"/>
      <c r="P795" s="1861"/>
      <c r="Q795" s="1861"/>
      <c r="R795" s="1861"/>
      <c r="AA795" s="45"/>
      <c r="AB795" s="33"/>
      <c r="AC795" s="34"/>
      <c r="AD795" s="35"/>
    </row>
    <row r="796" spans="1:30" ht="13.2" customHeight="1">
      <c r="A796" s="49"/>
      <c r="B796" s="37"/>
      <c r="C796" s="36"/>
      <c r="D796" s="49"/>
      <c r="E796" s="59"/>
      <c r="F796" s="32"/>
      <c r="G796" s="441"/>
      <c r="AA796" s="45"/>
      <c r="AB796" s="33"/>
      <c r="AC796" s="34"/>
      <c r="AD796" s="35"/>
    </row>
    <row r="797" spans="1:30" ht="13.5" customHeight="1">
      <c r="A797" s="1008" t="s">
        <v>603</v>
      </c>
      <c r="B797" s="1110" t="s">
        <v>1038</v>
      </c>
      <c r="C797" s="1009" t="s">
        <v>770</v>
      </c>
      <c r="D797" s="1010" t="s">
        <v>774</v>
      </c>
      <c r="E797" s="1008" t="s">
        <v>604</v>
      </c>
      <c r="F797" s="32"/>
      <c r="G797" s="1011" t="s">
        <v>72</v>
      </c>
      <c r="H797" s="1011"/>
      <c r="I797" s="1011"/>
      <c r="J797" s="1011"/>
      <c r="K797" s="1011"/>
      <c r="L797" s="1011"/>
      <c r="M797" s="1012"/>
      <c r="N797" s="1013" t="s">
        <v>478</v>
      </c>
      <c r="O797" s="1014"/>
      <c r="P797" s="1014"/>
      <c r="Q797" s="1014"/>
      <c r="R797" s="1014"/>
      <c r="S797" s="1014"/>
      <c r="T797" s="1014"/>
      <c r="U797" s="1014"/>
      <c r="V797" s="1015"/>
      <c r="W797" s="38"/>
      <c r="X797" s="38"/>
      <c r="Y797" s="38"/>
      <c r="Z797" s="38"/>
      <c r="AA797" s="45"/>
      <c r="AB797" s="1082" t="s">
        <v>643</v>
      </c>
      <c r="AC797" s="1113"/>
      <c r="AD797" s="1114"/>
    </row>
    <row r="798" spans="1:30" ht="13.5" customHeight="1">
      <c r="A798" s="1008"/>
      <c r="B798" s="1110"/>
      <c r="C798" s="1009"/>
      <c r="D798" s="1010"/>
      <c r="E798" s="1008"/>
      <c r="F798" s="32"/>
      <c r="G798" s="1011"/>
      <c r="H798" s="1011"/>
      <c r="I798" s="1011"/>
      <c r="J798" s="1011"/>
      <c r="K798" s="1011"/>
      <c r="L798" s="1011"/>
      <c r="M798" s="1012"/>
      <c r="N798" s="1016"/>
      <c r="O798" s="1017"/>
      <c r="P798" s="1017"/>
      <c r="Q798" s="1017"/>
      <c r="R798" s="1017"/>
      <c r="S798" s="1017"/>
      <c r="T798" s="1017"/>
      <c r="U798" s="1017"/>
      <c r="V798" s="1018"/>
      <c r="W798" s="38"/>
      <c r="X798" s="38"/>
      <c r="Y798" s="38"/>
      <c r="Z798" s="38"/>
      <c r="AA798" s="45"/>
      <c r="AB798" s="1082"/>
      <c r="AC798" s="1113"/>
      <c r="AD798" s="1114"/>
    </row>
    <row r="799" spans="1:30" ht="13.5" customHeight="1">
      <c r="A799" s="1008"/>
      <c r="B799" s="37"/>
      <c r="C799" s="1009"/>
      <c r="D799" s="49"/>
      <c r="E799" s="1008"/>
      <c r="F799" s="32"/>
      <c r="G799" s="441"/>
      <c r="H799" s="441"/>
      <c r="I799" s="441"/>
      <c r="J799" s="441"/>
      <c r="K799" s="441"/>
      <c r="L799" s="46"/>
      <c r="M799" s="46"/>
      <c r="N799" s="46"/>
      <c r="O799" s="38"/>
      <c r="P799" s="38"/>
      <c r="Q799" s="38"/>
      <c r="R799" s="38"/>
      <c r="S799" s="38"/>
      <c r="T799" s="38"/>
      <c r="U799" s="38"/>
      <c r="V799" s="38"/>
      <c r="W799" s="38"/>
      <c r="X799" s="38"/>
      <c r="Y799" s="38"/>
      <c r="Z799" s="38"/>
      <c r="AA799" s="45"/>
      <c r="AB799" s="1082"/>
      <c r="AC799" s="1113"/>
      <c r="AD799" s="1114"/>
    </row>
    <row r="800" spans="1:30" ht="13.5" customHeight="1">
      <c r="A800" s="49"/>
      <c r="B800" s="37"/>
      <c r="C800" s="36"/>
      <c r="D800" s="49"/>
      <c r="E800" s="1008"/>
      <c r="F800" s="32"/>
      <c r="G800" s="834" t="s">
        <v>626</v>
      </c>
      <c r="H800" s="834"/>
      <c r="I800" s="834"/>
      <c r="J800" s="834"/>
      <c r="K800" s="834"/>
      <c r="L800" s="834"/>
      <c r="M800" s="834"/>
      <c r="N800" s="834"/>
      <c r="O800" s="834"/>
      <c r="P800" s="834"/>
      <c r="Q800" s="834"/>
      <c r="R800" s="834"/>
      <c r="S800" s="834"/>
      <c r="T800" s="834"/>
      <c r="U800" s="834"/>
      <c r="V800" s="834"/>
      <c r="W800" s="834"/>
      <c r="X800" s="834"/>
      <c r="Y800" s="834"/>
      <c r="Z800" s="834"/>
      <c r="AA800" s="45"/>
      <c r="AB800" s="1082"/>
      <c r="AC800" s="1113"/>
      <c r="AD800" s="1114"/>
    </row>
    <row r="801" spans="1:30" ht="13.5" customHeight="1">
      <c r="A801" s="49"/>
      <c r="B801" s="37"/>
      <c r="C801" s="36"/>
      <c r="D801" s="49"/>
      <c r="E801" s="1008"/>
      <c r="F801" s="32"/>
      <c r="G801" s="1813"/>
      <c r="H801" s="1814"/>
      <c r="I801" s="1814"/>
      <c r="J801" s="1814"/>
      <c r="K801" s="1814"/>
      <c r="L801" s="1814"/>
      <c r="M801" s="1814"/>
      <c r="N801" s="1814"/>
      <c r="O801" s="1814"/>
      <c r="P801" s="1814"/>
      <c r="Q801" s="1814"/>
      <c r="R801" s="1814"/>
      <c r="S801" s="1814"/>
      <c r="T801" s="1814"/>
      <c r="U801" s="1814"/>
      <c r="V801" s="1814"/>
      <c r="W801" s="1815"/>
      <c r="AA801" s="45"/>
      <c r="AB801" s="33"/>
      <c r="AC801" s="34"/>
      <c r="AD801" s="35"/>
    </row>
    <row r="802" spans="1:30" ht="13.5" customHeight="1">
      <c r="A802" s="49"/>
      <c r="B802" s="37"/>
      <c r="C802" s="36"/>
      <c r="D802" s="49"/>
      <c r="E802" s="1008"/>
      <c r="F802" s="32"/>
      <c r="G802" s="1813"/>
      <c r="H802" s="1814"/>
      <c r="I802" s="1814"/>
      <c r="J802" s="1814"/>
      <c r="K802" s="1814"/>
      <c r="L802" s="1814"/>
      <c r="M802" s="1814"/>
      <c r="N802" s="1814"/>
      <c r="O802" s="1814"/>
      <c r="P802" s="1814"/>
      <c r="Q802" s="1814"/>
      <c r="R802" s="1814"/>
      <c r="S802" s="1814"/>
      <c r="T802" s="1814"/>
      <c r="U802" s="1814"/>
      <c r="V802" s="1814"/>
      <c r="W802" s="1815"/>
      <c r="AA802" s="45"/>
      <c r="AB802" s="33"/>
      <c r="AC802" s="34"/>
      <c r="AD802" s="35"/>
    </row>
    <row r="803" spans="1:30" ht="13.5" customHeight="1">
      <c r="A803" s="49"/>
      <c r="B803" s="37"/>
      <c r="C803" s="36"/>
      <c r="D803" s="49"/>
      <c r="E803" s="59"/>
      <c r="F803" s="32"/>
      <c r="G803" s="1813"/>
      <c r="H803" s="1814"/>
      <c r="I803" s="1814"/>
      <c r="J803" s="1814"/>
      <c r="K803" s="1814"/>
      <c r="L803" s="1814"/>
      <c r="M803" s="1814"/>
      <c r="N803" s="1814"/>
      <c r="O803" s="1814"/>
      <c r="P803" s="1814"/>
      <c r="Q803" s="1814"/>
      <c r="R803" s="1814"/>
      <c r="S803" s="1814"/>
      <c r="T803" s="1814"/>
      <c r="U803" s="1814"/>
      <c r="V803" s="1814"/>
      <c r="W803" s="1815"/>
      <c r="AA803" s="45"/>
      <c r="AB803" s="33"/>
      <c r="AC803" s="34"/>
      <c r="AD803" s="35"/>
    </row>
    <row r="804" spans="1:30" ht="13.5" customHeight="1">
      <c r="A804" s="49"/>
      <c r="B804" s="37"/>
      <c r="C804" s="36"/>
      <c r="D804" s="49"/>
      <c r="E804" s="59"/>
      <c r="F804" s="32"/>
      <c r="AA804" s="45"/>
      <c r="AB804" s="33"/>
      <c r="AC804" s="34"/>
      <c r="AD804" s="35"/>
    </row>
    <row r="805" spans="1:30" ht="13.5" customHeight="1">
      <c r="A805" s="49"/>
      <c r="B805" s="37"/>
      <c r="C805" s="36"/>
      <c r="D805" s="49"/>
      <c r="E805" s="59"/>
      <c r="F805" s="32"/>
      <c r="G805" s="41"/>
      <c r="H805" s="41"/>
      <c r="I805" s="41"/>
      <c r="J805" s="41"/>
      <c r="K805" s="41"/>
      <c r="L805" s="41"/>
      <c r="M805" s="41"/>
      <c r="N805" s="41"/>
      <c r="O805" s="41"/>
      <c r="P805" s="41"/>
      <c r="Q805" s="41"/>
      <c r="R805" s="41"/>
      <c r="S805" s="41"/>
      <c r="T805" s="41"/>
      <c r="U805" s="41"/>
      <c r="V805" s="41"/>
      <c r="W805" s="41"/>
      <c r="X805" s="41"/>
      <c r="Y805" s="41"/>
      <c r="Z805" s="41"/>
      <c r="AA805" s="45"/>
      <c r="AB805" s="33"/>
      <c r="AC805" s="34"/>
      <c r="AD805" s="35"/>
    </row>
    <row r="806" spans="1:30" ht="13.5" customHeight="1">
      <c r="A806" s="49"/>
      <c r="B806" s="1110" t="s">
        <v>1049</v>
      </c>
      <c r="C806" s="1009" t="s">
        <v>605</v>
      </c>
      <c r="D806" s="1010" t="s">
        <v>774</v>
      </c>
      <c r="E806" s="1090" t="s">
        <v>1285</v>
      </c>
      <c r="F806" s="32"/>
      <c r="G806" s="1011" t="s">
        <v>72</v>
      </c>
      <c r="H806" s="1011"/>
      <c r="I806" s="1011"/>
      <c r="J806" s="1011"/>
      <c r="K806" s="1011"/>
      <c r="L806" s="1011"/>
      <c r="M806" s="1012"/>
      <c r="N806" s="1092" t="s">
        <v>478</v>
      </c>
      <c r="O806" s="1093"/>
      <c r="P806" s="1093"/>
      <c r="Q806" s="1093"/>
      <c r="R806" s="1093"/>
      <c r="S806" s="1093"/>
      <c r="T806" s="1093"/>
      <c r="U806" s="1093"/>
      <c r="V806" s="1094"/>
      <c r="W806" s="38"/>
      <c r="X806" s="38"/>
      <c r="Y806" s="38"/>
      <c r="Z806" s="38"/>
      <c r="AA806" s="45"/>
      <c r="AB806" s="1082" t="s">
        <v>643</v>
      </c>
      <c r="AC806" s="1113"/>
      <c r="AD806" s="1114"/>
    </row>
    <row r="807" spans="1:30" ht="13.5" customHeight="1">
      <c r="A807" s="49"/>
      <c r="B807" s="1110"/>
      <c r="C807" s="1009"/>
      <c r="D807" s="1010"/>
      <c r="E807" s="1090"/>
      <c r="F807" s="32"/>
      <c r="G807" s="1011"/>
      <c r="H807" s="1011"/>
      <c r="I807" s="1011"/>
      <c r="J807" s="1011"/>
      <c r="K807" s="1011"/>
      <c r="L807" s="1011"/>
      <c r="M807" s="1012"/>
      <c r="N807" s="1016"/>
      <c r="O807" s="1017"/>
      <c r="P807" s="1017"/>
      <c r="Q807" s="1017"/>
      <c r="R807" s="1017"/>
      <c r="S807" s="1017"/>
      <c r="T807" s="1017"/>
      <c r="U807" s="1017"/>
      <c r="V807" s="1018"/>
      <c r="W807" s="38"/>
      <c r="X807" s="38"/>
      <c r="Y807" s="38"/>
      <c r="Z807" s="38"/>
      <c r="AA807" s="45"/>
      <c r="AB807" s="1082"/>
      <c r="AC807" s="1113"/>
      <c r="AD807" s="1114"/>
    </row>
    <row r="808" spans="1:30" ht="13.5" customHeight="1">
      <c r="A808" s="49"/>
      <c r="B808" s="37"/>
      <c r="C808" s="36"/>
      <c r="D808" s="49"/>
      <c r="E808" s="1090"/>
      <c r="F808" s="32"/>
      <c r="G808" s="441"/>
      <c r="H808" s="441"/>
      <c r="I808" s="441"/>
      <c r="J808" s="441"/>
      <c r="K808" s="441"/>
      <c r="L808" s="46"/>
      <c r="M808" s="46"/>
      <c r="N808" s="46"/>
      <c r="O808" s="38"/>
      <c r="P808" s="38"/>
      <c r="Q808" s="38"/>
      <c r="R808" s="38"/>
      <c r="S808" s="38"/>
      <c r="T808" s="38"/>
      <c r="U808" s="38"/>
      <c r="V808" s="38"/>
      <c r="W808" s="38"/>
      <c r="X808" s="38"/>
      <c r="Y808" s="38"/>
      <c r="Z808" s="38"/>
      <c r="AA808" s="45"/>
      <c r="AB808" s="1082"/>
      <c r="AC808" s="1113"/>
      <c r="AD808" s="1114"/>
    </row>
    <row r="809" spans="1:30" ht="13.5" customHeight="1">
      <c r="A809" s="49"/>
      <c r="B809" s="37"/>
      <c r="C809" s="36"/>
      <c r="D809" s="49"/>
      <c r="E809" s="1090"/>
      <c r="F809" s="32"/>
      <c r="G809" s="441"/>
      <c r="H809" s="441"/>
      <c r="I809" s="441"/>
      <c r="J809" s="441"/>
      <c r="K809" s="441"/>
      <c r="L809" s="46"/>
      <c r="M809" s="46"/>
      <c r="N809" s="46"/>
      <c r="O809" s="38"/>
      <c r="P809" s="38"/>
      <c r="Q809" s="38"/>
      <c r="R809" s="38"/>
      <c r="S809" s="38"/>
      <c r="T809" s="38"/>
      <c r="U809" s="38"/>
      <c r="V809" s="38"/>
      <c r="W809" s="38"/>
      <c r="X809" s="38"/>
      <c r="Y809" s="38"/>
      <c r="Z809" s="38"/>
      <c r="AA809" s="45"/>
      <c r="AB809" s="1082"/>
      <c r="AC809" s="1113"/>
      <c r="AD809" s="1114"/>
    </row>
    <row r="810" spans="1:30" ht="13.5" customHeight="1">
      <c r="A810" s="49"/>
      <c r="B810" s="37"/>
      <c r="C810" s="36"/>
      <c r="D810" s="49"/>
      <c r="E810" s="1090"/>
      <c r="F810" s="32"/>
      <c r="G810" s="441"/>
      <c r="H810" s="441"/>
      <c r="I810" s="441"/>
      <c r="J810" s="441"/>
      <c r="K810" s="441"/>
      <c r="L810" s="46"/>
      <c r="M810" s="46"/>
      <c r="N810" s="46"/>
      <c r="O810" s="38"/>
      <c r="P810" s="38"/>
      <c r="Q810" s="38"/>
      <c r="R810" s="38"/>
      <c r="S810" s="38"/>
      <c r="T810" s="38"/>
      <c r="U810" s="38"/>
      <c r="V810" s="38"/>
      <c r="W810" s="38"/>
      <c r="X810" s="38"/>
      <c r="Y810" s="38"/>
      <c r="Z810" s="38"/>
      <c r="AA810" s="45"/>
      <c r="AB810" s="33"/>
      <c r="AC810" s="34"/>
      <c r="AD810" s="35"/>
    </row>
    <row r="811" spans="1:30" ht="13.5" customHeight="1">
      <c r="A811" s="60"/>
      <c r="B811" s="61"/>
      <c r="C811" s="62"/>
      <c r="D811" s="60"/>
      <c r="E811" s="1091"/>
      <c r="F811" s="64"/>
      <c r="G811" s="65"/>
      <c r="H811" s="65"/>
      <c r="I811" s="65"/>
      <c r="J811" s="65"/>
      <c r="K811" s="65"/>
      <c r="L811" s="262"/>
      <c r="M811" s="262"/>
      <c r="N811" s="262"/>
      <c r="O811" s="469"/>
      <c r="P811" s="469"/>
      <c r="Q811" s="469"/>
      <c r="R811" s="469"/>
      <c r="S811" s="469"/>
      <c r="T811" s="469"/>
      <c r="U811" s="469"/>
      <c r="V811" s="469"/>
      <c r="W811" s="469"/>
      <c r="X811" s="469"/>
      <c r="Y811" s="469"/>
      <c r="Z811" s="469"/>
      <c r="AA811" s="66"/>
      <c r="AB811" s="67"/>
      <c r="AC811" s="68"/>
      <c r="AD811" s="69"/>
    </row>
    <row r="812" spans="1:30" ht="13.5" customHeight="1">
      <c r="A812" s="49"/>
      <c r="B812" s="37"/>
      <c r="C812" s="36"/>
      <c r="D812" s="49"/>
      <c r="E812" s="59"/>
      <c r="F812" s="32"/>
      <c r="G812" s="441"/>
      <c r="H812" s="441"/>
      <c r="I812" s="441"/>
      <c r="J812" s="441"/>
      <c r="K812" s="441"/>
      <c r="L812" s="46"/>
      <c r="M812" s="46"/>
      <c r="N812" s="46"/>
      <c r="O812" s="38"/>
      <c r="P812" s="38"/>
      <c r="Q812" s="38"/>
      <c r="R812" s="38"/>
      <c r="S812" s="38"/>
      <c r="T812" s="38"/>
      <c r="U812" s="38"/>
      <c r="V812" s="38"/>
      <c r="W812" s="38"/>
      <c r="X812" s="38"/>
      <c r="Y812" s="38"/>
      <c r="Z812" s="38"/>
      <c r="AA812" s="45"/>
      <c r="AB812" s="33"/>
      <c r="AC812" s="34"/>
      <c r="AD812" s="35"/>
    </row>
    <row r="813" spans="1:30" ht="13.5" customHeight="1">
      <c r="A813" s="49"/>
      <c r="B813" s="1110" t="s">
        <v>1287</v>
      </c>
      <c r="C813" s="1009" t="s">
        <v>606</v>
      </c>
      <c r="D813" s="1010" t="s">
        <v>774</v>
      </c>
      <c r="E813" s="1090" t="s">
        <v>1286</v>
      </c>
      <c r="F813" s="32"/>
      <c r="G813" s="1011" t="s">
        <v>72</v>
      </c>
      <c r="H813" s="1011"/>
      <c r="I813" s="1011"/>
      <c r="J813" s="1011"/>
      <c r="K813" s="1011"/>
      <c r="L813" s="1011"/>
      <c r="M813" s="1012"/>
      <c r="N813" s="1013" t="s">
        <v>478</v>
      </c>
      <c r="O813" s="1014"/>
      <c r="P813" s="1014"/>
      <c r="Q813" s="1014"/>
      <c r="R813" s="1014"/>
      <c r="S813" s="1014"/>
      <c r="T813" s="1014"/>
      <c r="U813" s="1014"/>
      <c r="V813" s="1015"/>
      <c r="W813" s="376"/>
      <c r="X813" s="376"/>
      <c r="Y813" s="376"/>
      <c r="Z813" s="376"/>
      <c r="AA813" s="45"/>
      <c r="AB813" s="1082" t="s">
        <v>643</v>
      </c>
      <c r="AC813" s="1113"/>
      <c r="AD813" s="1114"/>
    </row>
    <row r="814" spans="1:30" ht="13.5" customHeight="1">
      <c r="A814" s="49"/>
      <c r="B814" s="1110"/>
      <c r="C814" s="1009"/>
      <c r="D814" s="1010"/>
      <c r="E814" s="1090"/>
      <c r="F814" s="32"/>
      <c r="G814" s="1011"/>
      <c r="H814" s="1011"/>
      <c r="I814" s="1011"/>
      <c r="J814" s="1011"/>
      <c r="K814" s="1011"/>
      <c r="L814" s="1011"/>
      <c r="M814" s="1012"/>
      <c r="N814" s="1016"/>
      <c r="O814" s="1017"/>
      <c r="P814" s="1017"/>
      <c r="Q814" s="1017"/>
      <c r="R814" s="1017"/>
      <c r="S814" s="1017"/>
      <c r="T814" s="1017"/>
      <c r="U814" s="1017"/>
      <c r="V814" s="1018"/>
      <c r="W814" s="376"/>
      <c r="X814" s="376"/>
      <c r="Y814" s="376"/>
      <c r="Z814" s="376"/>
      <c r="AA814" s="45"/>
      <c r="AB814" s="1082"/>
      <c r="AC814" s="1113"/>
      <c r="AD814" s="1114"/>
    </row>
    <row r="815" spans="1:30" ht="13.5" customHeight="1">
      <c r="A815" s="49"/>
      <c r="B815" s="37"/>
      <c r="C815" s="36"/>
      <c r="D815" s="49"/>
      <c r="E815" s="1090"/>
      <c r="F815" s="32"/>
      <c r="G815" s="1115" t="s">
        <v>479</v>
      </c>
      <c r="H815" s="1115"/>
      <c r="I815" s="1115"/>
      <c r="J815" s="1115"/>
      <c r="K815" s="1115"/>
      <c r="L815" s="1115"/>
      <c r="M815" s="1115"/>
      <c r="N815" s="1115"/>
      <c r="O815" s="1115"/>
      <c r="P815" s="1115"/>
      <c r="Q815" s="1115"/>
      <c r="R815" s="1115"/>
      <c r="S815" s="1115"/>
      <c r="T815" s="1115"/>
      <c r="U815" s="1115"/>
      <c r="V815" s="1115"/>
      <c r="W815" s="1115"/>
      <c r="X815" s="1115"/>
      <c r="Y815" s="1115"/>
      <c r="Z815" s="1115"/>
      <c r="AA815" s="1116"/>
      <c r="AB815" s="1082"/>
      <c r="AC815" s="1113"/>
      <c r="AD815" s="1114"/>
    </row>
    <row r="816" spans="1:30" ht="13.5" customHeight="1">
      <c r="A816" s="49"/>
      <c r="B816" s="37"/>
      <c r="C816" s="36"/>
      <c r="D816" s="49"/>
      <c r="E816" s="1090"/>
      <c r="F816" s="32"/>
      <c r="N816" s="105"/>
      <c r="O816" s="105"/>
      <c r="P816" s="105"/>
      <c r="Q816" s="105"/>
      <c r="R816" s="105"/>
      <c r="S816" s="105"/>
      <c r="T816" s="105"/>
      <c r="U816" s="105"/>
      <c r="V816" s="105"/>
      <c r="W816" s="105"/>
      <c r="X816" s="105"/>
      <c r="Y816" s="105"/>
      <c r="Z816" s="105"/>
      <c r="AA816" s="45"/>
      <c r="AB816" s="1082"/>
      <c r="AC816" s="1113"/>
      <c r="AD816" s="1114"/>
    </row>
    <row r="817" spans="1:30" ht="13.5" customHeight="1">
      <c r="A817" s="49"/>
      <c r="B817" s="37"/>
      <c r="C817" s="36"/>
      <c r="D817" s="49"/>
      <c r="E817" s="1090"/>
      <c r="F817" s="32"/>
      <c r="G817" s="1117" t="s">
        <v>480</v>
      </c>
      <c r="H817" s="1117"/>
      <c r="I817" s="1117"/>
      <c r="J817" s="1117"/>
      <c r="K817" s="1117"/>
      <c r="L817" s="1117"/>
      <c r="M817" s="1117"/>
      <c r="N817" s="1117"/>
      <c r="O817" s="1118" t="str">
        <f>IF(L32=0,"",L32)</f>
        <v/>
      </c>
      <c r="P817" s="1118"/>
      <c r="Q817" s="118" t="s">
        <v>294</v>
      </c>
      <c r="AA817" s="45"/>
      <c r="AB817" s="33"/>
      <c r="AC817" s="34"/>
      <c r="AD817" s="35"/>
    </row>
    <row r="818" spans="1:30" ht="13.5" customHeight="1">
      <c r="A818" s="49"/>
      <c r="B818" s="37"/>
      <c r="C818" s="36"/>
      <c r="D818" s="49"/>
      <c r="E818" s="1090"/>
      <c r="F818" s="32"/>
      <c r="G818" s="40"/>
      <c r="H818" s="40"/>
      <c r="I818" s="40"/>
      <c r="J818" s="1119" t="s">
        <v>481</v>
      </c>
      <c r="K818" s="1120"/>
      <c r="L818" s="1120"/>
      <c r="AA818" s="45"/>
      <c r="AB818" s="33"/>
      <c r="AC818" s="34"/>
      <c r="AD818" s="35"/>
    </row>
    <row r="819" spans="1:30" ht="13.5" customHeight="1" thickBot="1">
      <c r="A819" s="49"/>
      <c r="B819" s="37"/>
      <c r="C819" s="36"/>
      <c r="D819" s="49"/>
      <c r="E819" s="1090"/>
      <c r="F819" s="32"/>
      <c r="G819" s="1120" t="s">
        <v>482</v>
      </c>
      <c r="H819" s="1120"/>
      <c r="I819" s="1120"/>
      <c r="J819" s="1120"/>
      <c r="K819" s="1120"/>
      <c r="L819" s="1120"/>
      <c r="AA819" s="45"/>
      <c r="AB819" s="33"/>
      <c r="AC819" s="34"/>
      <c r="AD819" s="35"/>
    </row>
    <row r="820" spans="1:30" ht="13.5" customHeight="1" thickBot="1">
      <c r="A820" s="49"/>
      <c r="B820" s="37"/>
      <c r="C820" s="36"/>
      <c r="D820" s="49"/>
      <c r="E820" s="1090"/>
      <c r="F820" s="32"/>
      <c r="G820" s="1028"/>
      <c r="H820" s="1029"/>
      <c r="I820" s="1036" t="s">
        <v>31</v>
      </c>
      <c r="J820" s="1028"/>
      <c r="K820" s="1029"/>
      <c r="L820" s="1036" t="s">
        <v>293</v>
      </c>
      <c r="M820" s="1037" t="s">
        <v>483</v>
      </c>
      <c r="N820" s="1037"/>
      <c r="O820" s="1037"/>
      <c r="P820" s="1037"/>
      <c r="Q820" s="1037"/>
      <c r="R820" s="1037"/>
      <c r="S820" s="1038"/>
      <c r="T820" s="1038"/>
      <c r="U820" s="1038"/>
      <c r="V820" s="1038"/>
      <c r="W820" s="1038"/>
      <c r="X820" s="1038"/>
      <c r="Y820" s="1038"/>
      <c r="Z820" s="1038"/>
      <c r="AA820" s="1038"/>
      <c r="AB820" s="33"/>
      <c r="AC820" s="34"/>
      <c r="AD820" s="35"/>
    </row>
    <row r="821" spans="1:30" ht="13.5" customHeight="1" thickBot="1">
      <c r="A821" s="49"/>
      <c r="B821" s="37"/>
      <c r="C821" s="36"/>
      <c r="D821" s="49"/>
      <c r="E821" s="1090"/>
      <c r="F821" s="32"/>
      <c r="G821" s="1030"/>
      <c r="H821" s="1031"/>
      <c r="I821" s="1036"/>
      <c r="J821" s="1030"/>
      <c r="K821" s="1031"/>
      <c r="L821" s="1036"/>
      <c r="M821" s="1812" t="s">
        <v>484</v>
      </c>
      <c r="N821" s="1812"/>
      <c r="O821" s="1812"/>
      <c r="P821" s="1812"/>
      <c r="Q821" s="1812"/>
      <c r="R821" s="1053"/>
      <c r="S821" s="1034"/>
      <c r="T821" s="1035"/>
      <c r="U821" s="1035"/>
      <c r="V821" s="1035"/>
      <c r="W821" s="1035"/>
      <c r="X821" s="1035"/>
      <c r="Y821" s="1035"/>
      <c r="Z821" s="1035"/>
      <c r="AA821" s="1035"/>
      <c r="AB821" s="33"/>
      <c r="AC821" s="34"/>
      <c r="AD821" s="35"/>
    </row>
    <row r="822" spans="1:30" ht="13.5" customHeight="1" thickBot="1">
      <c r="A822" s="49"/>
      <c r="B822" s="37"/>
      <c r="C822" s="36"/>
      <c r="D822" s="49"/>
      <c r="E822" s="1090"/>
      <c r="F822" s="32"/>
      <c r="G822" s="1028"/>
      <c r="H822" s="1029"/>
      <c r="I822" s="1036" t="s">
        <v>31</v>
      </c>
      <c r="J822" s="1028"/>
      <c r="K822" s="1029"/>
      <c r="L822" s="1036" t="s">
        <v>293</v>
      </c>
      <c r="M822" s="1037" t="s">
        <v>483</v>
      </c>
      <c r="N822" s="1037"/>
      <c r="O822" s="1037"/>
      <c r="P822" s="1037"/>
      <c r="Q822" s="1037"/>
      <c r="R822" s="1037"/>
      <c r="S822" s="1038"/>
      <c r="T822" s="1038"/>
      <c r="U822" s="1038"/>
      <c r="V822" s="1038"/>
      <c r="W822" s="1038"/>
      <c r="X822" s="1038"/>
      <c r="Y822" s="1038"/>
      <c r="Z822" s="1038"/>
      <c r="AA822" s="1038"/>
      <c r="AB822" s="33"/>
      <c r="AC822" s="34"/>
      <c r="AD822" s="35"/>
    </row>
    <row r="823" spans="1:30" ht="13.5" customHeight="1" thickBot="1">
      <c r="A823" s="49"/>
      <c r="B823" s="37"/>
      <c r="C823" s="36"/>
      <c r="D823" s="49"/>
      <c r="E823" s="1090"/>
      <c r="F823" s="32"/>
      <c r="G823" s="1030"/>
      <c r="H823" s="1031"/>
      <c r="I823" s="1036"/>
      <c r="J823" s="1030"/>
      <c r="K823" s="1031"/>
      <c r="L823" s="1036"/>
      <c r="M823" s="1812" t="s">
        <v>484</v>
      </c>
      <c r="N823" s="1812"/>
      <c r="O823" s="1812"/>
      <c r="P823" s="1812"/>
      <c r="Q823" s="1812"/>
      <c r="R823" s="1053"/>
      <c r="S823" s="1034"/>
      <c r="T823" s="1035"/>
      <c r="U823" s="1035"/>
      <c r="V823" s="1035"/>
      <c r="W823" s="1035"/>
      <c r="X823" s="1035"/>
      <c r="Y823" s="1035"/>
      <c r="Z823" s="1035"/>
      <c r="AA823" s="1035"/>
      <c r="AB823" s="33"/>
      <c r="AC823" s="34"/>
      <c r="AD823" s="35"/>
    </row>
    <row r="824" spans="1:30" ht="13.5" customHeight="1" thickBot="1">
      <c r="A824" s="49"/>
      <c r="B824" s="37"/>
      <c r="C824" s="36"/>
      <c r="D824" s="49"/>
      <c r="E824" s="1090"/>
      <c r="F824" s="32"/>
      <c r="G824" s="1028"/>
      <c r="H824" s="1029"/>
      <c r="I824" s="1036" t="s">
        <v>31</v>
      </c>
      <c r="J824" s="1028"/>
      <c r="K824" s="1029"/>
      <c r="L824" s="1036" t="s">
        <v>293</v>
      </c>
      <c r="M824" s="1037" t="s">
        <v>483</v>
      </c>
      <c r="N824" s="1037"/>
      <c r="O824" s="1037"/>
      <c r="P824" s="1037"/>
      <c r="Q824" s="1037"/>
      <c r="R824" s="1037"/>
      <c r="S824" s="1038"/>
      <c r="T824" s="1038"/>
      <c r="U824" s="1038"/>
      <c r="V824" s="1038"/>
      <c r="W824" s="1038"/>
      <c r="X824" s="1038"/>
      <c r="Y824" s="1038"/>
      <c r="Z824" s="1038"/>
      <c r="AA824" s="1038"/>
      <c r="AB824" s="33"/>
      <c r="AC824" s="34"/>
      <c r="AD824" s="35"/>
    </row>
    <row r="825" spans="1:30" ht="13.5" customHeight="1" thickBot="1">
      <c r="A825" s="49"/>
      <c r="B825" s="37"/>
      <c r="C825" s="36"/>
      <c r="D825" s="49"/>
      <c r="E825" s="471"/>
      <c r="F825" s="32"/>
      <c r="G825" s="1030"/>
      <c r="H825" s="1031"/>
      <c r="I825" s="1036"/>
      <c r="J825" s="1030"/>
      <c r="K825" s="1031"/>
      <c r="L825" s="1036"/>
      <c r="M825" s="1812" t="s">
        <v>484</v>
      </c>
      <c r="N825" s="1812"/>
      <c r="O825" s="1812"/>
      <c r="P825" s="1812"/>
      <c r="Q825" s="1812"/>
      <c r="R825" s="1053"/>
      <c r="S825" s="1034"/>
      <c r="T825" s="1035"/>
      <c r="U825" s="1035"/>
      <c r="V825" s="1035"/>
      <c r="W825" s="1035"/>
      <c r="X825" s="1035"/>
      <c r="Y825" s="1035"/>
      <c r="Z825" s="1035"/>
      <c r="AA825" s="1035"/>
      <c r="AB825" s="33"/>
      <c r="AC825" s="34"/>
      <c r="AD825" s="35"/>
    </row>
    <row r="826" spans="1:30" ht="13.5" customHeight="1" thickBot="1">
      <c r="A826" s="49"/>
      <c r="B826" s="37"/>
      <c r="C826" s="36"/>
      <c r="D826" s="49"/>
      <c r="E826" s="471"/>
      <c r="F826" s="32"/>
      <c r="G826" s="1028"/>
      <c r="H826" s="1029"/>
      <c r="I826" s="1036" t="s">
        <v>31</v>
      </c>
      <c r="J826" s="1028"/>
      <c r="K826" s="1029"/>
      <c r="L826" s="1036" t="s">
        <v>293</v>
      </c>
      <c r="M826" s="1037" t="s">
        <v>483</v>
      </c>
      <c r="N826" s="1037"/>
      <c r="O826" s="1037"/>
      <c r="P826" s="1037"/>
      <c r="Q826" s="1037"/>
      <c r="R826" s="1037"/>
      <c r="S826" s="1038"/>
      <c r="T826" s="1038"/>
      <c r="U826" s="1038"/>
      <c r="V826" s="1038"/>
      <c r="W826" s="1038"/>
      <c r="X826" s="1038"/>
      <c r="Y826" s="1038"/>
      <c r="Z826" s="1038"/>
      <c r="AA826" s="1038"/>
      <c r="AB826" s="33"/>
      <c r="AC826" s="34"/>
      <c r="AD826" s="35"/>
    </row>
    <row r="827" spans="1:30" ht="13.5" customHeight="1" thickBot="1">
      <c r="A827" s="49"/>
      <c r="B827" s="37"/>
      <c r="C827" s="36"/>
      <c r="D827" s="49"/>
      <c r="E827" s="471"/>
      <c r="F827" s="32"/>
      <c r="G827" s="1030"/>
      <c r="H827" s="1031"/>
      <c r="I827" s="1036"/>
      <c r="J827" s="1030"/>
      <c r="K827" s="1031"/>
      <c r="L827" s="1036"/>
      <c r="M827" s="1812" t="s">
        <v>484</v>
      </c>
      <c r="N827" s="1812"/>
      <c r="O827" s="1812"/>
      <c r="P827" s="1812"/>
      <c r="Q827" s="1812"/>
      <c r="R827" s="1053"/>
      <c r="S827" s="1034"/>
      <c r="T827" s="1035"/>
      <c r="U827" s="1035"/>
      <c r="V827" s="1035"/>
      <c r="W827" s="1035"/>
      <c r="X827" s="1035"/>
      <c r="Y827" s="1035"/>
      <c r="Z827" s="1035"/>
      <c r="AA827" s="1035"/>
      <c r="AB827" s="33"/>
      <c r="AC827" s="34"/>
      <c r="AD827" s="35"/>
    </row>
    <row r="828" spans="1:30" ht="13.5" customHeight="1" thickBot="1">
      <c r="A828" s="49"/>
      <c r="B828" s="37"/>
      <c r="C828" s="36"/>
      <c r="D828" s="49"/>
      <c r="E828" s="471"/>
      <c r="F828" s="32"/>
      <c r="G828" s="1028"/>
      <c r="H828" s="1029"/>
      <c r="I828" s="1036" t="s">
        <v>31</v>
      </c>
      <c r="J828" s="1028"/>
      <c r="K828" s="1029"/>
      <c r="L828" s="1036" t="s">
        <v>293</v>
      </c>
      <c r="M828" s="1037" t="s">
        <v>483</v>
      </c>
      <c r="N828" s="1037"/>
      <c r="O828" s="1037"/>
      <c r="P828" s="1037"/>
      <c r="Q828" s="1037"/>
      <c r="R828" s="1037"/>
      <c r="S828" s="1038"/>
      <c r="T828" s="1038"/>
      <c r="U828" s="1038"/>
      <c r="V828" s="1038"/>
      <c r="W828" s="1038"/>
      <c r="X828" s="1038"/>
      <c r="Y828" s="1038"/>
      <c r="Z828" s="1038"/>
      <c r="AA828" s="1038"/>
      <c r="AB828" s="33"/>
      <c r="AC828" s="34"/>
      <c r="AD828" s="35"/>
    </row>
    <row r="829" spans="1:30" ht="13.5" customHeight="1" thickBot="1">
      <c r="A829" s="49"/>
      <c r="B829" s="37"/>
      <c r="C829" s="36"/>
      <c r="D829" s="49"/>
      <c r="E829" s="471"/>
      <c r="F829" s="32"/>
      <c r="G829" s="1030"/>
      <c r="H829" s="1031"/>
      <c r="I829" s="1036"/>
      <c r="J829" s="1030"/>
      <c r="K829" s="1031"/>
      <c r="L829" s="1036"/>
      <c r="M829" s="1812" t="s">
        <v>484</v>
      </c>
      <c r="N829" s="1812"/>
      <c r="O829" s="1812"/>
      <c r="P829" s="1812"/>
      <c r="Q829" s="1812"/>
      <c r="R829" s="1053"/>
      <c r="S829" s="1034"/>
      <c r="T829" s="1035"/>
      <c r="U829" s="1035"/>
      <c r="V829" s="1035"/>
      <c r="W829" s="1035"/>
      <c r="X829" s="1035"/>
      <c r="Y829" s="1035"/>
      <c r="Z829" s="1035"/>
      <c r="AA829" s="1035"/>
      <c r="AB829" s="33"/>
      <c r="AC829" s="34"/>
      <c r="AD829" s="35"/>
    </row>
    <row r="830" spans="1:30" ht="13.5" customHeight="1">
      <c r="A830" s="49"/>
      <c r="B830" s="37"/>
      <c r="C830" s="36"/>
      <c r="D830" s="49"/>
      <c r="E830" s="471"/>
      <c r="F830" s="32"/>
      <c r="G830" s="441"/>
      <c r="H830" s="441"/>
      <c r="I830" s="441"/>
      <c r="J830" s="441"/>
      <c r="K830" s="441"/>
      <c r="L830" s="46"/>
      <c r="M830" s="46"/>
      <c r="N830" s="46"/>
      <c r="O830" s="38"/>
      <c r="P830" s="38"/>
      <c r="Q830" s="38"/>
      <c r="R830" s="38"/>
      <c r="S830" s="38"/>
      <c r="T830" s="38"/>
      <c r="U830" s="38"/>
      <c r="V830" s="38"/>
      <c r="W830" s="38"/>
      <c r="X830" s="38"/>
      <c r="Y830" s="38"/>
      <c r="Z830" s="38"/>
      <c r="AA830" s="45"/>
      <c r="AB830" s="33"/>
      <c r="AC830" s="34"/>
      <c r="AD830" s="35"/>
    </row>
    <row r="831" spans="1:30" ht="13.5" customHeight="1">
      <c r="A831" s="1008" t="s">
        <v>888</v>
      </c>
      <c r="B831" s="1090" t="s">
        <v>1288</v>
      </c>
      <c r="C831" s="1009" t="s">
        <v>756</v>
      </c>
      <c r="D831" s="63" t="s">
        <v>241</v>
      </c>
      <c r="E831" s="1008" t="s">
        <v>889</v>
      </c>
      <c r="F831" s="32"/>
      <c r="G831" s="1011" t="s">
        <v>72</v>
      </c>
      <c r="H831" s="1011"/>
      <c r="I831" s="1011"/>
      <c r="J831" s="1011"/>
      <c r="K831" s="1011"/>
      <c r="L831" s="1011"/>
      <c r="M831" s="1012"/>
      <c r="N831" s="1322" t="s">
        <v>175</v>
      </c>
      <c r="O831" s="1679"/>
      <c r="P831" s="1679"/>
      <c r="Q831" s="1679"/>
      <c r="R831" s="1679"/>
      <c r="S831" s="1679"/>
      <c r="T831" s="1679"/>
      <c r="U831" s="1679"/>
      <c r="V831" s="1323"/>
      <c r="AA831" s="45"/>
      <c r="AB831" s="1486" t="s">
        <v>643</v>
      </c>
      <c r="AC831" s="1550"/>
      <c r="AD831" s="1551"/>
    </row>
    <row r="832" spans="1:30">
      <c r="A832" s="1008"/>
      <c r="B832" s="1090"/>
      <c r="C832" s="1009"/>
      <c r="D832" s="63"/>
      <c r="E832" s="1027"/>
      <c r="F832" s="32"/>
      <c r="G832" s="1011"/>
      <c r="H832" s="1011"/>
      <c r="I832" s="1011"/>
      <c r="J832" s="1011"/>
      <c r="K832" s="1011"/>
      <c r="L832" s="1011"/>
      <c r="M832" s="1012"/>
      <c r="N832" s="1324"/>
      <c r="O832" s="1680"/>
      <c r="P832" s="1680"/>
      <c r="Q832" s="1680"/>
      <c r="R832" s="1680"/>
      <c r="S832" s="1680"/>
      <c r="T832" s="1680"/>
      <c r="U832" s="1680"/>
      <c r="V832" s="1325"/>
      <c r="AA832" s="45"/>
      <c r="AB832" s="1486"/>
      <c r="AC832" s="1550"/>
      <c r="AD832" s="1551"/>
    </row>
    <row r="833" spans="1:30" ht="13.5" customHeight="1">
      <c r="A833" s="1008"/>
      <c r="B833" s="1090"/>
      <c r="C833" s="1009"/>
      <c r="D833" s="63"/>
      <c r="E833" s="47"/>
      <c r="F833" s="32"/>
      <c r="AA833" s="45"/>
      <c r="AB833" s="297"/>
      <c r="AC833" s="298"/>
      <c r="AD833" s="299"/>
    </row>
    <row r="834" spans="1:30">
      <c r="A834" s="300"/>
      <c r="B834" s="301"/>
      <c r="C834" s="182"/>
      <c r="D834" s="302"/>
      <c r="E834" s="300"/>
      <c r="F834" s="64"/>
      <c r="G834" s="118"/>
      <c r="H834" s="118"/>
      <c r="I834" s="118"/>
      <c r="J834" s="118"/>
      <c r="K834" s="118"/>
      <c r="L834" s="118"/>
      <c r="M834" s="118"/>
      <c r="N834" s="118"/>
      <c r="O834" s="118"/>
      <c r="P834" s="118"/>
      <c r="Q834" s="118"/>
      <c r="R834" s="118"/>
      <c r="S834" s="118"/>
      <c r="T834" s="118"/>
      <c r="U834" s="118"/>
      <c r="V834" s="118"/>
      <c r="W834" s="118"/>
      <c r="X834" s="118"/>
      <c r="Y834" s="118"/>
      <c r="Z834" s="118"/>
      <c r="AA834" s="66"/>
      <c r="AB834" s="303"/>
      <c r="AC834" s="304"/>
      <c r="AD834" s="305"/>
    </row>
    <row r="835" spans="1:30" ht="5.25" customHeight="1"/>
    <row r="836" spans="1:30">
      <c r="A836" s="40" t="s">
        <v>949</v>
      </c>
    </row>
    <row r="837" spans="1:30">
      <c r="A837" s="496"/>
      <c r="B837" s="494"/>
      <c r="C837" s="1097" t="s">
        <v>950</v>
      </c>
      <c r="D837" s="491"/>
      <c r="E837" s="1004" t="s">
        <v>1207</v>
      </c>
      <c r="F837" s="489"/>
      <c r="G837" s="484"/>
      <c r="H837" s="484"/>
      <c r="I837" s="484"/>
      <c r="J837" s="484"/>
      <c r="K837" s="484"/>
      <c r="L837" s="484"/>
      <c r="M837" s="484"/>
      <c r="N837" s="484"/>
      <c r="O837" s="484"/>
      <c r="P837" s="484"/>
      <c r="Q837" s="484"/>
      <c r="R837" s="484"/>
      <c r="S837" s="484"/>
      <c r="T837" s="484"/>
      <c r="U837" s="484"/>
      <c r="V837" s="484"/>
      <c r="W837" s="484"/>
      <c r="X837" s="484"/>
      <c r="Y837" s="484"/>
      <c r="Z837" s="484"/>
      <c r="AA837" s="490"/>
      <c r="AB837" s="497"/>
      <c r="AC837" s="498" t="s">
        <v>951</v>
      </c>
      <c r="AD837" s="499"/>
    </row>
    <row r="838" spans="1:30">
      <c r="A838" s="368"/>
      <c r="B838" s="495"/>
      <c r="C838" s="1009"/>
      <c r="D838" s="492"/>
      <c r="E838" s="1005"/>
      <c r="F838" s="32"/>
      <c r="AA838" s="45"/>
      <c r="AB838" s="274"/>
      <c r="AC838" s="275"/>
      <c r="AD838" s="276"/>
    </row>
    <row r="839" spans="1:30">
      <c r="A839" s="368"/>
      <c r="B839" s="495"/>
      <c r="C839" s="1009"/>
      <c r="D839" s="492"/>
      <c r="E839" s="1005"/>
      <c r="F839" s="32"/>
      <c r="AA839" s="45"/>
      <c r="AB839" s="274"/>
      <c r="AC839" s="275"/>
      <c r="AD839" s="276"/>
    </row>
    <row r="840" spans="1:30">
      <c r="A840" s="368"/>
      <c r="B840" s="495"/>
      <c r="C840" s="1009"/>
      <c r="D840" s="492"/>
      <c r="E840" s="1005"/>
      <c r="F840" s="32"/>
      <c r="AA840" s="45"/>
      <c r="AB840" s="274"/>
      <c r="AC840" s="275"/>
      <c r="AD840" s="276"/>
    </row>
    <row r="841" spans="1:30">
      <c r="A841" s="368"/>
      <c r="B841" s="495"/>
      <c r="C841" s="1009"/>
      <c r="D841" s="492"/>
      <c r="E841" s="1005"/>
      <c r="F841" s="32"/>
      <c r="AA841" s="45"/>
      <c r="AB841" s="274"/>
      <c r="AC841" s="275"/>
      <c r="AD841" s="276"/>
    </row>
    <row r="842" spans="1:30">
      <c r="A842" s="368"/>
      <c r="B842" s="495"/>
      <c r="C842" s="1009"/>
      <c r="D842" s="492"/>
      <c r="E842" s="1005"/>
      <c r="F842" s="32"/>
      <c r="AA842" s="45"/>
      <c r="AB842" s="274"/>
      <c r="AC842" s="275"/>
      <c r="AD842" s="276"/>
    </row>
    <row r="843" spans="1:30">
      <c r="A843" s="368"/>
      <c r="B843" s="495"/>
      <c r="C843" s="1009"/>
      <c r="D843" s="492"/>
      <c r="E843" s="1005"/>
      <c r="F843" s="32"/>
      <c r="AA843" s="45"/>
      <c r="AB843" s="274"/>
      <c r="AC843" s="275"/>
      <c r="AD843" s="276"/>
    </row>
    <row r="844" spans="1:30">
      <c r="A844" s="368"/>
      <c r="B844" s="495"/>
      <c r="C844" s="1009"/>
      <c r="D844" s="492"/>
      <c r="E844" s="1005"/>
      <c r="F844" s="32"/>
      <c r="AA844" s="45"/>
      <c r="AB844" s="274"/>
      <c r="AC844" s="275"/>
      <c r="AD844" s="276"/>
    </row>
    <row r="845" spans="1:30">
      <c r="A845" s="300"/>
      <c r="B845" s="301"/>
      <c r="C845" s="1098"/>
      <c r="D845" s="493"/>
      <c r="E845" s="1006"/>
      <c r="F845" s="64"/>
      <c r="G845" s="118"/>
      <c r="H845" s="118"/>
      <c r="I845" s="118"/>
      <c r="J845" s="118"/>
      <c r="K845" s="118"/>
      <c r="L845" s="118"/>
      <c r="M845" s="118"/>
      <c r="N845" s="118"/>
      <c r="O845" s="118"/>
      <c r="P845" s="118"/>
      <c r="Q845" s="118"/>
      <c r="R845" s="118"/>
      <c r="S845" s="118"/>
      <c r="T845" s="118"/>
      <c r="U845" s="118"/>
      <c r="V845" s="118"/>
      <c r="W845" s="118"/>
      <c r="X845" s="118"/>
      <c r="Y845" s="118"/>
      <c r="Z845" s="118"/>
      <c r="AA845" s="66"/>
      <c r="AB845" s="303"/>
      <c r="AC845" s="304"/>
      <c r="AD845" s="305"/>
    </row>
    <row r="847" spans="1:30" ht="14.4">
      <c r="A847" s="736" t="s">
        <v>778</v>
      </c>
      <c r="B847" s="737"/>
      <c r="C847" s="738" t="s">
        <v>1255</v>
      </c>
      <c r="D847" s="739"/>
      <c r="E847" s="737"/>
      <c r="F847" s="725"/>
      <c r="G847" s="725"/>
      <c r="H847" s="725"/>
      <c r="I847" s="725"/>
      <c r="J847" s="725"/>
      <c r="K847" s="725"/>
      <c r="L847" s="725"/>
      <c r="M847" s="725"/>
      <c r="N847" s="725"/>
      <c r="O847" s="725"/>
      <c r="P847" s="725"/>
      <c r="Q847" s="725"/>
      <c r="R847" s="725"/>
      <c r="S847" s="725"/>
      <c r="T847" s="725"/>
      <c r="U847" s="725"/>
      <c r="V847" s="725"/>
      <c r="W847" s="725"/>
      <c r="X847" s="725"/>
      <c r="Y847" s="725"/>
      <c r="Z847" s="725"/>
      <c r="AA847" s="725"/>
      <c r="AB847" s="725"/>
      <c r="AC847" s="725"/>
      <c r="AD847" s="740"/>
    </row>
    <row r="848" spans="1:30">
      <c r="A848" s="171"/>
      <c r="B848" s="40"/>
      <c r="D848" s="40"/>
      <c r="O848" s="1086" t="s">
        <v>472</v>
      </c>
      <c r="P848" s="1086"/>
      <c r="Q848" s="1086"/>
      <c r="R848" s="1086"/>
      <c r="S848" s="1086"/>
      <c r="T848" s="1086"/>
      <c r="U848" s="1086"/>
      <c r="V848" s="1086"/>
      <c r="W848" s="1086"/>
      <c r="X848" s="1799" t="str">
        <f>Q668</f>
        <v/>
      </c>
      <c r="Y848" s="1800"/>
      <c r="Z848" s="741" t="s">
        <v>24</v>
      </c>
      <c r="AB848" s="31"/>
      <c r="AC848" s="31"/>
      <c r="AD848" s="45"/>
    </row>
    <row r="849" spans="1:30">
      <c r="A849" s="171"/>
      <c r="B849" s="40"/>
      <c r="D849" s="40"/>
      <c r="O849" s="1086" t="s">
        <v>780</v>
      </c>
      <c r="P849" s="1086"/>
      <c r="Q849" s="1086"/>
      <c r="R849" s="1086"/>
      <c r="S849" s="1086"/>
      <c r="T849" s="1086"/>
      <c r="U849" s="1086"/>
      <c r="V849" s="1086"/>
      <c r="W849" s="1086"/>
      <c r="X849" s="1799" t="str">
        <f>Q669</f>
        <v/>
      </c>
      <c r="Y849" s="1800"/>
      <c r="Z849" s="741" t="s">
        <v>24</v>
      </c>
      <c r="AB849" s="31"/>
      <c r="AC849" s="31"/>
      <c r="AD849" s="45"/>
    </row>
    <row r="850" spans="1:30">
      <c r="A850" s="171"/>
      <c r="B850" s="40"/>
      <c r="D850" s="40"/>
      <c r="O850" s="1086" t="s">
        <v>781</v>
      </c>
      <c r="P850" s="1086"/>
      <c r="Q850" s="1086"/>
      <c r="R850" s="1086"/>
      <c r="S850" s="1086"/>
      <c r="T850" s="1086"/>
      <c r="U850" s="1086"/>
      <c r="V850" s="1086"/>
      <c r="W850" s="1086"/>
      <c r="X850" s="1799" t="str">
        <f>Q670</f>
        <v/>
      </c>
      <c r="Y850" s="1800"/>
      <c r="Z850" s="741" t="s">
        <v>24</v>
      </c>
      <c r="AB850" s="31"/>
      <c r="AC850" s="31"/>
      <c r="AD850" s="45"/>
    </row>
    <row r="851" spans="1:30">
      <c r="A851" s="171"/>
      <c r="B851" s="40"/>
      <c r="D851" s="40"/>
      <c r="AB851" s="31"/>
      <c r="AC851" s="31"/>
      <c r="AD851" s="45"/>
    </row>
    <row r="852" spans="1:30">
      <c r="A852" s="171"/>
      <c r="B852" s="40"/>
      <c r="D852" s="40"/>
      <c r="J852" s="1101" t="s">
        <v>9</v>
      </c>
      <c r="K852" s="1102"/>
      <c r="L852" s="1007" t="s">
        <v>782</v>
      </c>
      <c r="M852" s="1007"/>
      <c r="N852" s="1025" t="s">
        <v>857</v>
      </c>
      <c r="O852" s="1025"/>
      <c r="P852" s="1025"/>
      <c r="Q852" s="1025"/>
      <c r="S852" s="1101" t="s">
        <v>9</v>
      </c>
      <c r="T852" s="1102"/>
      <c r="U852" s="1007" t="s">
        <v>782</v>
      </c>
      <c r="V852" s="1007"/>
      <c r="W852" s="1809" t="s">
        <v>857</v>
      </c>
      <c r="X852" s="1810"/>
      <c r="Y852" s="1810"/>
      <c r="Z852" s="1811"/>
      <c r="AB852" s="31"/>
      <c r="AC852" s="31"/>
      <c r="AD852" s="45"/>
    </row>
    <row r="853" spans="1:30">
      <c r="A853" s="171"/>
      <c r="B853" s="40"/>
      <c r="D853" s="40"/>
      <c r="J853" s="1103"/>
      <c r="K853" s="1104"/>
      <c r="L853" s="1212" t="s">
        <v>298</v>
      </c>
      <c r="M853" s="1212"/>
      <c r="N853" s="1808" t="s">
        <v>858</v>
      </c>
      <c r="O853" s="1808"/>
      <c r="P853" s="1808"/>
      <c r="Q853" s="1808"/>
      <c r="S853" s="1103"/>
      <c r="T853" s="1104"/>
      <c r="U853" s="1212" t="s">
        <v>298</v>
      </c>
      <c r="V853" s="1212"/>
      <c r="W853" s="1808" t="s">
        <v>859</v>
      </c>
      <c r="X853" s="1808"/>
      <c r="Y853" s="1808"/>
      <c r="Z853" s="1808"/>
      <c r="AB853" s="31"/>
      <c r="AC853" s="31"/>
      <c r="AD853" s="45"/>
    </row>
    <row r="854" spans="1:30">
      <c r="A854" s="171"/>
      <c r="B854" s="40"/>
      <c r="D854" s="40"/>
      <c r="J854" s="1696" t="s">
        <v>299</v>
      </c>
      <c r="K854" s="1697"/>
      <c r="L854" s="1807">
        <f>J734-M734</f>
        <v>4</v>
      </c>
      <c r="M854" s="1807"/>
      <c r="N854" s="1803">
        <f>ROUNDDOWN(L854/3,1)</f>
        <v>1.3</v>
      </c>
      <c r="O854" s="1803"/>
      <c r="P854" s="1803"/>
      <c r="Q854" s="1803"/>
      <c r="S854" s="1696" t="s">
        <v>299</v>
      </c>
      <c r="T854" s="1697"/>
      <c r="U854" s="1807">
        <f>K628</f>
        <v>4</v>
      </c>
      <c r="V854" s="1807"/>
      <c r="W854" s="1803">
        <f>ROUNDDOWN(U854/3,1)</f>
        <v>1.3</v>
      </c>
      <c r="X854" s="1803"/>
      <c r="Y854" s="1803"/>
      <c r="Z854" s="1803"/>
      <c r="AB854" s="31"/>
      <c r="AC854" s="31"/>
      <c r="AD854" s="45"/>
    </row>
    <row r="855" spans="1:30">
      <c r="A855" s="171"/>
      <c r="B855" s="40"/>
      <c r="D855" s="40"/>
      <c r="J855" s="1696" t="s">
        <v>301</v>
      </c>
      <c r="K855" s="1697"/>
      <c r="L855" s="1807">
        <f t="shared" ref="L855" si="1">J735-M735</f>
        <v>12</v>
      </c>
      <c r="M855" s="1807"/>
      <c r="N855" s="1803">
        <f>ROUNDDOWN((L855+L856)/6,1)</f>
        <v>5.8</v>
      </c>
      <c r="O855" s="1803"/>
      <c r="P855" s="1803"/>
      <c r="Q855" s="1803"/>
      <c r="S855" s="1696" t="s">
        <v>301</v>
      </c>
      <c r="T855" s="1697"/>
      <c r="U855" s="1807">
        <f>K629</f>
        <v>12</v>
      </c>
      <c r="V855" s="1807"/>
      <c r="W855" s="1803">
        <f>ROUNDDOWN((U855+U856)/6,1)</f>
        <v>6</v>
      </c>
      <c r="X855" s="1803"/>
      <c r="Y855" s="1803"/>
      <c r="Z855" s="1803"/>
      <c r="AB855" s="31"/>
      <c r="AC855" s="31"/>
      <c r="AD855" s="45"/>
    </row>
    <row r="856" spans="1:30">
      <c r="A856" s="171"/>
      <c r="B856" s="40"/>
      <c r="D856" s="40"/>
      <c r="J856" s="1696" t="s">
        <v>303</v>
      </c>
      <c r="K856" s="1697"/>
      <c r="L856" s="1807">
        <f>J736-M736</f>
        <v>23</v>
      </c>
      <c r="M856" s="1807"/>
      <c r="N856" s="1803"/>
      <c r="O856" s="1803"/>
      <c r="P856" s="1803"/>
      <c r="Q856" s="1803"/>
      <c r="S856" s="1696" t="s">
        <v>303</v>
      </c>
      <c r="T856" s="1697"/>
      <c r="U856" s="1807">
        <f>K630</f>
        <v>24</v>
      </c>
      <c r="V856" s="1807"/>
      <c r="W856" s="1803"/>
      <c r="X856" s="1803"/>
      <c r="Y856" s="1803"/>
      <c r="Z856" s="1803"/>
      <c r="AB856" s="31"/>
      <c r="AC856" s="31"/>
      <c r="AD856" s="45"/>
    </row>
    <row r="857" spans="1:30" ht="13.8" thickBot="1">
      <c r="A857" s="171"/>
      <c r="B857" s="40"/>
      <c r="D857" s="40"/>
      <c r="J857" s="1696" t="s">
        <v>860</v>
      </c>
      <c r="K857" s="1697"/>
      <c r="L857" s="1807">
        <f>M734+M735+M736</f>
        <v>1</v>
      </c>
      <c r="M857" s="1807"/>
      <c r="N857" s="1803">
        <f>ROUNDDOWN(L857/2,1)</f>
        <v>0.5</v>
      </c>
      <c r="O857" s="1803"/>
      <c r="P857" s="1803"/>
      <c r="Q857" s="1803"/>
      <c r="S857" s="1696"/>
      <c r="T857" s="1697"/>
      <c r="U857" s="437"/>
      <c r="V857" s="438"/>
      <c r="W857" s="334"/>
      <c r="X857" s="262"/>
      <c r="Y857" s="262"/>
      <c r="Z857" s="335"/>
      <c r="AB857" s="31"/>
      <c r="AC857" s="31"/>
      <c r="AD857" s="45"/>
    </row>
    <row r="858" spans="1:30" ht="13.8" thickTop="1">
      <c r="A858" s="171"/>
      <c r="B858" s="40"/>
      <c r="D858" s="40"/>
      <c r="J858" s="1790" t="s">
        <v>863</v>
      </c>
      <c r="K858" s="1791"/>
      <c r="L858" s="1805">
        <f>SUM(L854:M857)</f>
        <v>40</v>
      </c>
      <c r="M858" s="1806"/>
      <c r="N858" s="1734">
        <f>ROUND(SUM(N854:Q857),0)+1</f>
        <v>9</v>
      </c>
      <c r="O858" s="1735"/>
      <c r="P858" s="1735"/>
      <c r="Q858" s="1736"/>
      <c r="S858" s="1790" t="s">
        <v>863</v>
      </c>
      <c r="T858" s="1791"/>
      <c r="U858" s="1805">
        <f>SUM(U854:V856)</f>
        <v>40</v>
      </c>
      <c r="V858" s="1806"/>
      <c r="W858" s="1734">
        <f>ROUND(SUM(W854:Z856),0)+1</f>
        <v>8</v>
      </c>
      <c r="X858" s="1735"/>
      <c r="Y858" s="1735"/>
      <c r="Z858" s="1736"/>
      <c r="AB858" s="31"/>
      <c r="AC858" s="31"/>
      <c r="AD858" s="45"/>
    </row>
    <row r="859" spans="1:30">
      <c r="A859" s="171"/>
      <c r="B859" s="40"/>
      <c r="D859" s="40"/>
      <c r="N859" s="921">
        <f>SUM(N854:Q857)+1</f>
        <v>8.6</v>
      </c>
      <c r="O859" s="921"/>
      <c r="P859" s="921"/>
      <c r="Q859" s="921"/>
      <c r="W859" s="921">
        <f>SUM(W854:Z856)+1</f>
        <v>8.3000000000000007</v>
      </c>
      <c r="X859" s="921"/>
      <c r="Y859" s="921"/>
      <c r="Z859" s="921"/>
      <c r="AB859" s="31"/>
      <c r="AC859" s="31"/>
      <c r="AD859" s="45"/>
    </row>
    <row r="860" spans="1:30">
      <c r="A860" s="171"/>
      <c r="B860" s="40"/>
      <c r="D860" s="40"/>
      <c r="AB860" s="31"/>
      <c r="AC860" s="31"/>
      <c r="AD860" s="45"/>
    </row>
    <row r="861" spans="1:30">
      <c r="A861" s="171"/>
      <c r="B861" s="40"/>
      <c r="D861" s="40"/>
      <c r="I861" s="1025" t="s">
        <v>783</v>
      </c>
      <c r="J861" s="1025"/>
      <c r="K861" s="1025"/>
      <c r="L861" s="1025"/>
      <c r="M861" s="1025"/>
      <c r="N861" s="1803">
        <f t="shared" ref="N861" si="2">Q664</f>
        <v>1</v>
      </c>
      <c r="O861" s="1803"/>
      <c r="P861" s="1803"/>
      <c r="Q861" s="1803"/>
      <c r="W861" s="1801">
        <f>Q664</f>
        <v>1</v>
      </c>
      <c r="X861" s="1804"/>
      <c r="Y861" s="1804"/>
      <c r="Z861" s="1802"/>
      <c r="AB861" s="31"/>
      <c r="AC861" s="31"/>
      <c r="AD861" s="45"/>
    </row>
    <row r="862" spans="1:30">
      <c r="A862" s="171"/>
      <c r="B862" s="40"/>
      <c r="D862" s="40"/>
      <c r="I862" s="1025" t="s">
        <v>861</v>
      </c>
      <c r="J862" s="1025"/>
      <c r="K862" s="1025"/>
      <c r="L862" s="1025"/>
      <c r="M862" s="1025"/>
      <c r="N862" s="1803">
        <f>IF(N806="減算あり",-1,0)</f>
        <v>0</v>
      </c>
      <c r="O862" s="1803"/>
      <c r="P862" s="1803"/>
      <c r="Q862" s="1803"/>
      <c r="W862" s="1801">
        <f>IF(N806="減算あり",-1,0)</f>
        <v>0</v>
      </c>
      <c r="X862" s="1804"/>
      <c r="Y862" s="1804"/>
      <c r="Z862" s="1802"/>
      <c r="AB862" s="31"/>
      <c r="AC862" s="31"/>
      <c r="AD862" s="45"/>
    </row>
    <row r="863" spans="1:30">
      <c r="A863" s="171"/>
      <c r="B863" s="40"/>
      <c r="D863" s="40"/>
      <c r="AB863" s="31"/>
      <c r="AC863" s="31"/>
      <c r="AD863" s="45"/>
    </row>
    <row r="864" spans="1:30">
      <c r="A864" s="171"/>
      <c r="B864" s="40"/>
      <c r="D864" s="40"/>
      <c r="I864" s="1025" t="s">
        <v>784</v>
      </c>
      <c r="J864" s="1025"/>
      <c r="K864" s="1025"/>
      <c r="L864" s="1025"/>
      <c r="M864" s="1025"/>
      <c r="N864" s="1803">
        <f>N858+N861+N862</f>
        <v>10</v>
      </c>
      <c r="O864" s="1803"/>
      <c r="P864" s="1803"/>
      <c r="Q864" s="1803"/>
      <c r="W864" s="1801">
        <f>W858+W861+W862</f>
        <v>9</v>
      </c>
      <c r="X864" s="1804"/>
      <c r="Y864" s="1804"/>
      <c r="Z864" s="1802"/>
      <c r="AB864" s="31"/>
      <c r="AC864" s="31"/>
      <c r="AD864" s="45"/>
    </row>
    <row r="865" spans="1:30">
      <c r="A865" s="171"/>
      <c r="B865" s="40"/>
      <c r="D865" s="40"/>
      <c r="I865" s="174"/>
      <c r="J865" s="174"/>
      <c r="K865" s="174"/>
      <c r="L865" s="174"/>
      <c r="M865" s="174"/>
      <c r="N865" s="46"/>
      <c r="O865" s="46"/>
      <c r="P865" s="46"/>
      <c r="Q865" s="46"/>
      <c r="W865" s="46"/>
      <c r="X865" s="46"/>
      <c r="Y865" s="46"/>
      <c r="Z865" s="46"/>
      <c r="AB865" s="31"/>
      <c r="AC865" s="31"/>
      <c r="AD865" s="45"/>
    </row>
    <row r="866" spans="1:30">
      <c r="A866" s="171"/>
      <c r="B866" s="40"/>
      <c r="D866" s="40"/>
      <c r="P866" s="31" t="s">
        <v>765</v>
      </c>
      <c r="Q866" s="174"/>
      <c r="R866" s="174"/>
      <c r="S866" s="174"/>
      <c r="T866" s="174"/>
      <c r="U866" s="46"/>
      <c r="V866" s="46"/>
      <c r="W866" s="46"/>
      <c r="X866" s="46"/>
      <c r="AB866" s="31"/>
      <c r="AC866" s="31"/>
      <c r="AD866" s="45"/>
    </row>
    <row r="867" spans="1:30">
      <c r="A867" s="171"/>
      <c r="B867" s="40"/>
      <c r="D867" s="40"/>
      <c r="P867" s="1169" t="s">
        <v>869</v>
      </c>
      <c r="Q867" s="1169"/>
      <c r="R867" s="1169"/>
      <c r="S867" s="1169"/>
      <c r="T867" s="1169"/>
      <c r="U867" s="1169"/>
      <c r="V867" s="1169"/>
      <c r="W867" s="1169"/>
      <c r="X867" s="1801">
        <f>P634</f>
        <v>4</v>
      </c>
      <c r="Y867" s="1802"/>
      <c r="Z867" s="31" t="s">
        <v>24</v>
      </c>
      <c r="AB867" s="31"/>
      <c r="AC867" s="31"/>
      <c r="AD867" s="45"/>
    </row>
    <row r="868" spans="1:30">
      <c r="A868" s="171"/>
      <c r="B868" s="40"/>
      <c r="D868" s="40"/>
      <c r="P868" s="174"/>
      <c r="Q868" s="174"/>
      <c r="R868" s="174"/>
      <c r="S868" s="174"/>
      <c r="T868" s="174"/>
      <c r="U868" s="46"/>
      <c r="V868" s="46"/>
      <c r="W868" s="46"/>
      <c r="X868" s="46"/>
      <c r="AB868" s="31"/>
      <c r="AC868" s="31"/>
      <c r="AD868" s="45"/>
    </row>
    <row r="869" spans="1:30">
      <c r="A869" s="171"/>
      <c r="B869" s="40"/>
      <c r="D869" s="40"/>
      <c r="P869" s="1169" t="s">
        <v>871</v>
      </c>
      <c r="Q869" s="1169"/>
      <c r="R869" s="1169"/>
      <c r="S869" s="1169"/>
      <c r="T869" s="1169"/>
      <c r="U869" s="1169"/>
      <c r="V869" s="1169"/>
      <c r="W869" s="1169"/>
      <c r="X869" s="1169"/>
      <c r="Y869" s="1169"/>
      <c r="Z869" s="1169"/>
      <c r="AB869" s="31"/>
      <c r="AC869" s="31"/>
      <c r="AD869" s="45"/>
    </row>
    <row r="870" spans="1:30">
      <c r="A870" s="171"/>
      <c r="B870" s="40"/>
      <c r="D870" s="40"/>
      <c r="P870" s="1169" t="s">
        <v>869</v>
      </c>
      <c r="Q870" s="1169"/>
      <c r="R870" s="1169"/>
      <c r="S870" s="1169"/>
      <c r="T870" s="1169"/>
      <c r="U870" s="1169"/>
      <c r="V870" s="1169"/>
      <c r="W870" s="1169"/>
      <c r="X870" s="1801">
        <f>O724</f>
        <v>6</v>
      </c>
      <c r="Y870" s="1802"/>
      <c r="Z870" s="31" t="s">
        <v>24</v>
      </c>
      <c r="AB870" s="31"/>
      <c r="AC870" s="31"/>
      <c r="AD870" s="45"/>
    </row>
    <row r="871" spans="1:30">
      <c r="A871" s="171"/>
      <c r="B871" s="40"/>
      <c r="D871" s="40"/>
      <c r="I871" s="174"/>
      <c r="J871" s="174"/>
      <c r="K871" s="174"/>
      <c r="L871" s="174"/>
      <c r="M871" s="174"/>
      <c r="N871" s="46"/>
      <c r="O871" s="46"/>
      <c r="P871" s="46"/>
      <c r="Q871" s="46"/>
      <c r="W871" s="46"/>
      <c r="X871" s="46"/>
      <c r="Y871" s="46"/>
      <c r="Z871" s="46"/>
      <c r="AB871" s="31"/>
      <c r="AC871" s="31"/>
      <c r="AD871" s="45"/>
    </row>
    <row r="872" spans="1:30">
      <c r="A872" s="171"/>
      <c r="B872" s="40"/>
      <c r="D872" s="40"/>
      <c r="I872" s="174"/>
      <c r="J872" s="174"/>
      <c r="K872" s="174"/>
      <c r="L872" s="174"/>
      <c r="M872" s="174"/>
      <c r="N872" s="46"/>
      <c r="O872" s="1086" t="s">
        <v>872</v>
      </c>
      <c r="P872" s="1086"/>
      <c r="Q872" s="1086"/>
      <c r="R872" s="1086"/>
      <c r="S872" s="1086"/>
      <c r="T872" s="1086"/>
      <c r="U872" s="1086"/>
      <c r="V872" s="1086"/>
      <c r="W872" s="1086"/>
      <c r="X872" s="1799" t="str">
        <f>職員点検資料１!V5</f>
        <v/>
      </c>
      <c r="Y872" s="1800"/>
      <c r="Z872" s="741" t="s">
        <v>24</v>
      </c>
      <c r="AB872" s="31"/>
      <c r="AC872" s="31"/>
      <c r="AD872" s="45"/>
    </row>
    <row r="873" spans="1:30">
      <c r="A873" s="171"/>
      <c r="B873" s="40"/>
      <c r="D873" s="40"/>
      <c r="I873" s="174"/>
      <c r="J873" s="174"/>
      <c r="K873" s="174"/>
      <c r="L873" s="174"/>
      <c r="M873" s="174"/>
      <c r="N873" s="46"/>
      <c r="O873" s="1086" t="s">
        <v>873</v>
      </c>
      <c r="P873" s="1086"/>
      <c r="Q873" s="1086"/>
      <c r="R873" s="1086"/>
      <c r="S873" s="1086"/>
      <c r="T873" s="1086"/>
      <c r="U873" s="1086"/>
      <c r="V873" s="1086"/>
      <c r="W873" s="1086"/>
      <c r="X873" s="1799" t="str">
        <f>職員点検資料２!AB5</f>
        <v/>
      </c>
      <c r="Y873" s="1800"/>
      <c r="Z873" s="741" t="s">
        <v>24</v>
      </c>
      <c r="AB873" s="31"/>
      <c r="AC873" s="31"/>
      <c r="AD873" s="45"/>
    </row>
    <row r="874" spans="1:30">
      <c r="A874" s="171"/>
      <c r="B874" s="40"/>
      <c r="D874" s="40"/>
      <c r="I874" s="174"/>
      <c r="J874" s="174"/>
      <c r="K874" s="174"/>
      <c r="L874" s="174"/>
      <c r="M874" s="174"/>
      <c r="N874" s="46"/>
      <c r="O874" s="1086" t="s">
        <v>781</v>
      </c>
      <c r="P874" s="1086"/>
      <c r="Q874" s="1086"/>
      <c r="R874" s="1086"/>
      <c r="S874" s="1086"/>
      <c r="T874" s="1086"/>
      <c r="U874" s="1086"/>
      <c r="V874" s="1086"/>
      <c r="W874" s="1086"/>
      <c r="X874" s="1799">
        <f>IF(X872="",0,X872)+IF(X873="",0,X873)</f>
        <v>0</v>
      </c>
      <c r="Y874" s="1800"/>
      <c r="Z874" s="741" t="s">
        <v>24</v>
      </c>
      <c r="AB874" s="31"/>
      <c r="AC874" s="31"/>
      <c r="AD874" s="45"/>
    </row>
    <row r="875" spans="1:30" ht="7.5" customHeight="1">
      <c r="A875" s="180"/>
      <c r="B875" s="181"/>
      <c r="C875" s="181"/>
      <c r="D875" s="181"/>
      <c r="E875" s="181"/>
      <c r="F875" s="118"/>
      <c r="G875" s="118"/>
      <c r="H875" s="118"/>
      <c r="I875" s="742"/>
      <c r="J875" s="742"/>
      <c r="K875" s="742"/>
      <c r="L875" s="742"/>
      <c r="M875" s="742"/>
      <c r="N875" s="262"/>
      <c r="O875" s="262"/>
      <c r="P875" s="262"/>
      <c r="Q875" s="262"/>
      <c r="R875" s="118"/>
      <c r="S875" s="118"/>
      <c r="T875" s="118"/>
      <c r="U875" s="118"/>
      <c r="V875" s="118"/>
      <c r="W875" s="262"/>
      <c r="X875" s="262"/>
      <c r="Y875" s="262"/>
      <c r="Z875" s="262"/>
      <c r="AA875" s="118"/>
      <c r="AB875" s="118"/>
      <c r="AC875" s="118"/>
      <c r="AD875" s="66"/>
    </row>
  </sheetData>
  <mergeCells count="1183">
    <mergeCell ref="X752:Y752"/>
    <mergeCell ref="X753:Y753"/>
    <mergeCell ref="D768:D795"/>
    <mergeCell ref="E768:E773"/>
    <mergeCell ref="G768:M769"/>
    <mergeCell ref="N768:V769"/>
    <mergeCell ref="E775:R778"/>
    <mergeCell ref="E781:R781"/>
    <mergeCell ref="E783:R784"/>
    <mergeCell ref="E786:R789"/>
    <mergeCell ref="E790:R792"/>
    <mergeCell ref="E793:R795"/>
    <mergeCell ref="P752:W752"/>
    <mergeCell ref="P753:W753"/>
    <mergeCell ref="E640:R642"/>
    <mergeCell ref="E643:R643"/>
    <mergeCell ref="E644:R654"/>
    <mergeCell ref="E748:E759"/>
    <mergeCell ref="E761:E767"/>
    <mergeCell ref="G731:Z731"/>
    <mergeCell ref="G748:Z748"/>
    <mergeCell ref="G749:I750"/>
    <mergeCell ref="J749:L749"/>
    <mergeCell ref="M749:O750"/>
    <mergeCell ref="P749:Z750"/>
    <mergeCell ref="J750:L750"/>
    <mergeCell ref="G751:I751"/>
    <mergeCell ref="J751:L751"/>
    <mergeCell ref="M751:O751"/>
    <mergeCell ref="P751:W751"/>
    <mergeCell ref="X751:Y751"/>
    <mergeCell ref="G752:I752"/>
    <mergeCell ref="J752:L752"/>
    <mergeCell ref="M752:O752"/>
    <mergeCell ref="G753:I753"/>
    <mergeCell ref="J753:L753"/>
    <mergeCell ref="M753:O753"/>
    <mergeCell ref="G754:I754"/>
    <mergeCell ref="J754:L754"/>
    <mergeCell ref="B520:B521"/>
    <mergeCell ref="C520:C521"/>
    <mergeCell ref="E520:E525"/>
    <mergeCell ref="G520:M521"/>
    <mergeCell ref="N520:Z521"/>
    <mergeCell ref="E629:E630"/>
    <mergeCell ref="E624:E628"/>
    <mergeCell ref="A622:A625"/>
    <mergeCell ref="C622:C624"/>
    <mergeCell ref="D622:D624"/>
    <mergeCell ref="E631:E638"/>
    <mergeCell ref="N569:V570"/>
    <mergeCell ref="N582:V583"/>
    <mergeCell ref="S589:T589"/>
    <mergeCell ref="V589:Z589"/>
    <mergeCell ref="S591:T591"/>
    <mergeCell ref="V591:Z591"/>
    <mergeCell ref="V596:Z596"/>
    <mergeCell ref="N622:V623"/>
    <mergeCell ref="A614:A619"/>
    <mergeCell ref="K630:M630"/>
    <mergeCell ref="H631:J631"/>
    <mergeCell ref="K631:M631"/>
    <mergeCell ref="P631:S631"/>
    <mergeCell ref="T631:U631"/>
    <mergeCell ref="AL17:AM17"/>
    <mergeCell ref="BA17:BD20"/>
    <mergeCell ref="AB19:AD22"/>
    <mergeCell ref="AL19:AM19"/>
    <mergeCell ref="AL20:AM20"/>
    <mergeCell ref="B9:C9"/>
    <mergeCell ref="F9:AA9"/>
    <mergeCell ref="AB9:AD9"/>
    <mergeCell ref="A11:A17"/>
    <mergeCell ref="B11:B17"/>
    <mergeCell ref="C11:C17"/>
    <mergeCell ref="E11:E17"/>
    <mergeCell ref="G11:M12"/>
    <mergeCell ref="N11:V12"/>
    <mergeCell ref="AB11:AD17"/>
    <mergeCell ref="F1:M1"/>
    <mergeCell ref="N1:AD1"/>
    <mergeCell ref="F2:P2"/>
    <mergeCell ref="A5:AD5"/>
    <mergeCell ref="A6:AD6"/>
    <mergeCell ref="A7:AD7"/>
    <mergeCell ref="A25:A32"/>
    <mergeCell ref="B25:B43"/>
    <mergeCell ref="C25:C43"/>
    <mergeCell ref="E25:E43"/>
    <mergeCell ref="G25:M26"/>
    <mergeCell ref="N25:V26"/>
    <mergeCell ref="G39:I39"/>
    <mergeCell ref="J39:L39"/>
    <mergeCell ref="N39:P39"/>
    <mergeCell ref="R39:T39"/>
    <mergeCell ref="A19:A24"/>
    <mergeCell ref="B19:B22"/>
    <mergeCell ref="C19:C24"/>
    <mergeCell ref="E19:E24"/>
    <mergeCell ref="G19:M20"/>
    <mergeCell ref="N19:V20"/>
    <mergeCell ref="I14:Q14"/>
    <mergeCell ref="R14:Z14"/>
    <mergeCell ref="G15:H15"/>
    <mergeCell ref="G16:H16"/>
    <mergeCell ref="AL32:AL33"/>
    <mergeCell ref="AM32:AM33"/>
    <mergeCell ref="AN32:AN33"/>
    <mergeCell ref="J33:K33"/>
    <mergeCell ref="G35:I37"/>
    <mergeCell ref="J35:M37"/>
    <mergeCell ref="N35:U35"/>
    <mergeCell ref="AJ35:AK43"/>
    <mergeCell ref="N36:Q37"/>
    <mergeCell ref="R36:U37"/>
    <mergeCell ref="AB25:AD43"/>
    <mergeCell ref="G28:K29"/>
    <mergeCell ref="L28:S29"/>
    <mergeCell ref="G32:K32"/>
    <mergeCell ref="L32:M32"/>
    <mergeCell ref="AJ32:AK34"/>
    <mergeCell ref="G38:I38"/>
    <mergeCell ref="J38:L38"/>
    <mergeCell ref="N38:P38"/>
    <mergeCell ref="R38:T38"/>
    <mergeCell ref="AB46:AD48"/>
    <mergeCell ref="E53:E60"/>
    <mergeCell ref="G53:M54"/>
    <mergeCell ref="N53:V54"/>
    <mergeCell ref="AB53:AD55"/>
    <mergeCell ref="G56:Z56"/>
    <mergeCell ref="G57:Z60"/>
    <mergeCell ref="G43:J43"/>
    <mergeCell ref="K43:M43"/>
    <mergeCell ref="C46:C47"/>
    <mergeCell ref="E46:E50"/>
    <mergeCell ref="G46:M47"/>
    <mergeCell ref="N46:V47"/>
    <mergeCell ref="G40:I40"/>
    <mergeCell ref="J40:L40"/>
    <mergeCell ref="N40:P40"/>
    <mergeCell ref="R40:T40"/>
    <mergeCell ref="G41:I41"/>
    <mergeCell ref="J41:L41"/>
    <mergeCell ref="N41:T41"/>
    <mergeCell ref="E76:E79"/>
    <mergeCell ref="G76:M77"/>
    <mergeCell ref="N76:V77"/>
    <mergeCell ref="AB76:AD78"/>
    <mergeCell ref="A81:A93"/>
    <mergeCell ref="B81:B93"/>
    <mergeCell ref="C81:C93"/>
    <mergeCell ref="E81:E93"/>
    <mergeCell ref="G81:M82"/>
    <mergeCell ref="N81:V82"/>
    <mergeCell ref="E62:E66"/>
    <mergeCell ref="G62:M63"/>
    <mergeCell ref="N62:V63"/>
    <mergeCell ref="AB62:AD64"/>
    <mergeCell ref="G65:Z68"/>
    <mergeCell ref="E70:E75"/>
    <mergeCell ref="G70:M71"/>
    <mergeCell ref="N70:V71"/>
    <mergeCell ref="AB70:AD72"/>
    <mergeCell ref="N86:P87"/>
    <mergeCell ref="Q86:W87"/>
    <mergeCell ref="X86:Z87"/>
    <mergeCell ref="G88:M89"/>
    <mergeCell ref="N88:P89"/>
    <mergeCell ref="Q88:W89"/>
    <mergeCell ref="X88:Z89"/>
    <mergeCell ref="AB81:AD93"/>
    <mergeCell ref="AJ81:AK84"/>
    <mergeCell ref="AL81:AL83"/>
    <mergeCell ref="AM81:AM83"/>
    <mergeCell ref="AN81:AN83"/>
    <mergeCell ref="G84:M85"/>
    <mergeCell ref="N84:P85"/>
    <mergeCell ref="Q84:W85"/>
    <mergeCell ref="X84:Z85"/>
    <mergeCell ref="G86:M87"/>
    <mergeCell ref="AB95:AD98"/>
    <mergeCell ref="G100:V100"/>
    <mergeCell ref="G101:M101"/>
    <mergeCell ref="N101:R101"/>
    <mergeCell ref="S101:X101"/>
    <mergeCell ref="G102:M102"/>
    <mergeCell ref="N102:R102"/>
    <mergeCell ref="S102:V102"/>
    <mergeCell ref="W102:X102"/>
    <mergeCell ref="G90:M91"/>
    <mergeCell ref="N90:P91"/>
    <mergeCell ref="C95:C113"/>
    <mergeCell ref="E95:E130"/>
    <mergeCell ref="G95:M96"/>
    <mergeCell ref="N95:V96"/>
    <mergeCell ref="G103:R103"/>
    <mergeCell ref="S103:X103"/>
    <mergeCell ref="G104:O104"/>
    <mergeCell ref="P104:R104"/>
    <mergeCell ref="G113:M113"/>
    <mergeCell ref="N113:Q113"/>
    <mergeCell ref="G114:O115"/>
    <mergeCell ref="P114:Q115"/>
    <mergeCell ref="R114:T115"/>
    <mergeCell ref="U114:W115"/>
    <mergeCell ref="G109:R109"/>
    <mergeCell ref="S109:X109"/>
    <mergeCell ref="G110:O110"/>
    <mergeCell ref="P110:R110"/>
    <mergeCell ref="S110:X110"/>
    <mergeCell ref="G112:P112"/>
    <mergeCell ref="S104:X104"/>
    <mergeCell ref="G106:V106"/>
    <mergeCell ref="G107:M107"/>
    <mergeCell ref="N107:R107"/>
    <mergeCell ref="S107:X107"/>
    <mergeCell ref="G108:M108"/>
    <mergeCell ref="N108:R108"/>
    <mergeCell ref="S108:V108"/>
    <mergeCell ref="W108:X108"/>
    <mergeCell ref="C123:C124"/>
    <mergeCell ref="G123:L123"/>
    <mergeCell ref="M123:P123"/>
    <mergeCell ref="Q123:V123"/>
    <mergeCell ref="W123:Z123"/>
    <mergeCell ref="G124:L124"/>
    <mergeCell ref="M124:P124"/>
    <mergeCell ref="X114:X115"/>
    <mergeCell ref="Y114:Y115"/>
    <mergeCell ref="G117:N117"/>
    <mergeCell ref="G118:I118"/>
    <mergeCell ref="J118:X118"/>
    <mergeCell ref="C121:C122"/>
    <mergeCell ref="G122:L122"/>
    <mergeCell ref="M122:P122"/>
    <mergeCell ref="Q122:V122"/>
    <mergeCell ref="W122:Z122"/>
    <mergeCell ref="A131:A135"/>
    <mergeCell ref="B131:B135"/>
    <mergeCell ref="C131:C135"/>
    <mergeCell ref="AB131:AD135"/>
    <mergeCell ref="AG131:AG159"/>
    <mergeCell ref="G132:Y132"/>
    <mergeCell ref="G133:K133"/>
    <mergeCell ref="I136:T136"/>
    <mergeCell ref="U136:X136"/>
    <mergeCell ref="I137:T137"/>
    <mergeCell ref="G127:L127"/>
    <mergeCell ref="M127:P127"/>
    <mergeCell ref="W127:Z128"/>
    <mergeCell ref="G128:L128"/>
    <mergeCell ref="M128:P128"/>
    <mergeCell ref="G129:L129"/>
    <mergeCell ref="M129:P129"/>
    <mergeCell ref="W129:Z129"/>
    <mergeCell ref="U142:X142"/>
    <mergeCell ref="J143:K147"/>
    <mergeCell ref="L143:T143"/>
    <mergeCell ref="U143:X143"/>
    <mergeCell ref="L144:T144"/>
    <mergeCell ref="U144:X144"/>
    <mergeCell ref="L145:T146"/>
    <mergeCell ref="U145:X146"/>
    <mergeCell ref="L147:T147"/>
    <mergeCell ref="U147:X147"/>
    <mergeCell ref="U137:X137"/>
    <mergeCell ref="G139:AA139"/>
    <mergeCell ref="H140:I140"/>
    <mergeCell ref="J140:K140"/>
    <mergeCell ref="L140:X140"/>
    <mergeCell ref="H141:I147"/>
    <mergeCell ref="J141:K142"/>
    <mergeCell ref="L141:T141"/>
    <mergeCell ref="U141:X141"/>
    <mergeCell ref="L142:T142"/>
    <mergeCell ref="L156:T156"/>
    <mergeCell ref="U156:X156"/>
    <mergeCell ref="L157:T157"/>
    <mergeCell ref="U157:X157"/>
    <mergeCell ref="L158:T158"/>
    <mergeCell ref="U158:X158"/>
    <mergeCell ref="U151:X152"/>
    <mergeCell ref="L153:T153"/>
    <mergeCell ref="U153:X153"/>
    <mergeCell ref="H154:I158"/>
    <mergeCell ref="J154:K155"/>
    <mergeCell ref="L154:T154"/>
    <mergeCell ref="U154:X154"/>
    <mergeCell ref="L155:T155"/>
    <mergeCell ref="U155:X155"/>
    <mergeCell ref="J156:K158"/>
    <mergeCell ref="H148:I153"/>
    <mergeCell ref="J148:K149"/>
    <mergeCell ref="L148:T148"/>
    <mergeCell ref="U148:X148"/>
    <mergeCell ref="L149:T149"/>
    <mergeCell ref="U149:X149"/>
    <mergeCell ref="J150:K153"/>
    <mergeCell ref="L150:T150"/>
    <mergeCell ref="U150:X150"/>
    <mergeCell ref="L151:T152"/>
    <mergeCell ref="AB184:AD185"/>
    <mergeCell ref="G187:L187"/>
    <mergeCell ref="M187:Q187"/>
    <mergeCell ref="G188:L188"/>
    <mergeCell ref="M188:Q188"/>
    <mergeCell ref="H175:V176"/>
    <mergeCell ref="W175:Z176"/>
    <mergeCell ref="H177:V179"/>
    <mergeCell ref="W177:Z179"/>
    <mergeCell ref="H180:V181"/>
    <mergeCell ref="W180:Z181"/>
    <mergeCell ref="H159:Z159"/>
    <mergeCell ref="G161:W161"/>
    <mergeCell ref="H163:V165"/>
    <mergeCell ref="W163:Z165"/>
    <mergeCell ref="H166:V174"/>
    <mergeCell ref="W166:Z174"/>
    <mergeCell ref="G191:Z191"/>
    <mergeCell ref="G192:Z194"/>
    <mergeCell ref="G196:M197"/>
    <mergeCell ref="N196:V197"/>
    <mergeCell ref="A202:A208"/>
    <mergeCell ref="C202:C223"/>
    <mergeCell ref="E202:E224"/>
    <mergeCell ref="G202:M203"/>
    <mergeCell ref="N202:V203"/>
    <mergeCell ref="G212:I212"/>
    <mergeCell ref="G218:S218"/>
    <mergeCell ref="T218:W218"/>
    <mergeCell ref="A184:A185"/>
    <mergeCell ref="C184:C189"/>
    <mergeCell ref="E184:E188"/>
    <mergeCell ref="G184:M185"/>
    <mergeCell ref="N184:V185"/>
    <mergeCell ref="W213:W214"/>
    <mergeCell ref="G214:I214"/>
    <mergeCell ref="J214:K214"/>
    <mergeCell ref="M215:P215"/>
    <mergeCell ref="Q215:R215"/>
    <mergeCell ref="T215:V215"/>
    <mergeCell ref="J212:K212"/>
    <mergeCell ref="M212:P212"/>
    <mergeCell ref="Q212:R212"/>
    <mergeCell ref="T212:V212"/>
    <mergeCell ref="G213:I213"/>
    <mergeCell ref="J213:K213"/>
    <mergeCell ref="M213:P214"/>
    <mergeCell ref="Q213:R214"/>
    <mergeCell ref="T213:V214"/>
    <mergeCell ref="AB202:AD206"/>
    <mergeCell ref="G206:H206"/>
    <mergeCell ref="I206:N206"/>
    <mergeCell ref="G208:Y208"/>
    <mergeCell ref="G211:I211"/>
    <mergeCell ref="J211:L211"/>
    <mergeCell ref="M211:S211"/>
    <mergeCell ref="T211:W211"/>
    <mergeCell ref="H231:T232"/>
    <mergeCell ref="U231:W232"/>
    <mergeCell ref="X231:X232"/>
    <mergeCell ref="G233:Z233"/>
    <mergeCell ref="A249:A255"/>
    <mergeCell ref="B249:B255"/>
    <mergeCell ref="C249:C255"/>
    <mergeCell ref="E249:E255"/>
    <mergeCell ref="G249:M250"/>
    <mergeCell ref="N249:V250"/>
    <mergeCell ref="C226:C248"/>
    <mergeCell ref="E226:E248"/>
    <mergeCell ref="G228:T228"/>
    <mergeCell ref="U228:W228"/>
    <mergeCell ref="H229:T229"/>
    <mergeCell ref="U229:W229"/>
    <mergeCell ref="H230:T230"/>
    <mergeCell ref="U230:W230"/>
    <mergeCell ref="A256:A257"/>
    <mergeCell ref="C256:C263"/>
    <mergeCell ref="E256:E264"/>
    <mergeCell ref="G256:M257"/>
    <mergeCell ref="N256:V257"/>
    <mergeCell ref="AB256:AD263"/>
    <mergeCell ref="H258:P258"/>
    <mergeCell ref="Q258:Z258"/>
    <mergeCell ref="G259:Z262"/>
    <mergeCell ref="H264:P264"/>
    <mergeCell ref="AB249:AD255"/>
    <mergeCell ref="G252:AA252"/>
    <mergeCell ref="G253:I253"/>
    <mergeCell ref="J253:O253"/>
    <mergeCell ref="P253:U253"/>
    <mergeCell ref="G254:I254"/>
    <mergeCell ref="J254:O254"/>
    <mergeCell ref="P254:U254"/>
    <mergeCell ref="K276:R276"/>
    <mergeCell ref="S276:V276"/>
    <mergeCell ref="G277:J277"/>
    <mergeCell ref="G278:J278"/>
    <mergeCell ref="C281:C295"/>
    <mergeCell ref="E281:E301"/>
    <mergeCell ref="G281:M282"/>
    <mergeCell ref="N281:V282"/>
    <mergeCell ref="G292:L292"/>
    <mergeCell ref="M292:P292"/>
    <mergeCell ref="I296:L296"/>
    <mergeCell ref="M296:P296"/>
    <mergeCell ref="Q296:S296"/>
    <mergeCell ref="H297:Z298"/>
    <mergeCell ref="AB267:AD271"/>
    <mergeCell ref="G270:Z271"/>
    <mergeCell ref="A273:A278"/>
    <mergeCell ref="B273:B278"/>
    <mergeCell ref="C273:C274"/>
    <mergeCell ref="E273:E278"/>
    <mergeCell ref="G273:M274"/>
    <mergeCell ref="N273:V274"/>
    <mergeCell ref="AB273:AD278"/>
    <mergeCell ref="G276:J276"/>
    <mergeCell ref="A267:A270"/>
    <mergeCell ref="B267:B271"/>
    <mergeCell ref="C267:C271"/>
    <mergeCell ref="E267:E271"/>
    <mergeCell ref="G267:M268"/>
    <mergeCell ref="N267:V268"/>
    <mergeCell ref="Q292:S292"/>
    <mergeCell ref="G293:L293"/>
    <mergeCell ref="M293:S293"/>
    <mergeCell ref="G294:H296"/>
    <mergeCell ref="I294:L294"/>
    <mergeCell ref="M294:P294"/>
    <mergeCell ref="Q294:S294"/>
    <mergeCell ref="I295:L295"/>
    <mergeCell ref="M295:P295"/>
    <mergeCell ref="Q295:S295"/>
    <mergeCell ref="U315:Z315"/>
    <mergeCell ref="G317:Z318"/>
    <mergeCell ref="AB281:AD288"/>
    <mergeCell ref="V284:Z284"/>
    <mergeCell ref="G286:M288"/>
    <mergeCell ref="U286:X286"/>
    <mergeCell ref="R288:W288"/>
    <mergeCell ref="G291:L291"/>
    <mergeCell ref="M291:P291"/>
    <mergeCell ref="Q291:S291"/>
    <mergeCell ref="AB303:AD305"/>
    <mergeCell ref="G306:Z306"/>
    <mergeCell ref="G307:Z309"/>
    <mergeCell ref="N312:V313"/>
    <mergeCell ref="AB312:AD314"/>
    <mergeCell ref="K315:N315"/>
    <mergeCell ref="X327:AA331"/>
    <mergeCell ref="G328:J328"/>
    <mergeCell ref="K328:L328"/>
    <mergeCell ref="M328:N328"/>
    <mergeCell ref="O328:P328"/>
    <mergeCell ref="Q328:R328"/>
    <mergeCell ref="S328:T328"/>
    <mergeCell ref="U328:V328"/>
    <mergeCell ref="G329:J329"/>
    <mergeCell ref="K326:L326"/>
    <mergeCell ref="M326:N326"/>
    <mergeCell ref="O326:P326"/>
    <mergeCell ref="A303:A310"/>
    <mergeCell ref="C303:C306"/>
    <mergeCell ref="E303:E309"/>
    <mergeCell ref="G303:M304"/>
    <mergeCell ref="N303:V304"/>
    <mergeCell ref="A312:A314"/>
    <mergeCell ref="C312:C319"/>
    <mergeCell ref="E312:E319"/>
    <mergeCell ref="G312:M313"/>
    <mergeCell ref="Q334:S334"/>
    <mergeCell ref="G335:L335"/>
    <mergeCell ref="M335:P335"/>
    <mergeCell ref="Q335:S335"/>
    <mergeCell ref="G332:L332"/>
    <mergeCell ref="M332:P332"/>
    <mergeCell ref="Q332:S332"/>
    <mergeCell ref="G333:L333"/>
    <mergeCell ref="M333:P333"/>
    <mergeCell ref="Q333:S333"/>
    <mergeCell ref="K329:L329"/>
    <mergeCell ref="M329:N329"/>
    <mergeCell ref="O329:P329"/>
    <mergeCell ref="Q329:R329"/>
    <mergeCell ref="S329:T329"/>
    <mergeCell ref="A320:A337"/>
    <mergeCell ref="B320:B337"/>
    <mergeCell ref="C320:C337"/>
    <mergeCell ref="E320:E337"/>
    <mergeCell ref="G320:M321"/>
    <mergeCell ref="N320:V321"/>
    <mergeCell ref="U325:V325"/>
    <mergeCell ref="G326:J326"/>
    <mergeCell ref="U329:V329"/>
    <mergeCell ref="G327:J327"/>
    <mergeCell ref="AB338:AD340"/>
    <mergeCell ref="N341:R341"/>
    <mergeCell ref="G343:Z346"/>
    <mergeCell ref="A348:A349"/>
    <mergeCell ref="C348:C350"/>
    <mergeCell ref="E348:E352"/>
    <mergeCell ref="G348:M349"/>
    <mergeCell ref="N348:V349"/>
    <mergeCell ref="AB348:AD349"/>
    <mergeCell ref="G350:O350"/>
    <mergeCell ref="H336:AA337"/>
    <mergeCell ref="A338:A346"/>
    <mergeCell ref="B338:B346"/>
    <mergeCell ref="C338:C346"/>
    <mergeCell ref="E338:E346"/>
    <mergeCell ref="G338:M339"/>
    <mergeCell ref="N338:V339"/>
    <mergeCell ref="AB320:AD337"/>
    <mergeCell ref="G323:P323"/>
    <mergeCell ref="Q323:Z323"/>
    <mergeCell ref="G324:J324"/>
    <mergeCell ref="G325:J325"/>
    <mergeCell ref="K325:L325"/>
    <mergeCell ref="M325:N325"/>
    <mergeCell ref="O325:P325"/>
    <mergeCell ref="Q325:R325"/>
    <mergeCell ref="S325:T325"/>
    <mergeCell ref="Q326:R326"/>
    <mergeCell ref="S326:T326"/>
    <mergeCell ref="U326:V326"/>
    <mergeCell ref="G334:L334"/>
    <mergeCell ref="M334:P334"/>
    <mergeCell ref="I362:Q363"/>
    <mergeCell ref="R362:W363"/>
    <mergeCell ref="X362:Y363"/>
    <mergeCell ref="I364:Q365"/>
    <mergeCell ref="R364:W365"/>
    <mergeCell ref="X364:Y365"/>
    <mergeCell ref="G358:H359"/>
    <mergeCell ref="I358:Q359"/>
    <mergeCell ref="R358:W359"/>
    <mergeCell ref="X358:Y359"/>
    <mergeCell ref="G360:H361"/>
    <mergeCell ref="I360:Q361"/>
    <mergeCell ref="R360:W361"/>
    <mergeCell ref="X360:Y361"/>
    <mergeCell ref="G352:N352"/>
    <mergeCell ref="O352:V352"/>
    <mergeCell ref="E355:E369"/>
    <mergeCell ref="G355:Q355"/>
    <mergeCell ref="R355:W355"/>
    <mergeCell ref="X355:Z355"/>
    <mergeCell ref="G356:H357"/>
    <mergeCell ref="I356:Q357"/>
    <mergeCell ref="R356:W357"/>
    <mergeCell ref="X356:Y357"/>
    <mergeCell ref="I370:Q371"/>
    <mergeCell ref="R370:W371"/>
    <mergeCell ref="X370:Y371"/>
    <mergeCell ref="G372:H373"/>
    <mergeCell ref="I372:K377"/>
    <mergeCell ref="L372:Q373"/>
    <mergeCell ref="R372:W373"/>
    <mergeCell ref="X372:Y373"/>
    <mergeCell ref="L374:Q375"/>
    <mergeCell ref="R374:W375"/>
    <mergeCell ref="G366:H367"/>
    <mergeCell ref="I366:Q367"/>
    <mergeCell ref="R366:W367"/>
    <mergeCell ref="X366:Y367"/>
    <mergeCell ref="I368:Q369"/>
    <mergeCell ref="R368:W369"/>
    <mergeCell ref="X368:Y369"/>
    <mergeCell ref="G384:H385"/>
    <mergeCell ref="I384:Q385"/>
    <mergeCell ref="R384:W385"/>
    <mergeCell ref="X384:Y385"/>
    <mergeCell ref="G386:H387"/>
    <mergeCell ref="I386:Q387"/>
    <mergeCell ref="R386:W387"/>
    <mergeCell ref="X386:Y387"/>
    <mergeCell ref="R380:W381"/>
    <mergeCell ref="X380:Y381"/>
    <mergeCell ref="G382:H383"/>
    <mergeCell ref="I382:Q383"/>
    <mergeCell ref="R382:W383"/>
    <mergeCell ref="X382:Y383"/>
    <mergeCell ref="X374:Y375"/>
    <mergeCell ref="L376:Q377"/>
    <mergeCell ref="R376:W377"/>
    <mergeCell ref="X376:Y377"/>
    <mergeCell ref="G378:H379"/>
    <mergeCell ref="I378:K381"/>
    <mergeCell ref="L378:Q379"/>
    <mergeCell ref="R378:W379"/>
    <mergeCell ref="X378:Y379"/>
    <mergeCell ref="L380:Q381"/>
    <mergeCell ref="A395:A396"/>
    <mergeCell ref="C395:C397"/>
    <mergeCell ref="E395:E400"/>
    <mergeCell ref="G395:M396"/>
    <mergeCell ref="N395:V396"/>
    <mergeCell ref="AB395:AD397"/>
    <mergeCell ref="G398:W398"/>
    <mergeCell ref="G399:H400"/>
    <mergeCell ref="I399:L400"/>
    <mergeCell ref="M399:P399"/>
    <mergeCell ref="G388:H389"/>
    <mergeCell ref="I388:Q389"/>
    <mergeCell ref="R388:W389"/>
    <mergeCell ref="X388:Y389"/>
    <mergeCell ref="G390:H391"/>
    <mergeCell ref="I390:Q391"/>
    <mergeCell ref="R390:W391"/>
    <mergeCell ref="X390:Y391"/>
    <mergeCell ref="G408:H408"/>
    <mergeCell ref="M408:Y408"/>
    <mergeCell ref="E411:E412"/>
    <mergeCell ref="G411:M412"/>
    <mergeCell ref="N411:V412"/>
    <mergeCell ref="AB411:AD413"/>
    <mergeCell ref="G403:H403"/>
    <mergeCell ref="I403:L403"/>
    <mergeCell ref="M403:Y403"/>
    <mergeCell ref="G406:H406"/>
    <mergeCell ref="I406:Z406"/>
    <mergeCell ref="G407:H407"/>
    <mergeCell ref="I407:Z407"/>
    <mergeCell ref="Q399:Z399"/>
    <mergeCell ref="M400:P400"/>
    <mergeCell ref="Q400:U400"/>
    <mergeCell ref="V400:Z400"/>
    <mergeCell ref="G401:H402"/>
    <mergeCell ref="I401:L402"/>
    <mergeCell ref="M401:S401"/>
    <mergeCell ref="T401:Z401"/>
    <mergeCell ref="M402:S402"/>
    <mergeCell ref="T402:Z402"/>
    <mergeCell ref="E418:E426"/>
    <mergeCell ref="E428:E432"/>
    <mergeCell ref="A437:A441"/>
    <mergeCell ref="C437:C438"/>
    <mergeCell ref="E437:E455"/>
    <mergeCell ref="G437:M438"/>
    <mergeCell ref="H448:Z448"/>
    <mergeCell ref="H449:Z449"/>
    <mergeCell ref="H450:Z450"/>
    <mergeCell ref="G451:G455"/>
    <mergeCell ref="E414:E416"/>
    <mergeCell ref="G414:W414"/>
    <mergeCell ref="G415:L415"/>
    <mergeCell ref="M415:Z415"/>
    <mergeCell ref="G416:L416"/>
    <mergeCell ref="M416:O416"/>
    <mergeCell ref="Q416:V416"/>
    <mergeCell ref="W416:Y416"/>
    <mergeCell ref="AB458:AD460"/>
    <mergeCell ref="G461:U461"/>
    <mergeCell ref="E462:E465"/>
    <mergeCell ref="G462:H462"/>
    <mergeCell ref="I462:Z462"/>
    <mergeCell ref="G463:H463"/>
    <mergeCell ref="I463:Z463"/>
    <mergeCell ref="G464:H464"/>
    <mergeCell ref="I464:Z464"/>
    <mergeCell ref="G465:H466"/>
    <mergeCell ref="H451:Z451"/>
    <mergeCell ref="H452:Z455"/>
    <mergeCell ref="A458:A459"/>
    <mergeCell ref="E458:E460"/>
    <mergeCell ref="G458:M459"/>
    <mergeCell ref="N458:V459"/>
    <mergeCell ref="N437:V438"/>
    <mergeCell ref="AB437:AD439"/>
    <mergeCell ref="G440:Z441"/>
    <mergeCell ref="P443:S443"/>
    <mergeCell ref="P445:S445"/>
    <mergeCell ref="G447:V447"/>
    <mergeCell ref="AB479:AD481"/>
    <mergeCell ref="H482:T482"/>
    <mergeCell ref="U482:W482"/>
    <mergeCell ref="H483:T483"/>
    <mergeCell ref="U483:W483"/>
    <mergeCell ref="G484:G485"/>
    <mergeCell ref="H484:T484"/>
    <mergeCell ref="U484:W484"/>
    <mergeCell ref="H485:T485"/>
    <mergeCell ref="U485:W485"/>
    <mergeCell ref="I465:L466"/>
    <mergeCell ref="M465:Y466"/>
    <mergeCell ref="Z465:Z466"/>
    <mergeCell ref="A479:A489"/>
    <mergeCell ref="B479:B489"/>
    <mergeCell ref="C479:C489"/>
    <mergeCell ref="D479:D489"/>
    <mergeCell ref="E479:E489"/>
    <mergeCell ref="G479:M480"/>
    <mergeCell ref="N479:V480"/>
    <mergeCell ref="G495:O495"/>
    <mergeCell ref="P495:X495"/>
    <mergeCell ref="B497:B506"/>
    <mergeCell ref="C497:C506"/>
    <mergeCell ref="D497:D506"/>
    <mergeCell ref="E497:E506"/>
    <mergeCell ref="H489:T489"/>
    <mergeCell ref="U489:W489"/>
    <mergeCell ref="G491:W491"/>
    <mergeCell ref="G492:H492"/>
    <mergeCell ref="I492:W492"/>
    <mergeCell ref="G493:H493"/>
    <mergeCell ref="I493:O493"/>
    <mergeCell ref="P493:W493"/>
    <mergeCell ref="H486:T486"/>
    <mergeCell ref="U486:W486"/>
    <mergeCell ref="H487:T487"/>
    <mergeCell ref="U487:W487"/>
    <mergeCell ref="H488:T488"/>
    <mergeCell ref="U488:W488"/>
    <mergeCell ref="A527:A529"/>
    <mergeCell ref="E527:E528"/>
    <mergeCell ref="G527:M528"/>
    <mergeCell ref="N527:V528"/>
    <mergeCell ref="AB527:AD529"/>
    <mergeCell ref="H530:R530"/>
    <mergeCell ref="S530:W530"/>
    <mergeCell ref="G509:H510"/>
    <mergeCell ref="I509:Z510"/>
    <mergeCell ref="G511:H514"/>
    <mergeCell ref="I511:Z512"/>
    <mergeCell ref="I513:Z514"/>
    <mergeCell ref="G515:H516"/>
    <mergeCell ref="I515:Z515"/>
    <mergeCell ref="J516:Y516"/>
    <mergeCell ref="AB497:AD505"/>
    <mergeCell ref="G498:M499"/>
    <mergeCell ref="N498:V499"/>
    <mergeCell ref="G501:M502"/>
    <mergeCell ref="N501:V502"/>
    <mergeCell ref="G505:M506"/>
    <mergeCell ref="N505:V506"/>
    <mergeCell ref="H537:R537"/>
    <mergeCell ref="S537:W537"/>
    <mergeCell ref="H538:R538"/>
    <mergeCell ref="S538:W538"/>
    <mergeCell ref="H539:R539"/>
    <mergeCell ref="S539:W539"/>
    <mergeCell ref="H534:R534"/>
    <mergeCell ref="S534:W534"/>
    <mergeCell ref="H535:R535"/>
    <mergeCell ref="S535:W535"/>
    <mergeCell ref="H536:R536"/>
    <mergeCell ref="S536:W536"/>
    <mergeCell ref="H531:R531"/>
    <mergeCell ref="S531:W531"/>
    <mergeCell ref="H532:R532"/>
    <mergeCell ref="S532:W532"/>
    <mergeCell ref="H533:R533"/>
    <mergeCell ref="S533:W533"/>
    <mergeCell ref="H548:R548"/>
    <mergeCell ref="S548:W548"/>
    <mergeCell ref="X548:Y548"/>
    <mergeCell ref="H549:R549"/>
    <mergeCell ref="S549:W549"/>
    <mergeCell ref="X549:Y549"/>
    <mergeCell ref="H546:R546"/>
    <mergeCell ref="S546:W546"/>
    <mergeCell ref="X546:Y546"/>
    <mergeCell ref="H547:R547"/>
    <mergeCell ref="S547:W547"/>
    <mergeCell ref="X547:Y547"/>
    <mergeCell ref="E541:E557"/>
    <mergeCell ref="G541:M542"/>
    <mergeCell ref="N541:V542"/>
    <mergeCell ref="AB541:AD543"/>
    <mergeCell ref="H544:R544"/>
    <mergeCell ref="S544:W544"/>
    <mergeCell ref="X544:Z544"/>
    <mergeCell ref="H545:R545"/>
    <mergeCell ref="S545:W545"/>
    <mergeCell ref="X545:Y545"/>
    <mergeCell ref="AB569:AD571"/>
    <mergeCell ref="A573:A576"/>
    <mergeCell ref="B573:B575"/>
    <mergeCell ref="C573:C575"/>
    <mergeCell ref="D573:D575"/>
    <mergeCell ref="E573:E579"/>
    <mergeCell ref="G573:M574"/>
    <mergeCell ref="N573:V574"/>
    <mergeCell ref="AB573:AD575"/>
    <mergeCell ref="A569:A571"/>
    <mergeCell ref="B569:B571"/>
    <mergeCell ref="C569:C571"/>
    <mergeCell ref="D569:D571"/>
    <mergeCell ref="E569:E571"/>
    <mergeCell ref="G569:M570"/>
    <mergeCell ref="A559:A561"/>
    <mergeCell ref="E559:E563"/>
    <mergeCell ref="G559:M560"/>
    <mergeCell ref="N559:V560"/>
    <mergeCell ref="AB559:AD561"/>
    <mergeCell ref="E565:E567"/>
    <mergeCell ref="G565:M566"/>
    <mergeCell ref="N565:V566"/>
    <mergeCell ref="AB565:AD567"/>
    <mergeCell ref="B559:B560"/>
    <mergeCell ref="B565:B566"/>
    <mergeCell ref="AB582:AD586"/>
    <mergeCell ref="G585:Z586"/>
    <mergeCell ref="A587:A588"/>
    <mergeCell ref="B587:B588"/>
    <mergeCell ref="C587:C588"/>
    <mergeCell ref="D587:D588"/>
    <mergeCell ref="E587:E588"/>
    <mergeCell ref="G587:R587"/>
    <mergeCell ref="AB587:AD588"/>
    <mergeCell ref="A582:A586"/>
    <mergeCell ref="B582:B586"/>
    <mergeCell ref="C582:C586"/>
    <mergeCell ref="D582:D586"/>
    <mergeCell ref="E582:E586"/>
    <mergeCell ref="G582:M583"/>
    <mergeCell ref="D576:D579"/>
    <mergeCell ref="G576:S576"/>
    <mergeCell ref="T576:Z576"/>
    <mergeCell ref="AB576:AD579"/>
    <mergeCell ref="G577:S577"/>
    <mergeCell ref="T577:Y577"/>
    <mergeCell ref="G578:S578"/>
    <mergeCell ref="T578:Y578"/>
    <mergeCell ref="G579:S579"/>
    <mergeCell ref="T579:Y579"/>
    <mergeCell ref="AB589:AD590"/>
    <mergeCell ref="G590:K590"/>
    <mergeCell ref="L590:R590"/>
    <mergeCell ref="S590:T590"/>
    <mergeCell ref="V590:Z590"/>
    <mergeCell ref="G588:K588"/>
    <mergeCell ref="L588:R588"/>
    <mergeCell ref="S588:Z588"/>
    <mergeCell ref="A589:A590"/>
    <mergeCell ref="B589:B590"/>
    <mergeCell ref="C589:C590"/>
    <mergeCell ref="D589:D590"/>
    <mergeCell ref="E589:E590"/>
    <mergeCell ref="G589:K589"/>
    <mergeCell ref="L589:R589"/>
    <mergeCell ref="L593:R593"/>
    <mergeCell ref="S593:T593"/>
    <mergeCell ref="V593:Z593"/>
    <mergeCell ref="AB593:AD597"/>
    <mergeCell ref="G594:K594"/>
    <mergeCell ref="L594:R594"/>
    <mergeCell ref="S594:T594"/>
    <mergeCell ref="V594:Z594"/>
    <mergeCell ref="G595:K595"/>
    <mergeCell ref="L595:R595"/>
    <mergeCell ref="A593:A597"/>
    <mergeCell ref="B593:B597"/>
    <mergeCell ref="C593:C597"/>
    <mergeCell ref="D593:D597"/>
    <mergeCell ref="E593:E597"/>
    <mergeCell ref="G593:K593"/>
    <mergeCell ref="L591:R591"/>
    <mergeCell ref="AB591:AD592"/>
    <mergeCell ref="G592:K592"/>
    <mergeCell ref="L592:R592"/>
    <mergeCell ref="S592:T592"/>
    <mergeCell ref="V592:Z592"/>
    <mergeCell ref="A591:A592"/>
    <mergeCell ref="B591:B592"/>
    <mergeCell ref="C591:C592"/>
    <mergeCell ref="D591:D592"/>
    <mergeCell ref="E591:E592"/>
    <mergeCell ref="G591:K591"/>
    <mergeCell ref="N599:V600"/>
    <mergeCell ref="AB599:AD602"/>
    <mergeCell ref="A604:A612"/>
    <mergeCell ref="B604:B612"/>
    <mergeCell ref="C604:C612"/>
    <mergeCell ref="D604:D612"/>
    <mergeCell ref="E604:E612"/>
    <mergeCell ref="G604:M605"/>
    <mergeCell ref="N604:V605"/>
    <mergeCell ref="AB604:AD612"/>
    <mergeCell ref="A599:A602"/>
    <mergeCell ref="B599:B602"/>
    <mergeCell ref="C599:C602"/>
    <mergeCell ref="D599:D602"/>
    <mergeCell ref="E599:E602"/>
    <mergeCell ref="G599:M600"/>
    <mergeCell ref="S595:T595"/>
    <mergeCell ref="V595:Z595"/>
    <mergeCell ref="G596:K596"/>
    <mergeCell ref="L596:R596"/>
    <mergeCell ref="S596:T596"/>
    <mergeCell ref="AB622:AD623"/>
    <mergeCell ref="H626:J627"/>
    <mergeCell ref="K626:M626"/>
    <mergeCell ref="P626:U626"/>
    <mergeCell ref="K627:M627"/>
    <mergeCell ref="B622:B623"/>
    <mergeCell ref="E622:E623"/>
    <mergeCell ref="G622:M623"/>
    <mergeCell ref="N614:V615"/>
    <mergeCell ref="AB614:AD619"/>
    <mergeCell ref="G617:J617"/>
    <mergeCell ref="K617:L617"/>
    <mergeCell ref="M617:U617"/>
    <mergeCell ref="K618:L618"/>
    <mergeCell ref="M618:U618"/>
    <mergeCell ref="K619:L620"/>
    <mergeCell ref="M619:U619"/>
    <mergeCell ref="N620:T620"/>
    <mergeCell ref="B614:B619"/>
    <mergeCell ref="C614:C619"/>
    <mergeCell ref="D614:D619"/>
    <mergeCell ref="E614:E619"/>
    <mergeCell ref="G614:M615"/>
    <mergeCell ref="H634:O634"/>
    <mergeCell ref="P634:Q634"/>
    <mergeCell ref="P627:U627"/>
    <mergeCell ref="H628:J628"/>
    <mergeCell ref="K628:M628"/>
    <mergeCell ref="P628:S628"/>
    <mergeCell ref="T628:U628"/>
    <mergeCell ref="H629:J629"/>
    <mergeCell ref="K629:M629"/>
    <mergeCell ref="P629:S630"/>
    <mergeCell ref="T629:U630"/>
    <mergeCell ref="H630:J630"/>
    <mergeCell ref="T667:AA671"/>
    <mergeCell ref="H668:P668"/>
    <mergeCell ref="Q668:R668"/>
    <mergeCell ref="H669:P669"/>
    <mergeCell ref="Q669:R669"/>
    <mergeCell ref="H670:P670"/>
    <mergeCell ref="Q670:R670"/>
    <mergeCell ref="H663:P663"/>
    <mergeCell ref="Q663:R663"/>
    <mergeCell ref="H664:P664"/>
    <mergeCell ref="Q664:R664"/>
    <mergeCell ref="H665:P665"/>
    <mergeCell ref="Q665:R665"/>
    <mergeCell ref="E656:E660"/>
    <mergeCell ref="G657:T657"/>
    <mergeCell ref="U657:Y657"/>
    <mergeCell ref="L659:Y659"/>
    <mergeCell ref="M660:Y660"/>
    <mergeCell ref="O704:Q704"/>
    <mergeCell ref="C695:C698"/>
    <mergeCell ref="E695:E700"/>
    <mergeCell ref="H695:P695"/>
    <mergeCell ref="G698:L698"/>
    <mergeCell ref="G699:I699"/>
    <mergeCell ref="J699:K699"/>
    <mergeCell ref="G700:I700"/>
    <mergeCell ref="J700:K700"/>
    <mergeCell ref="E679:E693"/>
    <mergeCell ref="G680:P680"/>
    <mergeCell ref="Q680:U680"/>
    <mergeCell ref="N682:O682"/>
    <mergeCell ref="P682:V682"/>
    <mergeCell ref="Q685:Z685"/>
    <mergeCell ref="G687:Z687"/>
    <mergeCell ref="Q688:U688"/>
    <mergeCell ref="G690:Z690"/>
    <mergeCell ref="Q691:U691"/>
    <mergeCell ref="A721:A723"/>
    <mergeCell ref="C721:C722"/>
    <mergeCell ref="D721:D723"/>
    <mergeCell ref="E721:E727"/>
    <mergeCell ref="G721:M722"/>
    <mergeCell ref="N721:V722"/>
    <mergeCell ref="G708:N708"/>
    <mergeCell ref="O708:T708"/>
    <mergeCell ref="C709:C712"/>
    <mergeCell ref="G709:K712"/>
    <mergeCell ref="L709:N710"/>
    <mergeCell ref="O709:T710"/>
    <mergeCell ref="L711:N712"/>
    <mergeCell ref="O711:T712"/>
    <mergeCell ref="S704:T704"/>
    <mergeCell ref="G705:H705"/>
    <mergeCell ref="I705:N705"/>
    <mergeCell ref="O705:Q705"/>
    <mergeCell ref="S705:X705"/>
    <mergeCell ref="G706:H706"/>
    <mergeCell ref="I706:N706"/>
    <mergeCell ref="O706:Q706"/>
    <mergeCell ref="S706:X706"/>
    <mergeCell ref="C702:C707"/>
    <mergeCell ref="E702:E706"/>
    <mergeCell ref="G702:X702"/>
    <mergeCell ref="G703:H703"/>
    <mergeCell ref="I703:N703"/>
    <mergeCell ref="O703:Q703"/>
    <mergeCell ref="S703:X703"/>
    <mergeCell ref="G704:H704"/>
    <mergeCell ref="I704:N704"/>
    <mergeCell ref="J732:L732"/>
    <mergeCell ref="M732:O733"/>
    <mergeCell ref="P732:Z733"/>
    <mergeCell ref="J733:L733"/>
    <mergeCell ref="G734:I734"/>
    <mergeCell ref="J734:L734"/>
    <mergeCell ref="M734:O734"/>
    <mergeCell ref="P734:W734"/>
    <mergeCell ref="X734:Y734"/>
    <mergeCell ref="AB721:AD724"/>
    <mergeCell ref="G724:N724"/>
    <mergeCell ref="O724:P724"/>
    <mergeCell ref="AG726:AH726"/>
    <mergeCell ref="D729:D730"/>
    <mergeCell ref="E729:E746"/>
    <mergeCell ref="G729:M730"/>
    <mergeCell ref="N729:V730"/>
    <mergeCell ref="AB729:AD732"/>
    <mergeCell ref="G732:I733"/>
    <mergeCell ref="A797:A799"/>
    <mergeCell ref="C797:C799"/>
    <mergeCell ref="D797:D798"/>
    <mergeCell ref="E797:E802"/>
    <mergeCell ref="G797:M798"/>
    <mergeCell ref="N797:V798"/>
    <mergeCell ref="G737:I737"/>
    <mergeCell ref="J737:L737"/>
    <mergeCell ref="M737:O737"/>
    <mergeCell ref="P737:W737"/>
    <mergeCell ref="X737:Y737"/>
    <mergeCell ref="G738:I738"/>
    <mergeCell ref="J738:L738"/>
    <mergeCell ref="M738:O738"/>
    <mergeCell ref="P738:W738"/>
    <mergeCell ref="X738:Y738"/>
    <mergeCell ref="G735:I735"/>
    <mergeCell ref="J735:L735"/>
    <mergeCell ref="M735:O735"/>
    <mergeCell ref="P735:W736"/>
    <mergeCell ref="X735:Y736"/>
    <mergeCell ref="G736:I736"/>
    <mergeCell ref="J736:L736"/>
    <mergeCell ref="M736:O736"/>
    <mergeCell ref="M754:O754"/>
    <mergeCell ref="P754:W754"/>
    <mergeCell ref="X754:Y754"/>
    <mergeCell ref="G755:I755"/>
    <mergeCell ref="J755:L755"/>
    <mergeCell ref="M755:O755"/>
    <mergeCell ref="P755:W755"/>
    <mergeCell ref="X755:Y755"/>
    <mergeCell ref="J818:L819"/>
    <mergeCell ref="G819:I819"/>
    <mergeCell ref="G820:H821"/>
    <mergeCell ref="I820:I821"/>
    <mergeCell ref="J820:K821"/>
    <mergeCell ref="L820:L821"/>
    <mergeCell ref="AB806:AD809"/>
    <mergeCell ref="C813:C814"/>
    <mergeCell ref="D813:D814"/>
    <mergeCell ref="E813:E824"/>
    <mergeCell ref="G813:M814"/>
    <mergeCell ref="N813:V814"/>
    <mergeCell ref="AB813:AD816"/>
    <mergeCell ref="G815:AA815"/>
    <mergeCell ref="G817:N817"/>
    <mergeCell ref="O817:P817"/>
    <mergeCell ref="AB797:AD800"/>
    <mergeCell ref="G800:Z800"/>
    <mergeCell ref="G801:W801"/>
    <mergeCell ref="G802:W802"/>
    <mergeCell ref="G803:W803"/>
    <mergeCell ref="C806:C807"/>
    <mergeCell ref="D806:D807"/>
    <mergeCell ref="E806:E811"/>
    <mergeCell ref="G806:M807"/>
    <mergeCell ref="N806:V807"/>
    <mergeCell ref="G824:H825"/>
    <mergeCell ref="I824:I825"/>
    <mergeCell ref="J824:K825"/>
    <mergeCell ref="L824:L825"/>
    <mergeCell ref="M824:AA824"/>
    <mergeCell ref="M825:R825"/>
    <mergeCell ref="S825:AA825"/>
    <mergeCell ref="M820:AA820"/>
    <mergeCell ref="M821:R821"/>
    <mergeCell ref="S821:AA821"/>
    <mergeCell ref="G822:H823"/>
    <mergeCell ref="I822:I823"/>
    <mergeCell ref="J822:K823"/>
    <mergeCell ref="L822:L823"/>
    <mergeCell ref="M822:AA822"/>
    <mergeCell ref="M823:R823"/>
    <mergeCell ref="S823:AA823"/>
    <mergeCell ref="A831:A833"/>
    <mergeCell ref="B831:B833"/>
    <mergeCell ref="C831:C833"/>
    <mergeCell ref="E831:E832"/>
    <mergeCell ref="G831:M832"/>
    <mergeCell ref="N831:V832"/>
    <mergeCell ref="G828:H829"/>
    <mergeCell ref="I828:I829"/>
    <mergeCell ref="J828:K829"/>
    <mergeCell ref="L828:L829"/>
    <mergeCell ref="M828:AA828"/>
    <mergeCell ref="M829:R829"/>
    <mergeCell ref="S829:AA829"/>
    <mergeCell ref="G826:H827"/>
    <mergeCell ref="I826:I827"/>
    <mergeCell ref="J826:K827"/>
    <mergeCell ref="L826:L827"/>
    <mergeCell ref="M826:AA826"/>
    <mergeCell ref="M827:R827"/>
    <mergeCell ref="S827:AA827"/>
    <mergeCell ref="O850:W850"/>
    <mergeCell ref="X850:Y850"/>
    <mergeCell ref="J852:K853"/>
    <mergeCell ref="L852:M852"/>
    <mergeCell ref="N852:Q852"/>
    <mergeCell ref="S852:T853"/>
    <mergeCell ref="U852:V852"/>
    <mergeCell ref="W852:Z852"/>
    <mergeCell ref="L853:M853"/>
    <mergeCell ref="N853:Q853"/>
    <mergeCell ref="AB831:AD832"/>
    <mergeCell ref="C837:C845"/>
    <mergeCell ref="E837:E845"/>
    <mergeCell ref="O848:W848"/>
    <mergeCell ref="X848:Y848"/>
    <mergeCell ref="O849:W849"/>
    <mergeCell ref="X849:Y849"/>
    <mergeCell ref="N857:Q857"/>
    <mergeCell ref="S857:T857"/>
    <mergeCell ref="J858:K858"/>
    <mergeCell ref="L858:M858"/>
    <mergeCell ref="N858:Q858"/>
    <mergeCell ref="S858:T858"/>
    <mergeCell ref="J855:K855"/>
    <mergeCell ref="L855:M855"/>
    <mergeCell ref="N855:Q856"/>
    <mergeCell ref="S855:T855"/>
    <mergeCell ref="U855:V855"/>
    <mergeCell ref="W855:Z856"/>
    <mergeCell ref="J856:K856"/>
    <mergeCell ref="L856:M856"/>
    <mergeCell ref="S856:T856"/>
    <mergeCell ref="U856:V856"/>
    <mergeCell ref="U853:V853"/>
    <mergeCell ref="W853:Z853"/>
    <mergeCell ref="J854:K854"/>
    <mergeCell ref="L854:M854"/>
    <mergeCell ref="N854:Q854"/>
    <mergeCell ref="S854:T854"/>
    <mergeCell ref="U854:V854"/>
    <mergeCell ref="W854:Z854"/>
    <mergeCell ref="B721:B722"/>
    <mergeCell ref="B729:B730"/>
    <mergeCell ref="B797:B798"/>
    <mergeCell ref="B806:B807"/>
    <mergeCell ref="B813:B814"/>
    <mergeCell ref="O873:W873"/>
    <mergeCell ref="X873:Y873"/>
    <mergeCell ref="O874:W874"/>
    <mergeCell ref="X874:Y874"/>
    <mergeCell ref="B527:B528"/>
    <mergeCell ref="P867:W867"/>
    <mergeCell ref="X867:Y867"/>
    <mergeCell ref="P869:Z869"/>
    <mergeCell ref="P870:W870"/>
    <mergeCell ref="X870:Y870"/>
    <mergeCell ref="O872:W872"/>
    <mergeCell ref="X872:Y872"/>
    <mergeCell ref="I862:M862"/>
    <mergeCell ref="N862:Q862"/>
    <mergeCell ref="W862:Z862"/>
    <mergeCell ref="I864:M864"/>
    <mergeCell ref="N864:Q864"/>
    <mergeCell ref="W864:Z864"/>
    <mergeCell ref="U858:V858"/>
    <mergeCell ref="W858:Z858"/>
    <mergeCell ref="N859:Q859"/>
    <mergeCell ref="W859:Z859"/>
    <mergeCell ref="I861:M861"/>
    <mergeCell ref="N861:Q861"/>
    <mergeCell ref="W861:Z861"/>
    <mergeCell ref="J857:K857"/>
    <mergeCell ref="L857:M857"/>
  </mergeCells>
  <phoneticPr fontId="4"/>
  <conditionalFormatting sqref="O709:T710">
    <cfRule type="expression" dxfId="7" priority="1">
      <formula>#REF!="いない"</formula>
    </cfRule>
  </conditionalFormatting>
  <conditionalFormatting sqref="U719:Z720 W729:Z730 W797:Z798 U799:Z800 U805:Z805 W806:Z807 U808:Z812 U830:Z830">
    <cfRule type="expression" dxfId="6" priority="2">
      <formula>#REF!="いない"</formula>
    </cfRule>
  </conditionalFormatting>
  <dataValidations count="33">
    <dataValidation type="list" showInputMessage="1" showErrorMessage="1" sqref="H509:H510 G509:G511 G515:H516" xr:uid="{9ADC6BDE-F1EA-4C65-8EFE-9C8F385C7F8B}">
      <formula1>"〇,　 ,"</formula1>
    </dataValidation>
    <dataValidation type="list" allowBlank="1" showInputMessage="1" showErrorMessage="1" sqref="N505:V506" xr:uid="{C8F718BA-984C-4936-9305-70381438EFEF}">
      <formula1>"いる・いない・掲載予定,いる,いない,掲載予定"</formula1>
    </dataValidation>
    <dataValidation type="list" allowBlank="1" showInputMessage="1" showErrorMessage="1" sqref="K315" xr:uid="{5FE8EED5-AF4D-4AF2-8C13-3F7E4FACBA16}">
      <formula1>"有　・　無,有,無"</formula1>
    </dataValidation>
    <dataValidation type="list" allowBlank="1" showInputMessage="1" showErrorMessage="1" sqref="N202:V203" xr:uid="{9FEA90B0-09B5-4C03-9799-60FA9F983438}">
      <formula1>"ない・ある,ない,ある"</formula1>
    </dataValidation>
    <dataValidation type="list" allowBlank="1" showInputMessage="1" showErrorMessage="1" sqref="T218:W218" xr:uid="{BD02CA76-875C-4F23-8D44-663F74C275D6}">
      <formula1>"有・無,有,無,　,"</formula1>
    </dataValidation>
    <dataValidation type="list" allowBlank="1" showInputMessage="1" showErrorMessage="1" sqref="N721:V722 N729:V730 N768:V769" xr:uid="{DD54CA38-6567-4E9B-A2C4-61B23EC14750}">
      <formula1>"加算あり・加算なし,加算あり,加算なし"</formula1>
    </dataValidation>
    <dataValidation type="list" allowBlank="1" showInputMessage="1" showErrorMessage="1" sqref="G703:G706 K617:K619" xr:uid="{99C4FE12-39B8-43D4-90C4-AED9AAAF4B0D}">
      <formula1>"〇"</formula1>
    </dataValidation>
    <dataValidation type="list" allowBlank="1" showInputMessage="1" showErrorMessage="1" sqref="N813:V814 N797:V798 N806:V807" xr:uid="{8A56EDF3-588C-49C4-BD88-832A0C3DB557}">
      <formula1>"減算あり・減算なし,減算あり,減算なし"</formula1>
    </dataValidation>
    <dataValidation type="list" allowBlank="1" showInputMessage="1" showErrorMessage="1" sqref="M820:AA820 M822:AA822 M824:AA824 M826:AA826 M828:AA828" xr:uid="{388C6F4C-B216-4E57-A4DD-BA82FCACACA1}">
      <formula1>"施設内開所・共同保育・閉所,施設内開所,共同保育,閉所"</formula1>
    </dataValidation>
    <dataValidation type="list" allowBlank="1" showInputMessage="1" showErrorMessage="1" sqref="Q685:Z685" xr:uid="{17A6023D-FE2C-4FEC-A7D9-8A053488D4CA}">
      <formula1>"有・同等以上の能力有・無,有,同等以上の能力有,無"</formula1>
    </dataValidation>
    <dataValidation type="list" allowBlank="1" showInputMessage="1" showErrorMessage="1" sqref="N573:V574 N76:V77" xr:uid="{FD6B8B81-8B70-46F2-AF21-DA2E72B52E8F}">
      <formula1>"いる・いない・該当なし,いる,いない,該当なし"</formula1>
    </dataValidation>
    <dataValidation type="list" allowBlank="1" showInputMessage="1" showErrorMessage="1" sqref="G589:G596" xr:uid="{B0AA9AC0-871F-4B8D-8CA9-65BFC318DF4A}">
      <formula1>"(1)・(2)・(3)・(4),(1),(2),(3),(4)"</formula1>
    </dataValidation>
    <dataValidation type="list" allowBlank="1" showInputMessage="1" showErrorMessage="1" sqref="V589:Z596" xr:uid="{F4CCEDDA-C512-4B7C-A6A9-8274170063DE}">
      <formula1>"年額・月額・日額・一回,年額,月額,日額,一回"</formula1>
    </dataValidation>
    <dataValidation type="list" allowBlank="1" showInputMessage="1" showErrorMessage="1" sqref="N458:V459 N622:V623" xr:uid="{C1AEB569-C2C3-47D2-A0F9-6AD99712BD89}">
      <formula1>"適　・　否,適,否"</formula1>
    </dataValidation>
    <dataValidation type="list" allowBlank="1" showInputMessage="1" showErrorMessage="1" sqref="N582:V583 N53:V54" xr:uid="{D0DE8717-94DF-42DC-A6D2-7D07B4B41B21}">
      <formula1>"いない・いる,いない,いる"</formula1>
    </dataValidation>
    <dataValidation type="list" allowBlank="1" showInputMessage="1" showErrorMessage="1" sqref="L28:S29" xr:uid="{954AE13F-A14A-4997-AE9A-345D64D25D66}">
      <formula1>"A型・B型,A型,B型"</formula1>
    </dataValidation>
    <dataValidation type="list" allowBlank="1" showInputMessage="1" showErrorMessage="1" sqref="Q331:T331" xr:uid="{8216373D-0D64-4383-AF52-B64BC0185CD7}">
      <formula1>#REF!</formula1>
    </dataValidation>
    <dataValidation type="list" allowBlank="1" showInputMessage="1" showErrorMessage="1" sqref="N479:V480 N527:V528 N541:V542" xr:uid="{1C67898A-E2A4-4D75-83F2-03E9BEDEB223}">
      <formula1>"いる　・　いない,いる,いない,　,"</formula1>
    </dataValidation>
    <dataValidation type="list" allowBlank="1" showInputMessage="1" showErrorMessage="1" sqref="S531:S539 S545:S546 S548:S549 U483:W489" xr:uid="{B92A7F74-94DD-42B4-8C50-1736C14F0260}">
      <formula1>"有・無,有,無,"</formula1>
    </dataValidation>
    <dataValidation type="list" allowBlank="1" showInputMessage="1" showErrorMessage="1" sqref="P493:W493" xr:uid="{8A807708-5EAA-4AC9-99F4-DE5FBA4FDF31}">
      <formula1>"承認あり・なし,承認あり,承認なし,"</formula1>
    </dataValidation>
    <dataValidation type="list" allowBlank="1" showInputMessage="1" showErrorMessage="1" sqref="P495" xr:uid="{FB4EEB10-4E1A-4F63-BA98-8B939C9B9140}">
      <formula1>"あり・なし,あり,なし"</formula1>
    </dataValidation>
    <dataValidation type="list" allowBlank="1" showInputMessage="1" showErrorMessage="1" sqref="S547" xr:uid="{70531CB4-5999-408E-A11C-C0C3A208F755}">
      <formula1>"有・無・該当なし,有,無,該当なし,"</formula1>
    </dataValidation>
    <dataValidation type="list" imeMode="off" allowBlank="1" showInputMessage="1" showErrorMessage="1" sqref="L32:M32" xr:uid="{7FB90EFF-44E7-4DE2-A7F2-467516434FA9}">
      <formula1>"11,12,1"</formula1>
    </dataValidation>
    <dataValidation imeMode="hiragana" allowBlank="1" showInputMessage="1" showErrorMessage="1" sqref="G270:Z271 G343:Z346" xr:uid="{78015ADF-C10B-49F3-A00C-421315BF575C}"/>
    <dataValidation imeMode="off" allowBlank="1" showInputMessage="1" showErrorMessage="1" sqref="I15:I16 K15:K16 N15:N16 P15:P16 R15:R16 T15:T16 W15:W16 Y15:Y16 N113:Q113 T212:V214 K277:K278 M277:M278 O277:O278 Q277:Q278 S277:S278 U277:U278 U228:U231" xr:uid="{ECBBE462-A6C4-4B45-BB2C-464A45CA2906}"/>
    <dataValidation type="list" allowBlank="1" showInputMessage="1" showErrorMessage="1" sqref="Q691:U691 V141:X144 U141:U145 U147:U151 V147:X150 U158:X158 U153:X153 V154:X156 U154:U157 M333:M335 M294:M296 M292 Q680:U680 U657:Y657 U137:X137" xr:uid="{BB664258-F439-4DE0-9335-2234C0F944AB}">
      <formula1>"有・無,有,無"</formula1>
    </dataValidation>
    <dataValidation type="list" allowBlank="1" showInputMessage="1" showErrorMessage="1" sqref="U136:X136 W163 W166 W175 W180 W177" xr:uid="{0ACE3AD4-4E64-4957-8945-21556244BF19}">
      <formula1>"適・否,適,否"</formula1>
    </dataValidation>
    <dataValidation type="list" allowBlank="1" showInputMessage="1" showErrorMessage="1" sqref="N286:N288 T286 G264 G492:G493 H492 O133 R133 U133 L133 H406:H407 G406:G408 G399:H403 G448:G455 H462:H464 G462:G465 G695" xr:uid="{895F2EB4-CD07-4E4E-86B7-88E58C1BC3A9}">
      <formula1>"○,　,"</formula1>
    </dataValidation>
    <dataValidation type="list" allowBlank="1" showInputMessage="1" showErrorMessage="1" sqref="N11:V12 N614:V615 N604:V605 N599:V600 N569:V570 Q688:U688 N498:V499 N565:V566 N559:V560 N520:V521" xr:uid="{2336E784-E137-4BFB-9FD8-09DE3D27603D}">
      <formula1>"いる・いない,いる,いない"</formula1>
    </dataValidation>
    <dataValidation type="list" allowBlank="1" showInputMessage="1" showErrorMessage="1" sqref="N831:V832" xr:uid="{1B31C69C-0C83-4B80-99CB-B50C5606F844}">
      <formula1>$AJ$11:$AJ$13</formula1>
    </dataValidation>
    <dataValidation type="list" allowBlank="1" showInputMessage="1" showErrorMessage="1" sqref="M188:Q190 M195:Q195 M198:Q198 M200:Q201" xr:uid="{46E53E40-31D4-4CD0-A53A-8B93A0170E4E}">
      <formula1>$AL$11:$AL$13</formula1>
    </dataValidation>
    <dataValidation type="list" allowBlank="1" showInputMessage="1" showErrorMessage="1" sqref="N281 N249 N437 N267 N256 N46 N95 N19 N25 N320 N303 N338 N312 N273 N81 N184 N411 N62 N70 N348 N395 N196" xr:uid="{BA4B97FB-2DF2-4B62-8D2C-5BCA46FDA8CB}">
      <formula1>$AF$11:$AF$13</formula1>
    </dataValidation>
    <dataValidation type="list" allowBlank="1" showInputMessage="1" showErrorMessage="1" sqref="V284:Z284 N341:R341 M122:M124 W122:W123 X86 X84 N90 N88 N86 N84 X90 X88 M187:Q187 P22 M127:M129" xr:uid="{1F205775-70FA-4D3C-B648-23E9C42A071B}">
      <formula1>$AK$11:$AK$13</formula1>
    </dataValidation>
  </dataValidations>
  <pageMargins left="0.31496062992125984" right="0.31496062992125984" top="0.15748031496062992" bottom="0.15748031496062992" header="0.31496062992125984" footer="0.11811023622047245"/>
  <pageSetup paperSize="9" scale="99"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829"/>
  <sheetViews>
    <sheetView view="pageBreakPreview" topLeftCell="A7" zoomScale="75" zoomScaleNormal="100" zoomScaleSheetLayoutView="75" workbookViewId="0">
      <selection activeCell="A5" sqref="A5:AD5"/>
    </sheetView>
  </sheetViews>
  <sheetFormatPr defaultColWidth="2.6640625" defaultRowHeight="13.2"/>
  <cols>
    <col min="1" max="1" width="10" style="40" customWidth="1"/>
    <col min="2" max="2" width="2.88671875" style="306" customWidth="1"/>
    <col min="3" max="3" width="18.109375" style="40" customWidth="1"/>
    <col min="4" max="4" width="3.6640625" style="307" customWidth="1"/>
    <col min="5" max="5" width="44.109375" style="40" customWidth="1"/>
    <col min="6" max="27" width="2.6640625" style="31" customWidth="1"/>
    <col min="28" max="30" width="2.6640625" style="40" customWidth="1"/>
    <col min="31" max="31" width="2.6640625" style="31"/>
    <col min="32" max="33" width="13.88671875" style="31" hidden="1" customWidth="1"/>
    <col min="34" max="35" width="25" style="31" hidden="1" customWidth="1"/>
    <col min="36" max="36" width="11.6640625" style="31" hidden="1" customWidth="1"/>
    <col min="37" max="38" width="7.44140625" style="31" hidden="1" customWidth="1"/>
    <col min="39" max="40" width="13.88671875" style="31" hidden="1" customWidth="1"/>
    <col min="41" max="41" width="7.21875" style="31" customWidth="1"/>
    <col min="42" max="42" width="5.33203125" style="31" customWidth="1"/>
    <col min="43" max="43" width="5.109375" style="31" customWidth="1"/>
    <col min="44" max="44" width="22.21875" style="31" customWidth="1"/>
    <col min="45" max="16384" width="2.6640625" style="31"/>
  </cols>
  <sheetData>
    <row r="1" spans="1:44" s="129" customFormat="1" ht="33" customHeight="1">
      <c r="B1" s="130"/>
      <c r="D1" s="131"/>
      <c r="F1" s="1412" t="s">
        <v>39</v>
      </c>
      <c r="G1" s="1412"/>
      <c r="H1" s="1412"/>
      <c r="I1" s="1412"/>
      <c r="J1" s="1412"/>
      <c r="K1" s="1412"/>
      <c r="L1" s="1412"/>
      <c r="M1" s="1412"/>
      <c r="N1" s="1413" t="str">
        <f>IF(表紙!H4="","",表紙!H4)</f>
        <v/>
      </c>
      <c r="O1" s="1414"/>
      <c r="P1" s="1414"/>
      <c r="Q1" s="1414"/>
      <c r="R1" s="1414"/>
      <c r="S1" s="1414"/>
      <c r="T1" s="1414"/>
      <c r="U1" s="1414"/>
      <c r="V1" s="1414"/>
      <c r="W1" s="1414"/>
      <c r="X1" s="1414"/>
      <c r="Y1" s="1414"/>
      <c r="Z1" s="1414"/>
      <c r="AA1" s="1414"/>
      <c r="AB1" s="1414"/>
      <c r="AC1" s="1414"/>
      <c r="AD1" s="1415"/>
    </row>
    <row r="2" spans="1:44" s="129" customFormat="1" ht="24" customHeight="1">
      <c r="B2" s="130"/>
      <c r="D2" s="131"/>
      <c r="F2" s="1416" t="s">
        <v>44</v>
      </c>
      <c r="G2" s="1416"/>
      <c r="H2" s="1416"/>
      <c r="I2" s="1416"/>
      <c r="J2" s="1416"/>
      <c r="K2" s="1416"/>
      <c r="L2" s="1416"/>
      <c r="M2" s="1416"/>
      <c r="N2" s="1217"/>
      <c r="O2" s="1217"/>
      <c r="P2" s="1217"/>
      <c r="Q2" s="125"/>
      <c r="R2" s="125"/>
      <c r="S2" s="125"/>
      <c r="T2" s="125"/>
      <c r="U2" s="125"/>
      <c r="V2" s="125"/>
      <c r="AC2" s="132"/>
      <c r="AD2" s="132"/>
    </row>
    <row r="3" spans="1:44" s="129" customFormat="1" ht="96" customHeight="1">
      <c r="B3" s="130"/>
      <c r="D3" s="131"/>
      <c r="H3" s="131"/>
    </row>
    <row r="4" spans="1:44" s="129" customFormat="1" ht="96" customHeight="1">
      <c r="B4" s="130"/>
      <c r="D4" s="131"/>
      <c r="H4" s="131"/>
    </row>
    <row r="5" spans="1:44" s="129" customFormat="1" ht="96" customHeight="1">
      <c r="A5" s="1437" t="s">
        <v>1045</v>
      </c>
      <c r="B5" s="1437"/>
      <c r="C5" s="1437"/>
      <c r="D5" s="1437"/>
      <c r="E5" s="1437"/>
      <c r="F5" s="1437"/>
      <c r="G5" s="1437"/>
      <c r="H5" s="1437"/>
      <c r="I5" s="1437"/>
      <c r="J5" s="1437"/>
      <c r="K5" s="1437"/>
      <c r="L5" s="1437"/>
      <c r="M5" s="1437"/>
      <c r="N5" s="1437"/>
      <c r="O5" s="1437"/>
      <c r="P5" s="1437"/>
      <c r="Q5" s="1437"/>
      <c r="R5" s="1437"/>
      <c r="S5" s="1437"/>
      <c r="T5" s="1437"/>
      <c r="U5" s="1437"/>
      <c r="V5" s="1437"/>
      <c r="W5" s="1437"/>
      <c r="X5" s="1437"/>
      <c r="Y5" s="1437"/>
      <c r="Z5" s="1437"/>
      <c r="AA5" s="1437"/>
      <c r="AB5" s="1437"/>
      <c r="AC5" s="1437"/>
      <c r="AD5" s="1437"/>
    </row>
    <row r="6" spans="1:44" s="133" customFormat="1" ht="96" customHeight="1">
      <c r="A6" s="1460"/>
      <c r="B6" s="1460"/>
      <c r="C6" s="1460"/>
      <c r="D6" s="1460"/>
      <c r="E6" s="1460"/>
      <c r="F6" s="1460"/>
      <c r="G6" s="1460"/>
      <c r="H6" s="1460"/>
      <c r="I6" s="1460"/>
      <c r="J6" s="1460"/>
      <c r="K6" s="1460"/>
      <c r="L6" s="1460"/>
      <c r="M6" s="1460"/>
      <c r="N6" s="1460"/>
      <c r="O6" s="1460"/>
      <c r="P6" s="1460"/>
      <c r="Q6" s="1460"/>
      <c r="R6" s="1460"/>
      <c r="S6" s="1460"/>
      <c r="T6" s="1460"/>
      <c r="U6" s="1460"/>
      <c r="V6" s="1460"/>
      <c r="W6" s="1460"/>
      <c r="X6" s="1460"/>
      <c r="Y6" s="1460"/>
      <c r="Z6" s="1460"/>
      <c r="AA6" s="1460"/>
      <c r="AB6" s="1460"/>
      <c r="AC6" s="1460"/>
      <c r="AD6" s="1460"/>
    </row>
    <row r="7" spans="1:44" s="129" customFormat="1" ht="96" customHeight="1">
      <c r="A7" s="1080" t="s">
        <v>978</v>
      </c>
      <c r="B7" s="1081"/>
      <c r="C7" s="1081"/>
      <c r="D7" s="1081"/>
      <c r="E7" s="1081"/>
      <c r="F7" s="1081"/>
      <c r="G7" s="1081"/>
      <c r="H7" s="1081"/>
      <c r="I7" s="1081"/>
      <c r="J7" s="1081"/>
      <c r="K7" s="1081"/>
      <c r="L7" s="1081"/>
      <c r="M7" s="1081"/>
      <c r="N7" s="1081"/>
      <c r="O7" s="1081"/>
      <c r="P7" s="1081"/>
      <c r="Q7" s="1081"/>
      <c r="R7" s="1081"/>
      <c r="S7" s="1081"/>
      <c r="T7" s="1081"/>
      <c r="U7" s="1081"/>
      <c r="V7" s="1081"/>
      <c r="W7" s="1081"/>
      <c r="X7" s="1081"/>
      <c r="Y7" s="1081"/>
      <c r="Z7" s="1081"/>
      <c r="AA7" s="1081"/>
      <c r="AB7" s="1081"/>
      <c r="AC7" s="1081"/>
      <c r="AD7" s="1081"/>
    </row>
    <row r="8" spans="1:44" s="129" customFormat="1" ht="15" customHeight="1">
      <c r="B8" s="130"/>
      <c r="D8" s="131"/>
      <c r="H8" s="131"/>
    </row>
    <row r="9" spans="1:44">
      <c r="A9" s="134" t="s">
        <v>132</v>
      </c>
      <c r="B9" s="1461" t="s">
        <v>0</v>
      </c>
      <c r="C9" s="1461"/>
      <c r="D9" s="135" t="s">
        <v>194</v>
      </c>
      <c r="E9" s="134" t="s">
        <v>1</v>
      </c>
      <c r="F9" s="1463" t="s">
        <v>3</v>
      </c>
      <c r="G9" s="1463"/>
      <c r="H9" s="1463"/>
      <c r="I9" s="1463"/>
      <c r="J9" s="1463"/>
      <c r="K9" s="1463"/>
      <c r="L9" s="1463"/>
      <c r="M9" s="1463"/>
      <c r="N9" s="1463"/>
      <c r="O9" s="1463"/>
      <c r="P9" s="1463"/>
      <c r="Q9" s="1463"/>
      <c r="R9" s="1463"/>
      <c r="S9" s="1463"/>
      <c r="T9" s="1463"/>
      <c r="U9" s="1463"/>
      <c r="V9" s="1463"/>
      <c r="W9" s="1463"/>
      <c r="X9" s="1463"/>
      <c r="Y9" s="1463"/>
      <c r="Z9" s="1463"/>
      <c r="AA9" s="1463"/>
      <c r="AB9" s="1462" t="s">
        <v>2</v>
      </c>
      <c r="AC9" s="1462"/>
      <c r="AD9" s="1462"/>
      <c r="AF9" s="136"/>
      <c r="AG9" s="136"/>
      <c r="AH9" s="136"/>
      <c r="AI9" s="136"/>
      <c r="AJ9" s="136"/>
      <c r="AK9" s="136"/>
      <c r="AL9" s="136"/>
      <c r="AM9" s="136"/>
      <c r="AN9" s="136"/>
      <c r="AO9" s="136"/>
      <c r="AP9" s="137"/>
      <c r="AQ9" s="137"/>
      <c r="AR9" s="138"/>
    </row>
    <row r="10" spans="1:44" ht="5.25" customHeight="1">
      <c r="A10" s="139"/>
      <c r="B10" s="140"/>
      <c r="C10" s="141"/>
      <c r="D10" s="139"/>
      <c r="E10" s="139"/>
      <c r="F10" s="142"/>
      <c r="G10" s="46"/>
      <c r="H10" s="46"/>
      <c r="I10" s="46"/>
      <c r="J10" s="46"/>
      <c r="K10" s="46"/>
      <c r="L10" s="46"/>
      <c r="M10" s="46"/>
      <c r="N10" s="46"/>
      <c r="O10" s="46"/>
      <c r="P10" s="46"/>
      <c r="Q10" s="46"/>
      <c r="R10" s="46"/>
      <c r="S10" s="46"/>
      <c r="T10" s="46"/>
      <c r="U10" s="46"/>
      <c r="V10" s="46"/>
      <c r="W10" s="46"/>
      <c r="X10" s="46"/>
      <c r="Y10" s="46"/>
      <c r="Z10" s="46"/>
      <c r="AA10" s="143"/>
      <c r="AB10" s="144"/>
      <c r="AC10" s="145"/>
      <c r="AD10" s="146"/>
      <c r="AF10" s="136"/>
      <c r="AG10" s="136"/>
      <c r="AH10" s="136"/>
      <c r="AI10" s="136"/>
      <c r="AJ10" s="136"/>
      <c r="AK10" s="136"/>
      <c r="AL10" s="136"/>
      <c r="AM10" s="136"/>
      <c r="AN10" s="136"/>
      <c r="AO10" s="136"/>
      <c r="AP10" s="137"/>
      <c r="AQ10" s="137"/>
      <c r="AR10" s="138"/>
    </row>
    <row r="11" spans="1:44" ht="13.5" customHeight="1">
      <c r="A11" s="1056" t="s">
        <v>631</v>
      </c>
      <c r="B11" s="1178">
        <v>1</v>
      </c>
      <c r="C11" s="1180" t="s">
        <v>239</v>
      </c>
      <c r="D11" s="63" t="s">
        <v>240</v>
      </c>
      <c r="E11" s="1056" t="s">
        <v>488</v>
      </c>
      <c r="F11" s="32"/>
      <c r="G11" s="1011" t="s">
        <v>72</v>
      </c>
      <c r="H11" s="1011"/>
      <c r="I11" s="1011"/>
      <c r="J11" s="1011"/>
      <c r="K11" s="1011"/>
      <c r="L11" s="1011"/>
      <c r="M11" s="1012"/>
      <c r="N11" s="1013" t="s">
        <v>879</v>
      </c>
      <c r="O11" s="1014"/>
      <c r="P11" s="1014"/>
      <c r="Q11" s="1014"/>
      <c r="R11" s="1014"/>
      <c r="S11" s="1014"/>
      <c r="T11" s="1014"/>
      <c r="U11" s="1014"/>
      <c r="V11" s="1015"/>
      <c r="AA11" s="45"/>
      <c r="AB11" s="1082" t="s">
        <v>642</v>
      </c>
      <c r="AC11" s="1113"/>
      <c r="AD11" s="1114"/>
      <c r="AF11" s="147" t="s">
        <v>105</v>
      </c>
      <c r="AG11" s="147" t="s">
        <v>106</v>
      </c>
      <c r="AH11" s="147" t="s">
        <v>107</v>
      </c>
      <c r="AI11" s="147" t="s">
        <v>108</v>
      </c>
      <c r="AJ11" s="147" t="s">
        <v>109</v>
      </c>
      <c r="AK11" s="31" t="s">
        <v>102</v>
      </c>
      <c r="AL11" s="31" t="s">
        <v>111</v>
      </c>
      <c r="AM11" s="31" t="s">
        <v>112</v>
      </c>
      <c r="AN11" s="31" t="s">
        <v>113</v>
      </c>
      <c r="AQ11" s="137"/>
      <c r="AR11" s="138"/>
    </row>
    <row r="12" spans="1:44" ht="13.5" customHeight="1">
      <c r="A12" s="1056"/>
      <c r="B12" s="1178"/>
      <c r="C12" s="1180"/>
      <c r="D12" s="63"/>
      <c r="E12" s="1056"/>
      <c r="F12" s="32"/>
      <c r="G12" s="1011"/>
      <c r="H12" s="1011"/>
      <c r="I12" s="1011"/>
      <c r="J12" s="1011"/>
      <c r="K12" s="1011"/>
      <c r="L12" s="1011"/>
      <c r="M12" s="1012"/>
      <c r="N12" s="1016"/>
      <c r="O12" s="1017"/>
      <c r="P12" s="1017"/>
      <c r="Q12" s="1017"/>
      <c r="R12" s="1017"/>
      <c r="S12" s="1017"/>
      <c r="T12" s="1017"/>
      <c r="U12" s="1017"/>
      <c r="V12" s="1018"/>
      <c r="AA12" s="45"/>
      <c r="AB12" s="1082"/>
      <c r="AC12" s="1113"/>
      <c r="AD12" s="1114"/>
      <c r="AF12" s="31" t="s">
        <v>58</v>
      </c>
      <c r="AG12" s="31" t="s">
        <v>59</v>
      </c>
      <c r="AH12" s="31" t="s">
        <v>58</v>
      </c>
      <c r="AI12" s="31" t="s">
        <v>58</v>
      </c>
      <c r="AJ12" s="31" t="s">
        <v>60</v>
      </c>
      <c r="AK12" s="31" t="s">
        <v>10</v>
      </c>
      <c r="AL12" s="31" t="s">
        <v>61</v>
      </c>
      <c r="AM12" s="31" t="s">
        <v>62</v>
      </c>
      <c r="AN12" s="31" t="s">
        <v>63</v>
      </c>
      <c r="AQ12" s="137"/>
      <c r="AR12" s="138"/>
    </row>
    <row r="13" spans="1:44">
      <c r="A13" s="1056"/>
      <c r="B13" s="1178"/>
      <c r="C13" s="1180"/>
      <c r="D13" s="63"/>
      <c r="E13" s="1056"/>
      <c r="F13" s="32"/>
      <c r="G13" s="31" t="s">
        <v>78</v>
      </c>
      <c r="AA13" s="45"/>
      <c r="AB13" s="1082"/>
      <c r="AC13" s="1113"/>
      <c r="AD13" s="1114"/>
      <c r="AF13" s="31" t="s">
        <v>59</v>
      </c>
      <c r="AG13" s="31" t="s">
        <v>58</v>
      </c>
      <c r="AH13" s="31" t="s">
        <v>59</v>
      </c>
      <c r="AI13" s="31" t="s">
        <v>59</v>
      </c>
      <c r="AJ13" s="31" t="s">
        <v>66</v>
      </c>
      <c r="AK13" s="31" t="s">
        <v>30</v>
      </c>
      <c r="AL13" s="31" t="s">
        <v>67</v>
      </c>
      <c r="AM13" s="31" t="s">
        <v>68</v>
      </c>
      <c r="AN13" s="31" t="s">
        <v>69</v>
      </c>
      <c r="AQ13" s="137"/>
      <c r="AR13" s="138"/>
    </row>
    <row r="14" spans="1:44">
      <c r="A14" s="1056"/>
      <c r="B14" s="1178"/>
      <c r="C14" s="1180"/>
      <c r="D14" s="63"/>
      <c r="E14" s="1056"/>
      <c r="F14" s="32"/>
      <c r="G14" s="148"/>
      <c r="I14" s="949" t="s">
        <v>143</v>
      </c>
      <c r="J14" s="950"/>
      <c r="K14" s="950"/>
      <c r="L14" s="950"/>
      <c r="M14" s="950"/>
      <c r="N14" s="950"/>
      <c r="O14" s="950"/>
      <c r="P14" s="950"/>
      <c r="Q14" s="950"/>
      <c r="R14" s="951" t="s">
        <v>144</v>
      </c>
      <c r="S14" s="950" t="s">
        <v>145</v>
      </c>
      <c r="T14" s="950"/>
      <c r="U14" s="950"/>
      <c r="V14" s="950"/>
      <c r="W14" s="950"/>
      <c r="X14" s="950"/>
      <c r="Y14" s="950"/>
      <c r="Z14" s="952"/>
      <c r="AA14" s="45"/>
      <c r="AB14" s="1082"/>
      <c r="AC14" s="1113"/>
      <c r="AD14" s="1114"/>
      <c r="AF14" s="149"/>
      <c r="AG14" s="149"/>
      <c r="AH14" s="31" t="s">
        <v>70</v>
      </c>
      <c r="AI14" s="31" t="s">
        <v>71</v>
      </c>
      <c r="AQ14" s="137"/>
      <c r="AR14" s="138"/>
    </row>
    <row r="15" spans="1:44">
      <c r="A15" s="1056"/>
      <c r="B15" s="1178"/>
      <c r="C15" s="1180"/>
      <c r="D15" s="63"/>
      <c r="E15" s="1056"/>
      <c r="F15" s="32"/>
      <c r="G15" s="951" t="s">
        <v>146</v>
      </c>
      <c r="H15" s="950"/>
      <c r="I15" s="51"/>
      <c r="J15" s="150" t="s">
        <v>147</v>
      </c>
      <c r="K15" s="52"/>
      <c r="L15" s="150" t="s">
        <v>148</v>
      </c>
      <c r="M15" s="151" t="s">
        <v>150</v>
      </c>
      <c r="N15" s="52"/>
      <c r="O15" s="150" t="s">
        <v>147</v>
      </c>
      <c r="P15" s="52"/>
      <c r="Q15" s="152" t="s">
        <v>148</v>
      </c>
      <c r="R15" s="51"/>
      <c r="S15" s="150" t="s">
        <v>147</v>
      </c>
      <c r="T15" s="52"/>
      <c r="U15" s="150" t="s">
        <v>148</v>
      </c>
      <c r="V15" s="151" t="s">
        <v>149</v>
      </c>
      <c r="W15" s="52"/>
      <c r="X15" s="150" t="s">
        <v>147</v>
      </c>
      <c r="Y15" s="52"/>
      <c r="Z15" s="152" t="s">
        <v>148</v>
      </c>
      <c r="AA15" s="45"/>
      <c r="AB15" s="1082"/>
      <c r="AC15" s="1113"/>
      <c r="AD15" s="1114"/>
      <c r="AQ15" s="137"/>
      <c r="AR15" s="138"/>
    </row>
    <row r="16" spans="1:44" ht="13.5" customHeight="1">
      <c r="A16" s="1056"/>
      <c r="B16" s="1178"/>
      <c r="C16" s="1180"/>
      <c r="D16" s="63"/>
      <c r="E16" s="1056"/>
      <c r="F16" s="32"/>
      <c r="G16" s="953" t="s">
        <v>151</v>
      </c>
      <c r="H16" s="954"/>
      <c r="I16" s="51"/>
      <c r="J16" s="150" t="s">
        <v>147</v>
      </c>
      <c r="K16" s="52"/>
      <c r="L16" s="150" t="s">
        <v>148</v>
      </c>
      <c r="M16" s="151" t="s">
        <v>149</v>
      </c>
      <c r="N16" s="52"/>
      <c r="O16" s="150" t="s">
        <v>147</v>
      </c>
      <c r="P16" s="52"/>
      <c r="Q16" s="152" t="s">
        <v>148</v>
      </c>
      <c r="R16" s="51"/>
      <c r="S16" s="150" t="s">
        <v>147</v>
      </c>
      <c r="T16" s="52"/>
      <c r="U16" s="150" t="s">
        <v>148</v>
      </c>
      <c r="V16" s="151" t="s">
        <v>149</v>
      </c>
      <c r="W16" s="52"/>
      <c r="X16" s="150" t="s">
        <v>147</v>
      </c>
      <c r="Y16" s="52"/>
      <c r="Z16" s="152" t="s">
        <v>148</v>
      </c>
      <c r="AA16" s="45"/>
      <c r="AB16" s="1082"/>
      <c r="AC16" s="1113"/>
      <c r="AD16" s="1114"/>
      <c r="AF16" s="137"/>
      <c r="AG16" s="137"/>
      <c r="AK16" s="137"/>
      <c r="AL16" s="137"/>
      <c r="AM16" s="137"/>
      <c r="AN16" s="137"/>
      <c r="AO16" s="137"/>
      <c r="AP16" s="137"/>
      <c r="AQ16" s="137"/>
      <c r="AR16" s="138"/>
    </row>
    <row r="17" spans="1:56" ht="13.5" customHeight="1">
      <c r="A17" s="1056"/>
      <c r="B17" s="1178"/>
      <c r="C17" s="1180"/>
      <c r="D17" s="63"/>
      <c r="E17" s="1056"/>
      <c r="F17" s="32"/>
      <c r="AA17" s="45"/>
      <c r="AB17" s="1082"/>
      <c r="AC17" s="1113"/>
      <c r="AD17" s="1114"/>
      <c r="AK17" s="153"/>
      <c r="AL17" s="1359"/>
      <c r="AM17" s="1359"/>
      <c r="AN17" s="153"/>
      <c r="AO17" s="153"/>
      <c r="AP17" s="153"/>
      <c r="AQ17" s="153"/>
      <c r="AR17" s="40"/>
      <c r="AS17" s="40"/>
      <c r="AT17" s="40"/>
      <c r="AU17" s="40"/>
      <c r="AV17" s="40"/>
      <c r="AW17" s="40"/>
      <c r="AX17" s="40"/>
      <c r="AY17" s="40"/>
      <c r="AZ17" s="153"/>
      <c r="BA17" s="1358"/>
      <c r="BB17" s="1359"/>
      <c r="BC17" s="1359"/>
      <c r="BD17" s="1359"/>
    </row>
    <row r="18" spans="1:56">
      <c r="A18" s="1056" t="s">
        <v>632</v>
      </c>
      <c r="B18" s="1178">
        <v>2</v>
      </c>
      <c r="C18" s="1180" t="s">
        <v>394</v>
      </c>
      <c r="D18" s="63" t="s">
        <v>240</v>
      </c>
      <c r="E18" s="1056" t="s">
        <v>392</v>
      </c>
      <c r="F18" s="32"/>
      <c r="G18" s="1011" t="s">
        <v>72</v>
      </c>
      <c r="H18" s="1011"/>
      <c r="I18" s="1011"/>
      <c r="J18" s="1011"/>
      <c r="K18" s="1011"/>
      <c r="L18" s="1011"/>
      <c r="M18" s="1012"/>
      <c r="N18" s="1013" t="s">
        <v>114</v>
      </c>
      <c r="O18" s="1014"/>
      <c r="P18" s="1014"/>
      <c r="Q18" s="1014"/>
      <c r="R18" s="1014"/>
      <c r="S18" s="1014"/>
      <c r="T18" s="1014"/>
      <c r="U18" s="1014"/>
      <c r="V18" s="1015"/>
      <c r="AA18" s="45"/>
      <c r="AB18" s="1486" t="s">
        <v>495</v>
      </c>
      <c r="AC18" s="1487"/>
      <c r="AD18" s="1488"/>
      <c r="AK18" s="153"/>
      <c r="AL18" s="1359"/>
      <c r="AM18" s="1359"/>
      <c r="AN18" s="153"/>
      <c r="AO18" s="153"/>
      <c r="AP18" s="153"/>
      <c r="AQ18" s="153"/>
      <c r="AR18" s="40"/>
      <c r="AS18" s="40"/>
      <c r="AT18" s="40"/>
      <c r="AU18" s="40"/>
      <c r="AV18" s="40"/>
      <c r="AW18" s="40"/>
      <c r="AX18" s="40"/>
      <c r="AY18" s="40"/>
      <c r="AZ18" s="153"/>
      <c r="BA18" s="1359"/>
      <c r="BB18" s="1359"/>
      <c r="BC18" s="1359"/>
      <c r="BD18" s="1359"/>
    </row>
    <row r="19" spans="1:56">
      <c r="A19" s="1056"/>
      <c r="B19" s="1178"/>
      <c r="C19" s="1180"/>
      <c r="D19" s="63"/>
      <c r="E19" s="1056"/>
      <c r="F19" s="32"/>
      <c r="G19" s="1011"/>
      <c r="H19" s="1011"/>
      <c r="I19" s="1011"/>
      <c r="J19" s="1011"/>
      <c r="K19" s="1011"/>
      <c r="L19" s="1011"/>
      <c r="M19" s="1012"/>
      <c r="N19" s="1016"/>
      <c r="O19" s="1017"/>
      <c r="P19" s="1017"/>
      <c r="Q19" s="1017"/>
      <c r="R19" s="1017"/>
      <c r="S19" s="1017"/>
      <c r="T19" s="1017"/>
      <c r="U19" s="1017"/>
      <c r="V19" s="1018"/>
      <c r="AA19" s="45"/>
      <c r="AB19" s="1489"/>
      <c r="AC19" s="1487"/>
      <c r="AD19" s="1488"/>
      <c r="AK19" s="153"/>
      <c r="AL19" s="1359"/>
      <c r="AM19" s="1359"/>
      <c r="AN19" s="153"/>
      <c r="AO19" s="153"/>
      <c r="AP19" s="153"/>
      <c r="AQ19" s="153"/>
      <c r="AR19" s="40"/>
      <c r="AS19" s="40"/>
      <c r="AT19" s="40"/>
      <c r="AU19" s="40"/>
      <c r="AV19" s="40"/>
      <c r="AW19" s="40"/>
      <c r="AX19" s="40"/>
      <c r="AY19" s="40"/>
      <c r="AZ19" s="153"/>
      <c r="BA19" s="1359"/>
      <c r="BB19" s="1359"/>
      <c r="BC19" s="1359"/>
      <c r="BD19" s="1359"/>
    </row>
    <row r="20" spans="1:56" s="40" customFormat="1" ht="13.5" customHeight="1">
      <c r="A20" s="1056"/>
      <c r="B20" s="1178"/>
      <c r="C20" s="1180"/>
      <c r="D20" s="63"/>
      <c r="E20" s="1056"/>
      <c r="F20" s="32"/>
      <c r="G20" s="31"/>
      <c r="H20" s="31"/>
      <c r="I20" s="31"/>
      <c r="J20" s="31"/>
      <c r="K20" s="31"/>
      <c r="L20" s="31"/>
      <c r="M20" s="31"/>
      <c r="N20" s="31"/>
      <c r="O20" s="31"/>
      <c r="P20" s="31"/>
      <c r="Q20" s="31"/>
      <c r="R20" s="31"/>
      <c r="S20" s="31"/>
      <c r="T20" s="31"/>
      <c r="U20" s="31"/>
      <c r="V20" s="31"/>
      <c r="W20" s="31"/>
      <c r="X20" s="31"/>
      <c r="Y20" s="31"/>
      <c r="Z20" s="31"/>
      <c r="AA20" s="45"/>
      <c r="AB20" s="1489"/>
      <c r="AC20" s="1487"/>
      <c r="AD20" s="1488"/>
    </row>
    <row r="21" spans="1:56" s="40" customFormat="1" ht="13.5" customHeight="1">
      <c r="A21" s="1056"/>
      <c r="B21" s="1178"/>
      <c r="C21" s="1180"/>
      <c r="D21" s="63"/>
      <c r="E21" s="1056"/>
      <c r="F21" s="32"/>
      <c r="G21" s="46"/>
      <c r="H21" s="46"/>
      <c r="I21" s="46"/>
      <c r="J21" s="46"/>
      <c r="K21" s="46"/>
      <c r="L21" s="46"/>
      <c r="M21" s="46"/>
      <c r="N21" s="46"/>
      <c r="O21" s="46"/>
      <c r="P21" s="46"/>
      <c r="Q21" s="46"/>
      <c r="R21" s="46"/>
      <c r="S21" s="31"/>
      <c r="T21" s="31"/>
      <c r="U21" s="31"/>
      <c r="V21" s="31"/>
      <c r="W21" s="31"/>
      <c r="X21" s="31"/>
      <c r="Y21" s="31"/>
      <c r="Z21" s="31"/>
      <c r="AA21" s="45"/>
      <c r="AB21" s="1489"/>
      <c r="AC21" s="1487"/>
      <c r="AD21" s="1488"/>
    </row>
    <row r="22" spans="1:56" s="40" customFormat="1" ht="13.5" customHeight="1">
      <c r="A22" s="1056"/>
      <c r="B22" s="37"/>
      <c r="C22" s="1180"/>
      <c r="D22" s="63"/>
      <c r="E22" s="1056"/>
      <c r="F22" s="32"/>
      <c r="G22" s="31"/>
      <c r="H22" s="31"/>
      <c r="I22" s="31"/>
      <c r="J22" s="31"/>
      <c r="K22" s="31"/>
      <c r="L22" s="31"/>
      <c r="M22" s="31"/>
      <c r="N22" s="31"/>
      <c r="O22" s="31"/>
      <c r="P22" s="31"/>
      <c r="Q22" s="31"/>
      <c r="R22" s="31"/>
      <c r="S22" s="31"/>
      <c r="T22" s="31"/>
      <c r="U22" s="31"/>
      <c r="V22" s="31"/>
      <c r="W22" s="31"/>
      <c r="X22" s="31"/>
      <c r="Y22" s="31"/>
      <c r="Z22" s="31"/>
      <c r="AA22" s="45"/>
      <c r="AB22" s="154"/>
      <c r="AC22" s="155"/>
      <c r="AD22" s="156"/>
    </row>
    <row r="23" spans="1:56" s="40" customFormat="1" ht="13.5" customHeight="1">
      <c r="A23" s="1056"/>
      <c r="B23" s="37"/>
      <c r="C23" s="1180"/>
      <c r="D23" s="63"/>
      <c r="E23" s="1056"/>
      <c r="F23" s="142"/>
      <c r="G23" s="46"/>
      <c r="H23" s="46"/>
      <c r="I23" s="46"/>
      <c r="J23" s="46"/>
      <c r="K23" s="46"/>
      <c r="L23" s="46"/>
      <c r="M23" s="46"/>
      <c r="N23" s="46"/>
      <c r="O23" s="46"/>
      <c r="P23" s="46"/>
      <c r="Q23" s="46"/>
      <c r="R23" s="46"/>
      <c r="S23" s="46"/>
      <c r="T23" s="46"/>
      <c r="U23" s="46"/>
      <c r="V23" s="46"/>
      <c r="W23" s="46"/>
      <c r="X23" s="46"/>
      <c r="Y23" s="46"/>
      <c r="Z23" s="46"/>
      <c r="AA23" s="143"/>
      <c r="AB23" s="154"/>
      <c r="AC23" s="155"/>
      <c r="AD23" s="156"/>
    </row>
    <row r="24" spans="1:56" s="40" customFormat="1" ht="13.5" customHeight="1">
      <c r="A24" s="1056" t="s">
        <v>633</v>
      </c>
      <c r="B24" s="1178">
        <v>3</v>
      </c>
      <c r="C24" s="1180" t="s">
        <v>396</v>
      </c>
      <c r="D24" s="63" t="s">
        <v>397</v>
      </c>
      <c r="E24" s="1056" t="s">
        <v>746</v>
      </c>
      <c r="F24" s="32"/>
      <c r="G24" s="1011" t="s">
        <v>72</v>
      </c>
      <c r="H24" s="1011"/>
      <c r="I24" s="1011"/>
      <c r="J24" s="1011"/>
      <c r="K24" s="1011"/>
      <c r="L24" s="1011"/>
      <c r="M24" s="1012"/>
      <c r="N24" s="1058" t="s">
        <v>114</v>
      </c>
      <c r="O24" s="1058"/>
      <c r="P24" s="1058"/>
      <c r="Q24" s="1058"/>
      <c r="R24" s="1058"/>
      <c r="S24" s="1058"/>
      <c r="T24" s="1058"/>
      <c r="U24" s="1058"/>
      <c r="V24" s="1058"/>
      <c r="W24" s="31"/>
      <c r="X24" s="31"/>
      <c r="Y24" s="31"/>
      <c r="Z24" s="31"/>
      <c r="AA24" s="45"/>
      <c r="AB24" s="1082" t="s">
        <v>643</v>
      </c>
      <c r="AC24" s="1083"/>
      <c r="AD24" s="1084"/>
    </row>
    <row r="25" spans="1:56" s="40" customFormat="1" ht="13.5" customHeight="1">
      <c r="A25" s="1056"/>
      <c r="B25" s="1178"/>
      <c r="C25" s="1180"/>
      <c r="D25" s="63"/>
      <c r="E25" s="1056"/>
      <c r="F25" s="32"/>
      <c r="G25" s="1011"/>
      <c r="H25" s="1011"/>
      <c r="I25" s="1011"/>
      <c r="J25" s="1011"/>
      <c r="K25" s="1011"/>
      <c r="L25" s="1011"/>
      <c r="M25" s="1012"/>
      <c r="N25" s="1058"/>
      <c r="O25" s="1058"/>
      <c r="P25" s="1058"/>
      <c r="Q25" s="1058"/>
      <c r="R25" s="1058"/>
      <c r="S25" s="1058"/>
      <c r="T25" s="1058"/>
      <c r="U25" s="1058"/>
      <c r="V25" s="1058"/>
      <c r="W25" s="31"/>
      <c r="X25" s="31"/>
      <c r="Y25" s="31"/>
      <c r="Z25" s="31"/>
      <c r="AA25" s="45"/>
      <c r="AB25" s="1085"/>
      <c r="AC25" s="1083"/>
      <c r="AD25" s="1084"/>
    </row>
    <row r="26" spans="1:56" s="40" customFormat="1" ht="13.5" customHeight="1">
      <c r="A26" s="1056"/>
      <c r="B26" s="1178"/>
      <c r="C26" s="1180"/>
      <c r="D26" s="63"/>
      <c r="E26" s="1056"/>
      <c r="F26" s="32"/>
      <c r="G26" s="157"/>
      <c r="H26" s="157"/>
      <c r="I26" s="157"/>
      <c r="J26" s="157"/>
      <c r="K26" s="157"/>
      <c r="L26" s="157"/>
      <c r="M26" s="157"/>
      <c r="N26" s="158"/>
      <c r="O26" s="158"/>
      <c r="P26" s="158"/>
      <c r="Q26" s="158"/>
      <c r="R26" s="158"/>
      <c r="S26" s="158"/>
      <c r="T26" s="158"/>
      <c r="U26" s="158"/>
      <c r="V26" s="158"/>
      <c r="W26" s="31"/>
      <c r="X26" s="31"/>
      <c r="Y26" s="31"/>
      <c r="Z26" s="31"/>
      <c r="AA26" s="45"/>
      <c r="AB26" s="1085"/>
      <c r="AC26" s="1083"/>
      <c r="AD26" s="1084"/>
    </row>
    <row r="27" spans="1:56" s="40" customFormat="1" ht="13.5" customHeight="1">
      <c r="A27" s="1056"/>
      <c r="B27" s="1178"/>
      <c r="C27" s="1180"/>
      <c r="D27" s="63"/>
      <c r="E27" s="1056"/>
      <c r="F27" s="32"/>
      <c r="G27" s="1298" t="s">
        <v>489</v>
      </c>
      <c r="H27" s="1298"/>
      <c r="I27" s="1298"/>
      <c r="J27" s="1298"/>
      <c r="K27" s="1298"/>
      <c r="L27" s="1496" t="s">
        <v>874</v>
      </c>
      <c r="M27" s="1496"/>
      <c r="N27" s="1496"/>
      <c r="O27" s="1496"/>
      <c r="P27" s="1496"/>
      <c r="Q27" s="1496"/>
      <c r="R27" s="1496"/>
      <c r="S27" s="1496"/>
      <c r="T27" s="110"/>
      <c r="U27" s="110"/>
      <c r="V27" s="110"/>
      <c r="W27" s="31"/>
      <c r="X27" s="31"/>
      <c r="Y27" s="31"/>
      <c r="Z27" s="31"/>
      <c r="AA27" s="45"/>
      <c r="AB27" s="1085"/>
      <c r="AC27" s="1083"/>
      <c r="AD27" s="1084"/>
    </row>
    <row r="28" spans="1:56" s="40" customFormat="1" ht="13.5" customHeight="1">
      <c r="A28" s="1056"/>
      <c r="B28" s="1178"/>
      <c r="C28" s="1180"/>
      <c r="D28" s="63"/>
      <c r="E28" s="1056"/>
      <c r="F28" s="32"/>
      <c r="G28" s="1298"/>
      <c r="H28" s="1298"/>
      <c r="I28" s="1298"/>
      <c r="J28" s="1298"/>
      <c r="K28" s="1298"/>
      <c r="L28" s="1496"/>
      <c r="M28" s="1496"/>
      <c r="N28" s="1496"/>
      <c r="O28" s="1496"/>
      <c r="P28" s="1496"/>
      <c r="Q28" s="1496"/>
      <c r="R28" s="1496"/>
      <c r="S28" s="1496"/>
      <c r="T28" s="110"/>
      <c r="U28" s="110"/>
      <c r="V28" s="110"/>
      <c r="W28" s="31"/>
      <c r="X28" s="31"/>
      <c r="Y28" s="31"/>
      <c r="Z28" s="31"/>
      <c r="AA28" s="45"/>
      <c r="AB28" s="1085"/>
      <c r="AC28" s="1083"/>
      <c r="AD28" s="1084"/>
    </row>
    <row r="29" spans="1:56" s="40" customFormat="1" ht="13.5" customHeight="1">
      <c r="A29" s="1056"/>
      <c r="B29" s="1178"/>
      <c r="C29" s="1180"/>
      <c r="D29" s="63"/>
      <c r="E29" s="1056"/>
      <c r="F29" s="32"/>
      <c r="G29" s="157"/>
      <c r="H29" s="157"/>
      <c r="I29" s="157"/>
      <c r="J29" s="157"/>
      <c r="K29" s="157"/>
      <c r="L29" s="157"/>
      <c r="M29" s="157"/>
      <c r="N29" s="110"/>
      <c r="O29" s="110"/>
      <c r="P29" s="110"/>
      <c r="Q29" s="110"/>
      <c r="R29" s="110"/>
      <c r="S29" s="110"/>
      <c r="T29" s="110"/>
      <c r="U29" s="110"/>
      <c r="V29" s="110"/>
      <c r="W29" s="31"/>
      <c r="X29" s="31"/>
      <c r="Y29" s="31"/>
      <c r="Z29" s="31"/>
      <c r="AA29" s="45"/>
      <c r="AB29" s="1085"/>
      <c r="AC29" s="1083"/>
      <c r="AD29" s="1084"/>
    </row>
    <row r="30" spans="1:56" s="40" customFormat="1" ht="13.5" customHeight="1" thickBot="1">
      <c r="A30" s="1056"/>
      <c r="B30" s="1178"/>
      <c r="C30" s="1180"/>
      <c r="D30" s="63"/>
      <c r="E30" s="1056"/>
      <c r="F30" s="32"/>
      <c r="G30" s="157"/>
      <c r="H30" s="157"/>
      <c r="I30" s="157"/>
      <c r="J30" s="157"/>
      <c r="K30" s="157"/>
      <c r="L30" s="157"/>
      <c r="M30" s="157"/>
      <c r="N30" s="110"/>
      <c r="O30" s="110"/>
      <c r="P30" s="110"/>
      <c r="Q30" s="110"/>
      <c r="R30" s="110"/>
      <c r="S30" s="110"/>
      <c r="T30" s="110"/>
      <c r="U30" s="110"/>
      <c r="V30" s="110"/>
      <c r="W30" s="31"/>
      <c r="X30" s="31"/>
      <c r="Y30" s="31"/>
      <c r="Z30" s="31"/>
      <c r="AA30" s="45"/>
      <c r="AB30" s="1085"/>
      <c r="AC30" s="1083"/>
      <c r="AD30" s="1084"/>
    </row>
    <row r="31" spans="1:56" s="40" customFormat="1" ht="13.5" customHeight="1" thickBot="1">
      <c r="A31" s="1056"/>
      <c r="B31" s="1178"/>
      <c r="C31" s="1180"/>
      <c r="D31" s="63"/>
      <c r="E31" s="1056"/>
      <c r="F31" s="32"/>
      <c r="G31" s="832" t="s">
        <v>178</v>
      </c>
      <c r="H31" s="832"/>
      <c r="I31" s="832"/>
      <c r="J31" s="832"/>
      <c r="K31" s="832"/>
      <c r="L31" s="1491"/>
      <c r="M31" s="1492"/>
      <c r="N31" s="118" t="s">
        <v>179</v>
      </c>
      <c r="O31" s="118"/>
      <c r="P31" s="118"/>
      <c r="Q31" s="118"/>
      <c r="T31" s="31"/>
      <c r="U31" s="31"/>
      <c r="V31" s="31"/>
      <c r="W31" s="31"/>
      <c r="X31" s="31"/>
      <c r="Y31" s="31"/>
      <c r="Z31" s="31"/>
      <c r="AA31" s="45"/>
      <c r="AB31" s="1085"/>
      <c r="AC31" s="1083"/>
      <c r="AD31" s="1084"/>
      <c r="AJ31" s="1360"/>
      <c r="AK31" s="1361"/>
      <c r="AL31" s="1359"/>
      <c r="AM31" s="1359"/>
      <c r="AN31" s="1359"/>
    </row>
    <row r="32" spans="1:56" s="40" customFormat="1" ht="13.5" customHeight="1">
      <c r="A32" s="49"/>
      <c r="B32" s="1178"/>
      <c r="C32" s="1180"/>
      <c r="D32" s="63"/>
      <c r="E32" s="1056"/>
      <c r="F32" s="32"/>
      <c r="H32" s="46"/>
      <c r="I32" s="31"/>
      <c r="J32" s="921"/>
      <c r="K32" s="921"/>
      <c r="L32" s="31"/>
      <c r="M32" s="31"/>
      <c r="N32" s="31"/>
      <c r="O32" s="31" t="s">
        <v>180</v>
      </c>
      <c r="P32" s="148"/>
      <c r="Q32" s="148"/>
      <c r="R32" s="148"/>
      <c r="S32" s="148"/>
      <c r="T32" s="148"/>
      <c r="U32" s="148"/>
      <c r="V32" s="31"/>
      <c r="W32" s="31"/>
      <c r="X32" s="31"/>
      <c r="Y32" s="31"/>
      <c r="Z32" s="31"/>
      <c r="AA32" s="45"/>
      <c r="AB32" s="1085"/>
      <c r="AC32" s="1083"/>
      <c r="AD32" s="1084"/>
      <c r="AJ32" s="1361"/>
      <c r="AK32" s="1361"/>
      <c r="AL32" s="1359"/>
      <c r="AM32" s="1359"/>
      <c r="AN32" s="1359"/>
    </row>
    <row r="33" spans="1:51" s="40" customFormat="1" ht="13.5" customHeight="1">
      <c r="A33" s="49"/>
      <c r="B33" s="1178"/>
      <c r="C33" s="1180"/>
      <c r="D33" s="63"/>
      <c r="E33" s="1056"/>
      <c r="F33" s="32"/>
      <c r="G33" s="31"/>
      <c r="H33" s="31"/>
      <c r="I33" s="31"/>
      <c r="J33" s="31"/>
      <c r="K33" s="31"/>
      <c r="L33" s="31"/>
      <c r="M33" s="31"/>
      <c r="N33" s="31"/>
      <c r="O33" s="31"/>
      <c r="P33" s="31"/>
      <c r="Q33" s="31"/>
      <c r="R33" s="31"/>
      <c r="S33" s="31"/>
      <c r="T33" s="31"/>
      <c r="U33" s="31"/>
      <c r="V33" s="31"/>
      <c r="W33" s="31"/>
      <c r="X33" s="31"/>
      <c r="Y33" s="31"/>
      <c r="Z33" s="31"/>
      <c r="AA33" s="45"/>
      <c r="AB33" s="1085"/>
      <c r="AC33" s="1083"/>
      <c r="AD33" s="1084"/>
      <c r="AJ33" s="1361"/>
      <c r="AK33" s="1361"/>
      <c r="AL33" s="153"/>
      <c r="AM33" s="153"/>
      <c r="AN33" s="153"/>
    </row>
    <row r="34" spans="1:51" s="40" customFormat="1" ht="13.5" customHeight="1">
      <c r="A34" s="49"/>
      <c r="B34" s="1178"/>
      <c r="C34" s="1180"/>
      <c r="D34" s="63"/>
      <c r="E34" s="1056"/>
      <c r="F34" s="32"/>
      <c r="G34" s="1065" t="s">
        <v>94</v>
      </c>
      <c r="H34" s="1065"/>
      <c r="I34" s="1065"/>
      <c r="J34" s="1065" t="s">
        <v>433</v>
      </c>
      <c r="K34" s="1065"/>
      <c r="L34" s="1065"/>
      <c r="M34" s="1065"/>
      <c r="N34" s="1065" t="s">
        <v>436</v>
      </c>
      <c r="O34" s="1065"/>
      <c r="P34" s="1065"/>
      <c r="Q34" s="1065"/>
      <c r="R34" s="1065"/>
      <c r="S34" s="1065"/>
      <c r="T34" s="1065"/>
      <c r="U34" s="1065"/>
      <c r="V34" s="31"/>
      <c r="W34" s="31"/>
      <c r="X34" s="31"/>
      <c r="Y34" s="31"/>
      <c r="Z34" s="31"/>
      <c r="AA34" s="45"/>
      <c r="AB34" s="1085"/>
      <c r="AC34" s="1083"/>
      <c r="AD34" s="1084"/>
      <c r="AJ34" s="1362"/>
      <c r="AK34" s="1363"/>
      <c r="AL34" s="153"/>
      <c r="AM34" s="153"/>
      <c r="AN34" s="153"/>
    </row>
    <row r="35" spans="1:51" s="40" customFormat="1" ht="13.5" customHeight="1">
      <c r="A35" s="49"/>
      <c r="B35" s="1178"/>
      <c r="C35" s="1180"/>
      <c r="D35" s="63"/>
      <c r="E35" s="1056"/>
      <c r="F35" s="32"/>
      <c r="G35" s="1065"/>
      <c r="H35" s="1065"/>
      <c r="I35" s="1065"/>
      <c r="J35" s="1065"/>
      <c r="K35" s="1065"/>
      <c r="L35" s="1065"/>
      <c r="M35" s="1065"/>
      <c r="N35" s="1365" t="s">
        <v>434</v>
      </c>
      <c r="O35" s="1365"/>
      <c r="P35" s="1365"/>
      <c r="Q35" s="1365"/>
      <c r="R35" s="1365" t="s">
        <v>435</v>
      </c>
      <c r="S35" s="1365"/>
      <c r="T35" s="1365"/>
      <c r="U35" s="1365"/>
      <c r="V35" s="31"/>
      <c r="W35" s="31"/>
      <c r="X35" s="31"/>
      <c r="Y35" s="31"/>
      <c r="Z35" s="31"/>
      <c r="AA35" s="45"/>
      <c r="AB35" s="1085"/>
      <c r="AC35" s="1083"/>
      <c r="AD35" s="1084"/>
      <c r="AJ35" s="1362"/>
      <c r="AK35" s="1363"/>
      <c r="AL35" s="153"/>
      <c r="AM35" s="153"/>
      <c r="AN35" s="153"/>
    </row>
    <row r="36" spans="1:51" s="40" customFormat="1" ht="13.5" customHeight="1">
      <c r="A36" s="49"/>
      <c r="B36" s="1178"/>
      <c r="C36" s="1180"/>
      <c r="D36" s="63"/>
      <c r="E36" s="1056"/>
      <c r="F36" s="32"/>
      <c r="G36" s="1065"/>
      <c r="H36" s="1065"/>
      <c r="I36" s="1065"/>
      <c r="J36" s="1446"/>
      <c r="K36" s="1446"/>
      <c r="L36" s="1446"/>
      <c r="M36" s="1446"/>
      <c r="N36" s="1366"/>
      <c r="O36" s="1366"/>
      <c r="P36" s="1366"/>
      <c r="Q36" s="1366"/>
      <c r="R36" s="1366"/>
      <c r="S36" s="1366"/>
      <c r="T36" s="1366"/>
      <c r="U36" s="1366"/>
      <c r="V36" s="31"/>
      <c r="W36" s="31"/>
      <c r="X36" s="31"/>
      <c r="Y36" s="31"/>
      <c r="Z36" s="31"/>
      <c r="AA36" s="45"/>
      <c r="AB36" s="1085"/>
      <c r="AC36" s="1083"/>
      <c r="AD36" s="1084"/>
      <c r="AJ36" s="1362"/>
      <c r="AK36" s="1363"/>
      <c r="AL36" s="153"/>
      <c r="AM36" s="153"/>
      <c r="AN36" s="153"/>
    </row>
    <row r="37" spans="1:51" s="40" customFormat="1" ht="13.5" customHeight="1">
      <c r="A37" s="49"/>
      <c r="B37" s="1178"/>
      <c r="C37" s="1180"/>
      <c r="D37" s="63"/>
      <c r="E37" s="1056"/>
      <c r="F37" s="32"/>
      <c r="G37" s="1065" t="s">
        <v>156</v>
      </c>
      <c r="H37" s="1065"/>
      <c r="I37" s="951"/>
      <c r="J37" s="1367"/>
      <c r="K37" s="1357"/>
      <c r="L37" s="1357"/>
      <c r="M37" s="159" t="s">
        <v>24</v>
      </c>
      <c r="N37" s="1367"/>
      <c r="O37" s="1357"/>
      <c r="P37" s="1357"/>
      <c r="Q37" s="159" t="s">
        <v>24</v>
      </c>
      <c r="R37" s="1367"/>
      <c r="S37" s="1357"/>
      <c r="T37" s="1357"/>
      <c r="U37" s="159" t="s">
        <v>24</v>
      </c>
      <c r="V37" s="31"/>
      <c r="W37" s="31"/>
      <c r="X37" s="31"/>
      <c r="Y37" s="31"/>
      <c r="Z37" s="31"/>
      <c r="AA37" s="45"/>
      <c r="AB37" s="1085"/>
      <c r="AC37" s="1083"/>
      <c r="AD37" s="1084"/>
      <c r="AJ37" s="1362"/>
      <c r="AK37" s="1363"/>
      <c r="AL37" s="153"/>
      <c r="AM37" s="153"/>
      <c r="AN37" s="153"/>
    </row>
    <row r="38" spans="1:51" s="40" customFormat="1" ht="13.5" customHeight="1">
      <c r="A38" s="49"/>
      <c r="B38" s="1178"/>
      <c r="C38" s="1180"/>
      <c r="D38" s="63"/>
      <c r="E38" s="1056"/>
      <c r="F38" s="32"/>
      <c r="G38" s="1065" t="s">
        <v>152</v>
      </c>
      <c r="H38" s="1065"/>
      <c r="I38" s="951"/>
      <c r="J38" s="1367"/>
      <c r="K38" s="1357"/>
      <c r="L38" s="1357"/>
      <c r="M38" s="159" t="s">
        <v>24</v>
      </c>
      <c r="N38" s="1367"/>
      <c r="O38" s="1357"/>
      <c r="P38" s="1357"/>
      <c r="Q38" s="159" t="s">
        <v>24</v>
      </c>
      <c r="R38" s="1367"/>
      <c r="S38" s="1357"/>
      <c r="T38" s="1357"/>
      <c r="U38" s="159" t="s">
        <v>24</v>
      </c>
      <c r="V38" s="31"/>
      <c r="W38" s="31"/>
      <c r="X38" s="31"/>
      <c r="Y38" s="31"/>
      <c r="Z38" s="31"/>
      <c r="AA38" s="45"/>
      <c r="AB38" s="1085"/>
      <c r="AC38" s="1083"/>
      <c r="AD38" s="1084"/>
      <c r="AJ38" s="1362"/>
      <c r="AK38" s="1363"/>
      <c r="AL38" s="153"/>
      <c r="AM38" s="153"/>
      <c r="AN38" s="153"/>
    </row>
    <row r="39" spans="1:51" s="40" customFormat="1" ht="13.5" customHeight="1">
      <c r="A39" s="49"/>
      <c r="B39" s="1178"/>
      <c r="C39" s="1180"/>
      <c r="D39" s="63"/>
      <c r="E39" s="1056"/>
      <c r="F39" s="32"/>
      <c r="G39" s="1065" t="s">
        <v>153</v>
      </c>
      <c r="H39" s="1065"/>
      <c r="I39" s="951"/>
      <c r="J39" s="1367"/>
      <c r="K39" s="1357"/>
      <c r="L39" s="1357"/>
      <c r="M39" s="159" t="s">
        <v>24</v>
      </c>
      <c r="N39" s="1367"/>
      <c r="O39" s="1357"/>
      <c r="P39" s="1357"/>
      <c r="Q39" s="159" t="s">
        <v>24</v>
      </c>
      <c r="R39" s="1367"/>
      <c r="S39" s="1357"/>
      <c r="T39" s="1357"/>
      <c r="U39" s="159" t="s">
        <v>24</v>
      </c>
      <c r="V39" s="31"/>
      <c r="W39" s="31"/>
      <c r="X39" s="31"/>
      <c r="Y39" s="31"/>
      <c r="Z39" s="31"/>
      <c r="AA39" s="45"/>
      <c r="AB39" s="1085"/>
      <c r="AC39" s="1083"/>
      <c r="AD39" s="1084"/>
      <c r="AJ39" s="1362"/>
      <c r="AK39" s="1363"/>
      <c r="AL39" s="153"/>
      <c r="AM39" s="153"/>
      <c r="AN39" s="153"/>
    </row>
    <row r="40" spans="1:51" s="40" customFormat="1" ht="13.5" customHeight="1">
      <c r="A40" s="49"/>
      <c r="B40" s="1178"/>
      <c r="C40" s="1180"/>
      <c r="D40" s="63"/>
      <c r="E40" s="1056"/>
      <c r="F40" s="32"/>
      <c r="G40" s="1065" t="s">
        <v>437</v>
      </c>
      <c r="H40" s="1065"/>
      <c r="I40" s="951"/>
      <c r="J40" s="1370" t="str">
        <f>IF(SUM(J37:L39)=0,"",SUM(J37:L39))</f>
        <v/>
      </c>
      <c r="K40" s="1371"/>
      <c r="L40" s="1371"/>
      <c r="M40" s="159" t="s">
        <v>24</v>
      </c>
      <c r="N40" s="1370" t="str">
        <f>IF(SUM(N37:P39,R37:T39)=0,"",SUM(N37:P39,R37:T39))</f>
        <v/>
      </c>
      <c r="O40" s="1371"/>
      <c r="P40" s="1371"/>
      <c r="Q40" s="1371"/>
      <c r="R40" s="1371"/>
      <c r="S40" s="1371"/>
      <c r="T40" s="1371"/>
      <c r="U40" s="159" t="s">
        <v>24</v>
      </c>
      <c r="V40" s="31"/>
      <c r="W40" s="31"/>
      <c r="X40" s="31"/>
      <c r="Y40" s="31"/>
      <c r="Z40" s="31"/>
      <c r="AA40" s="45"/>
      <c r="AB40" s="1085"/>
      <c r="AC40" s="1083"/>
      <c r="AD40" s="1084"/>
      <c r="AJ40" s="1363"/>
      <c r="AK40" s="1363"/>
      <c r="AL40" s="153"/>
      <c r="AM40" s="153"/>
      <c r="AN40" s="153"/>
      <c r="AR40" s="31"/>
      <c r="AS40" s="31"/>
      <c r="AT40" s="31"/>
      <c r="AU40" s="31"/>
      <c r="AV40" s="31"/>
      <c r="AW40" s="31"/>
      <c r="AX40" s="31"/>
      <c r="AY40" s="31"/>
    </row>
    <row r="41" spans="1:51" s="40" customFormat="1" ht="13.5" customHeight="1">
      <c r="A41" s="49"/>
      <c r="B41" s="1178"/>
      <c r="C41" s="1180"/>
      <c r="D41" s="63"/>
      <c r="E41" s="1056"/>
      <c r="F41" s="32"/>
      <c r="G41" s="31"/>
      <c r="H41" s="31"/>
      <c r="I41" s="31"/>
      <c r="J41" s="31"/>
      <c r="K41" s="31"/>
      <c r="L41" s="31"/>
      <c r="M41" s="31"/>
      <c r="N41" s="31"/>
      <c r="O41" s="31"/>
      <c r="P41" s="31"/>
      <c r="Q41" s="31"/>
      <c r="R41" s="31"/>
      <c r="S41" s="31"/>
      <c r="T41" s="31"/>
      <c r="U41" s="31"/>
      <c r="V41" s="31"/>
      <c r="W41" s="31"/>
      <c r="X41" s="31"/>
      <c r="Y41" s="31"/>
      <c r="Z41" s="31"/>
      <c r="AA41" s="45"/>
      <c r="AB41" s="1085"/>
      <c r="AC41" s="1083"/>
      <c r="AD41" s="1084"/>
      <c r="AJ41" s="1363"/>
      <c r="AK41" s="1363"/>
      <c r="AL41" s="153"/>
      <c r="AM41" s="153"/>
      <c r="AN41" s="153"/>
      <c r="AR41" s="31"/>
      <c r="AS41" s="31"/>
      <c r="AT41" s="31"/>
      <c r="AU41" s="31"/>
      <c r="AV41" s="31"/>
      <c r="AW41" s="31"/>
      <c r="AX41" s="31"/>
      <c r="AY41" s="31"/>
    </row>
    <row r="42" spans="1:51" s="40" customFormat="1" ht="13.5" customHeight="1">
      <c r="A42" s="49"/>
      <c r="B42" s="1178"/>
      <c r="C42" s="1180"/>
      <c r="D42" s="63"/>
      <c r="E42" s="1056"/>
      <c r="F42" s="32"/>
      <c r="G42" s="951" t="s">
        <v>438</v>
      </c>
      <c r="H42" s="950"/>
      <c r="I42" s="950"/>
      <c r="J42" s="952"/>
      <c r="K42" s="1493" t="str">
        <f>IFERROR(N40/J40*100,"")</f>
        <v/>
      </c>
      <c r="L42" s="1494"/>
      <c r="M42" s="1495"/>
      <c r="N42" s="159" t="s">
        <v>439</v>
      </c>
      <c r="O42" s="31"/>
      <c r="P42" s="31"/>
      <c r="Q42" s="31"/>
      <c r="R42" s="31"/>
      <c r="S42" s="31"/>
      <c r="T42" s="31"/>
      <c r="U42" s="31"/>
      <c r="V42" s="31"/>
      <c r="W42" s="31"/>
      <c r="X42" s="31"/>
      <c r="Y42" s="31"/>
      <c r="Z42" s="31"/>
      <c r="AA42" s="45"/>
      <c r="AB42" s="1085"/>
      <c r="AC42" s="1083"/>
      <c r="AD42" s="1084"/>
      <c r="AJ42" s="1363"/>
      <c r="AK42" s="1363"/>
      <c r="AL42" s="153"/>
      <c r="AM42" s="153"/>
      <c r="AN42" s="153"/>
      <c r="AR42" s="31"/>
      <c r="AS42" s="31"/>
      <c r="AT42" s="31"/>
      <c r="AU42" s="31"/>
      <c r="AV42" s="31"/>
      <c r="AW42" s="31"/>
      <c r="AX42" s="31"/>
      <c r="AY42" s="31"/>
    </row>
    <row r="43" spans="1:51" s="40" customFormat="1">
      <c r="A43" s="49"/>
      <c r="B43" s="37"/>
      <c r="C43" s="48"/>
      <c r="D43" s="63"/>
      <c r="E43" s="49"/>
      <c r="F43" s="32"/>
      <c r="G43" s="31"/>
      <c r="H43" s="31"/>
      <c r="I43" s="31"/>
      <c r="J43" s="31"/>
      <c r="K43" s="31"/>
      <c r="L43" s="31"/>
      <c r="M43" s="31"/>
      <c r="N43" s="31"/>
      <c r="O43" s="31"/>
      <c r="P43" s="31"/>
      <c r="Q43" s="31"/>
      <c r="R43" s="31"/>
      <c r="S43" s="31"/>
      <c r="T43" s="31"/>
      <c r="U43" s="31"/>
      <c r="V43" s="31"/>
      <c r="W43" s="31"/>
      <c r="X43" s="31"/>
      <c r="Y43" s="31"/>
      <c r="Z43" s="31"/>
      <c r="AA43" s="45"/>
      <c r="AB43" s="160"/>
      <c r="AC43" s="161"/>
      <c r="AD43" s="162"/>
      <c r="AJ43" s="163"/>
      <c r="AK43" s="163"/>
      <c r="AL43" s="153"/>
      <c r="AM43" s="153"/>
      <c r="AN43" s="153"/>
      <c r="AR43" s="31"/>
      <c r="AS43" s="31"/>
      <c r="AT43" s="31"/>
      <c r="AU43" s="31"/>
      <c r="AV43" s="31"/>
      <c r="AW43" s="31"/>
      <c r="AX43" s="31"/>
      <c r="AY43" s="31"/>
    </row>
    <row r="44" spans="1:51" s="40" customFormat="1">
      <c r="A44" s="49"/>
      <c r="B44" s="37">
        <v>4</v>
      </c>
      <c r="C44" s="1180" t="s">
        <v>398</v>
      </c>
      <c r="D44" s="63" t="s">
        <v>384</v>
      </c>
      <c r="E44" s="1056" t="s">
        <v>881</v>
      </c>
      <c r="F44" s="32"/>
      <c r="G44" s="1011" t="s">
        <v>72</v>
      </c>
      <c r="H44" s="1011"/>
      <c r="I44" s="1011"/>
      <c r="J44" s="1011"/>
      <c r="K44" s="1011"/>
      <c r="L44" s="1011"/>
      <c r="M44" s="1012"/>
      <c r="N44" s="1058" t="s">
        <v>114</v>
      </c>
      <c r="O44" s="1058"/>
      <c r="P44" s="1058"/>
      <c r="Q44" s="1058"/>
      <c r="R44" s="1058"/>
      <c r="S44" s="1058"/>
      <c r="T44" s="1058"/>
      <c r="U44" s="1058"/>
      <c r="V44" s="1058"/>
      <c r="W44" s="31"/>
      <c r="X44" s="31"/>
      <c r="Y44" s="31"/>
      <c r="Z44" s="31"/>
      <c r="AA44" s="45"/>
      <c r="AB44" s="1082" t="s">
        <v>495</v>
      </c>
      <c r="AC44" s="1083"/>
      <c r="AD44" s="1084"/>
      <c r="AJ44" s="163"/>
      <c r="AK44" s="163"/>
      <c r="AL44" s="153"/>
      <c r="AM44" s="153"/>
      <c r="AN44" s="153"/>
      <c r="AR44" s="31"/>
      <c r="AS44" s="31"/>
      <c r="AT44" s="31"/>
      <c r="AU44" s="31"/>
      <c r="AV44" s="31"/>
      <c r="AW44" s="31"/>
      <c r="AX44" s="31"/>
      <c r="AY44" s="31"/>
    </row>
    <row r="45" spans="1:51" s="40" customFormat="1" ht="13.5" customHeight="1">
      <c r="A45" s="49"/>
      <c r="B45" s="37"/>
      <c r="C45" s="1180"/>
      <c r="D45" s="63"/>
      <c r="E45" s="1056"/>
      <c r="F45" s="32"/>
      <c r="G45" s="1011"/>
      <c r="H45" s="1011"/>
      <c r="I45" s="1011"/>
      <c r="J45" s="1011"/>
      <c r="K45" s="1011"/>
      <c r="L45" s="1011"/>
      <c r="M45" s="1012"/>
      <c r="N45" s="1058"/>
      <c r="O45" s="1058"/>
      <c r="P45" s="1058"/>
      <c r="Q45" s="1058"/>
      <c r="R45" s="1058"/>
      <c r="S45" s="1058"/>
      <c r="T45" s="1058"/>
      <c r="U45" s="1058"/>
      <c r="V45" s="1058"/>
      <c r="W45" s="31"/>
      <c r="X45" s="31"/>
      <c r="Y45" s="31"/>
      <c r="Z45" s="31"/>
      <c r="AA45" s="45"/>
      <c r="AB45" s="1085"/>
      <c r="AC45" s="1083"/>
      <c r="AD45" s="1084"/>
      <c r="AJ45" s="163"/>
      <c r="AK45" s="163"/>
      <c r="AL45" s="153"/>
      <c r="AM45" s="153"/>
      <c r="AN45" s="153"/>
      <c r="AR45" s="31"/>
      <c r="AS45" s="31"/>
      <c r="AT45" s="31"/>
      <c r="AU45" s="31"/>
      <c r="AV45" s="31"/>
      <c r="AW45" s="31"/>
      <c r="AX45" s="31"/>
      <c r="AY45" s="31"/>
    </row>
    <row r="46" spans="1:51" s="40" customFormat="1">
      <c r="A46" s="49"/>
      <c r="B46" s="37"/>
      <c r="C46" s="48"/>
      <c r="D46" s="63"/>
      <c r="E46" s="1056"/>
      <c r="F46" s="32"/>
      <c r="G46" s="31"/>
      <c r="H46" s="31"/>
      <c r="I46" s="31"/>
      <c r="J46" s="31"/>
      <c r="K46" s="31"/>
      <c r="L46" s="31"/>
      <c r="M46" s="31"/>
      <c r="N46" s="31"/>
      <c r="O46" s="31"/>
      <c r="P46" s="31"/>
      <c r="Q46" s="31"/>
      <c r="R46" s="31"/>
      <c r="S46" s="31"/>
      <c r="T46" s="31"/>
      <c r="U46" s="31"/>
      <c r="V46" s="31"/>
      <c r="W46" s="31"/>
      <c r="X46" s="31"/>
      <c r="Y46" s="31"/>
      <c r="Z46" s="31"/>
      <c r="AA46" s="45"/>
      <c r="AB46" s="1085"/>
      <c r="AC46" s="1083"/>
      <c r="AD46" s="1084"/>
      <c r="AJ46" s="163"/>
      <c r="AK46" s="163"/>
      <c r="AL46" s="153"/>
      <c r="AM46" s="153"/>
      <c r="AN46" s="153"/>
      <c r="AR46" s="31"/>
      <c r="AS46" s="31"/>
      <c r="AT46" s="31"/>
      <c r="AU46" s="31"/>
      <c r="AV46" s="31"/>
      <c r="AW46" s="31"/>
      <c r="AX46" s="31"/>
      <c r="AY46" s="31"/>
    </row>
    <row r="47" spans="1:51" s="40" customFormat="1">
      <c r="A47" s="49"/>
      <c r="B47" s="37"/>
      <c r="C47" s="48"/>
      <c r="D47" s="63"/>
      <c r="E47" s="1056"/>
      <c r="F47" s="32"/>
      <c r="G47" s="31"/>
      <c r="H47" s="31"/>
      <c r="I47" s="31"/>
      <c r="J47" s="31"/>
      <c r="K47" s="31"/>
      <c r="L47" s="31"/>
      <c r="M47" s="31"/>
      <c r="N47" s="31"/>
      <c r="O47" s="31"/>
      <c r="P47" s="31"/>
      <c r="Q47" s="31"/>
      <c r="R47" s="31"/>
      <c r="S47" s="31"/>
      <c r="T47" s="31"/>
      <c r="U47" s="31"/>
      <c r="V47" s="31"/>
      <c r="W47" s="31"/>
      <c r="X47" s="31"/>
      <c r="Y47" s="31"/>
      <c r="Z47" s="31"/>
      <c r="AA47" s="45"/>
      <c r="AB47" s="160"/>
      <c r="AC47" s="161"/>
      <c r="AD47" s="162"/>
      <c r="AJ47" s="163"/>
      <c r="AK47" s="163"/>
      <c r="AL47" s="153"/>
      <c r="AM47" s="153"/>
      <c r="AN47" s="153"/>
      <c r="AR47" s="31"/>
      <c r="AS47" s="31"/>
      <c r="AT47" s="31"/>
      <c r="AU47" s="31"/>
      <c r="AV47" s="31"/>
      <c r="AW47" s="31"/>
      <c r="AX47" s="31"/>
      <c r="AY47" s="31"/>
    </row>
    <row r="48" spans="1:51" s="40" customFormat="1">
      <c r="A48" s="49"/>
      <c r="B48" s="37"/>
      <c r="C48" s="48"/>
      <c r="D48" s="63"/>
      <c r="E48" s="1056"/>
      <c r="F48" s="32"/>
      <c r="G48" s="31"/>
      <c r="H48" s="31"/>
      <c r="I48" s="31"/>
      <c r="J48" s="31"/>
      <c r="K48" s="31"/>
      <c r="L48" s="31"/>
      <c r="M48" s="31"/>
      <c r="N48" s="31"/>
      <c r="O48" s="31"/>
      <c r="P48" s="31"/>
      <c r="Q48" s="31"/>
      <c r="R48" s="31"/>
      <c r="S48" s="31"/>
      <c r="T48" s="31"/>
      <c r="U48" s="31"/>
      <c r="V48" s="31"/>
      <c r="W48" s="31"/>
      <c r="X48" s="31"/>
      <c r="Y48" s="31"/>
      <c r="Z48" s="31"/>
      <c r="AA48" s="45"/>
      <c r="AB48" s="160"/>
      <c r="AC48" s="161"/>
      <c r="AD48" s="162"/>
      <c r="AJ48" s="163"/>
      <c r="AK48" s="163"/>
      <c r="AL48" s="153"/>
      <c r="AM48" s="153"/>
      <c r="AN48" s="153"/>
      <c r="AR48" s="31"/>
      <c r="AS48" s="31"/>
      <c r="AT48" s="31"/>
      <c r="AU48" s="31"/>
      <c r="AV48" s="31"/>
      <c r="AW48" s="31"/>
      <c r="AX48" s="31"/>
      <c r="AY48" s="31"/>
    </row>
    <row r="49" spans="1:51" s="40" customFormat="1">
      <c r="A49" s="60"/>
      <c r="B49" s="61"/>
      <c r="C49" s="164"/>
      <c r="D49" s="165"/>
      <c r="E49" s="60"/>
      <c r="F49" s="64"/>
      <c r="G49" s="118"/>
      <c r="H49" s="118"/>
      <c r="I49" s="118"/>
      <c r="J49" s="118"/>
      <c r="K49" s="118"/>
      <c r="L49" s="118"/>
      <c r="M49" s="118"/>
      <c r="N49" s="118"/>
      <c r="O49" s="118"/>
      <c r="P49" s="118"/>
      <c r="Q49" s="118"/>
      <c r="R49" s="118"/>
      <c r="S49" s="118"/>
      <c r="T49" s="118"/>
      <c r="U49" s="118"/>
      <c r="V49" s="118"/>
      <c r="W49" s="118"/>
      <c r="X49" s="118"/>
      <c r="Y49" s="118"/>
      <c r="Z49" s="118"/>
      <c r="AA49" s="66"/>
      <c r="AB49" s="166"/>
      <c r="AC49" s="167"/>
      <c r="AD49" s="168"/>
      <c r="AJ49" s="163"/>
      <c r="AK49" s="163"/>
      <c r="AL49" s="153"/>
      <c r="AM49" s="153"/>
      <c r="AN49" s="153"/>
      <c r="AR49" s="31"/>
      <c r="AS49" s="31"/>
      <c r="AT49" s="31"/>
      <c r="AU49" s="31"/>
      <c r="AV49" s="31"/>
      <c r="AW49" s="31"/>
      <c r="AX49" s="31"/>
      <c r="AY49" s="31"/>
    </row>
    <row r="50" spans="1:51" s="40" customFormat="1" ht="5.25" customHeight="1">
      <c r="A50" s="49"/>
      <c r="B50" s="37"/>
      <c r="C50" s="48"/>
      <c r="D50" s="63"/>
      <c r="E50" s="49"/>
      <c r="F50" s="32"/>
      <c r="G50" s="31"/>
      <c r="S50" s="31"/>
      <c r="T50" s="31"/>
      <c r="U50" s="31"/>
      <c r="V50" s="31"/>
      <c r="W50" s="31"/>
      <c r="X50" s="31"/>
      <c r="Y50" s="31"/>
      <c r="Z50" s="31"/>
      <c r="AA50" s="45"/>
      <c r="AB50" s="160"/>
      <c r="AC50" s="161"/>
      <c r="AD50" s="162"/>
      <c r="AJ50" s="163"/>
      <c r="AK50" s="163"/>
      <c r="AL50" s="153"/>
      <c r="AM50" s="153"/>
      <c r="AN50" s="153"/>
      <c r="AR50" s="31"/>
      <c r="AS50" s="31"/>
      <c r="AT50" s="31"/>
      <c r="AU50" s="31"/>
      <c r="AV50" s="31"/>
      <c r="AW50" s="31"/>
      <c r="AX50" s="31"/>
      <c r="AY50" s="31"/>
    </row>
    <row r="51" spans="1:51" s="40" customFormat="1" ht="13.5" customHeight="1">
      <c r="A51" s="49"/>
      <c r="B51" s="37">
        <v>5</v>
      </c>
      <c r="C51" s="48" t="s">
        <v>400</v>
      </c>
      <c r="D51" s="63" t="s">
        <v>384</v>
      </c>
      <c r="E51" s="1008" t="s">
        <v>401</v>
      </c>
      <c r="F51" s="32"/>
      <c r="G51" s="1011" t="s">
        <v>72</v>
      </c>
      <c r="H51" s="1011"/>
      <c r="I51" s="1011"/>
      <c r="J51" s="1011"/>
      <c r="K51" s="1011"/>
      <c r="L51" s="1011"/>
      <c r="M51" s="1011"/>
      <c r="N51" s="1058" t="s">
        <v>116</v>
      </c>
      <c r="O51" s="1058"/>
      <c r="P51" s="1058"/>
      <c r="Q51" s="1058"/>
      <c r="R51" s="1058"/>
      <c r="S51" s="1058"/>
      <c r="T51" s="1058"/>
      <c r="U51" s="1058"/>
      <c r="V51" s="1058"/>
      <c r="W51" s="31"/>
      <c r="X51" s="31"/>
      <c r="Y51" s="31"/>
      <c r="Z51" s="31"/>
      <c r="AA51" s="45"/>
      <c r="AB51" s="1082" t="s">
        <v>724</v>
      </c>
      <c r="AC51" s="1083"/>
      <c r="AD51" s="1084"/>
      <c r="AJ51" s="163"/>
      <c r="AK51" s="163"/>
      <c r="AL51" s="153"/>
      <c r="AM51" s="153"/>
      <c r="AN51" s="153"/>
      <c r="AR51" s="31"/>
      <c r="AS51" s="31"/>
      <c r="AT51" s="31"/>
      <c r="AU51" s="31"/>
      <c r="AV51" s="31"/>
      <c r="AW51" s="31"/>
      <c r="AX51" s="31"/>
      <c r="AY51" s="31"/>
    </row>
    <row r="52" spans="1:51" s="40" customFormat="1">
      <c r="A52" s="49"/>
      <c r="B52" s="37"/>
      <c r="C52" s="48"/>
      <c r="D52" s="63"/>
      <c r="E52" s="1008"/>
      <c r="F52" s="32"/>
      <c r="G52" s="1011"/>
      <c r="H52" s="1011"/>
      <c r="I52" s="1011"/>
      <c r="J52" s="1011"/>
      <c r="K52" s="1011"/>
      <c r="L52" s="1011"/>
      <c r="M52" s="1011"/>
      <c r="N52" s="1058"/>
      <c r="O52" s="1058"/>
      <c r="P52" s="1058"/>
      <c r="Q52" s="1058"/>
      <c r="R52" s="1058"/>
      <c r="S52" s="1058"/>
      <c r="T52" s="1058"/>
      <c r="U52" s="1058"/>
      <c r="V52" s="1058"/>
      <c r="W52" s="31"/>
      <c r="X52" s="31"/>
      <c r="Y52" s="31"/>
      <c r="Z52" s="31"/>
      <c r="AA52" s="45"/>
      <c r="AB52" s="1085"/>
      <c r="AC52" s="1083"/>
      <c r="AD52" s="1084"/>
      <c r="AJ52" s="163"/>
      <c r="AK52" s="163"/>
      <c r="AL52" s="153"/>
      <c r="AM52" s="153"/>
      <c r="AN52" s="153"/>
      <c r="AR52" s="31"/>
      <c r="AS52" s="31"/>
      <c r="AT52" s="31"/>
      <c r="AU52" s="31"/>
      <c r="AV52" s="31"/>
      <c r="AW52" s="31"/>
      <c r="AX52" s="31"/>
      <c r="AY52" s="31"/>
    </row>
    <row r="53" spans="1:51" s="40" customFormat="1">
      <c r="A53" s="49"/>
      <c r="B53" s="37"/>
      <c r="C53" s="48"/>
      <c r="D53" s="63"/>
      <c r="E53" s="1008"/>
      <c r="F53" s="32"/>
      <c r="G53" s="31"/>
      <c r="H53" s="31"/>
      <c r="I53" s="31"/>
      <c r="J53" s="31"/>
      <c r="K53" s="31"/>
      <c r="L53" s="31"/>
      <c r="M53" s="31"/>
      <c r="N53" s="31"/>
      <c r="O53" s="31"/>
      <c r="P53" s="31"/>
      <c r="Q53" s="31"/>
      <c r="R53" s="31"/>
      <c r="S53" s="31"/>
      <c r="T53" s="31"/>
      <c r="U53" s="31"/>
      <c r="V53" s="31"/>
      <c r="W53" s="31"/>
      <c r="X53" s="31"/>
      <c r="Y53" s="31"/>
      <c r="Z53" s="31"/>
      <c r="AA53" s="45"/>
      <c r="AB53" s="1085"/>
      <c r="AC53" s="1083"/>
      <c r="AD53" s="1084"/>
      <c r="AJ53" s="163"/>
      <c r="AK53" s="163"/>
      <c r="AL53" s="153"/>
      <c r="AM53" s="153"/>
      <c r="AN53" s="153"/>
      <c r="AR53" s="31"/>
      <c r="AS53" s="31"/>
      <c r="AT53" s="31"/>
      <c r="AU53" s="31"/>
      <c r="AV53" s="31"/>
      <c r="AW53" s="31"/>
      <c r="AX53" s="31"/>
      <c r="AY53" s="31"/>
    </row>
    <row r="54" spans="1:51" s="40" customFormat="1">
      <c r="A54" s="49"/>
      <c r="B54" s="37"/>
      <c r="C54" s="48"/>
      <c r="D54" s="63"/>
      <c r="E54" s="1008"/>
      <c r="F54" s="32"/>
      <c r="G54" s="834" t="s">
        <v>295</v>
      </c>
      <c r="H54" s="834"/>
      <c r="I54" s="834"/>
      <c r="J54" s="834"/>
      <c r="K54" s="834"/>
      <c r="L54" s="834"/>
      <c r="M54" s="834"/>
      <c r="N54" s="834"/>
      <c r="O54" s="834"/>
      <c r="P54" s="834"/>
      <c r="Q54" s="834"/>
      <c r="R54" s="834"/>
      <c r="S54" s="834"/>
      <c r="T54" s="834"/>
      <c r="U54" s="834"/>
      <c r="V54" s="834"/>
      <c r="W54" s="834"/>
      <c r="X54" s="834"/>
      <c r="Y54" s="834"/>
      <c r="Z54" s="834"/>
      <c r="AA54" s="45"/>
      <c r="AB54" s="160"/>
      <c r="AC54" s="161"/>
      <c r="AD54" s="162"/>
      <c r="AJ54" s="163"/>
      <c r="AK54" s="163"/>
      <c r="AL54" s="153"/>
      <c r="AM54" s="153"/>
      <c r="AN54" s="153"/>
      <c r="AR54" s="31"/>
      <c r="AS54" s="31"/>
      <c r="AT54" s="31"/>
      <c r="AU54" s="31"/>
      <c r="AV54" s="31"/>
      <c r="AW54" s="31"/>
      <c r="AX54" s="31"/>
      <c r="AY54" s="31"/>
    </row>
    <row r="55" spans="1:51" s="40" customFormat="1">
      <c r="A55" s="49"/>
      <c r="B55" s="37"/>
      <c r="C55" s="48"/>
      <c r="D55" s="63"/>
      <c r="E55" s="1008"/>
      <c r="F55" s="32"/>
      <c r="G55" s="1498"/>
      <c r="H55" s="1499"/>
      <c r="I55" s="1499"/>
      <c r="J55" s="1499"/>
      <c r="K55" s="1499"/>
      <c r="L55" s="1499"/>
      <c r="M55" s="1499"/>
      <c r="N55" s="1499"/>
      <c r="O55" s="1499"/>
      <c r="P55" s="1499"/>
      <c r="Q55" s="1499"/>
      <c r="R55" s="1499"/>
      <c r="S55" s="1499"/>
      <c r="T55" s="1499"/>
      <c r="U55" s="1499"/>
      <c r="V55" s="1499"/>
      <c r="W55" s="1499"/>
      <c r="X55" s="1499"/>
      <c r="Y55" s="1499"/>
      <c r="Z55" s="1500"/>
      <c r="AA55" s="45"/>
      <c r="AB55" s="160"/>
      <c r="AC55" s="161"/>
      <c r="AD55" s="162"/>
      <c r="AJ55" s="163"/>
      <c r="AK55" s="163"/>
      <c r="AL55" s="153"/>
      <c r="AM55" s="153"/>
      <c r="AN55" s="153"/>
      <c r="AR55" s="31"/>
      <c r="AS55" s="31"/>
      <c r="AT55" s="31"/>
      <c r="AU55" s="31"/>
      <c r="AV55" s="31"/>
      <c r="AW55" s="31"/>
      <c r="AX55" s="31"/>
      <c r="AY55" s="31"/>
    </row>
    <row r="56" spans="1:51" s="40" customFormat="1">
      <c r="A56" s="49"/>
      <c r="B56" s="37"/>
      <c r="C56" s="48"/>
      <c r="D56" s="63"/>
      <c r="E56" s="1008"/>
      <c r="F56" s="32"/>
      <c r="G56" s="1588"/>
      <c r="H56" s="1589"/>
      <c r="I56" s="1589"/>
      <c r="J56" s="1589"/>
      <c r="K56" s="1589"/>
      <c r="L56" s="1589"/>
      <c r="M56" s="1589"/>
      <c r="N56" s="1589"/>
      <c r="O56" s="1589"/>
      <c r="P56" s="1589"/>
      <c r="Q56" s="1589"/>
      <c r="R56" s="1589"/>
      <c r="S56" s="1589"/>
      <c r="T56" s="1589"/>
      <c r="U56" s="1589"/>
      <c r="V56" s="1589"/>
      <c r="W56" s="1589"/>
      <c r="X56" s="1589"/>
      <c r="Y56" s="1589"/>
      <c r="Z56" s="1590"/>
      <c r="AA56" s="45"/>
      <c r="AB56" s="160"/>
      <c r="AC56" s="161"/>
      <c r="AD56" s="162"/>
      <c r="AJ56" s="163"/>
      <c r="AK56" s="163"/>
      <c r="AL56" s="153"/>
      <c r="AM56" s="153"/>
      <c r="AN56" s="153"/>
      <c r="AR56" s="31"/>
      <c r="AS56" s="31"/>
      <c r="AT56" s="31"/>
      <c r="AU56" s="31"/>
      <c r="AV56" s="31"/>
      <c r="AW56" s="31"/>
      <c r="AX56" s="31"/>
      <c r="AY56" s="31"/>
    </row>
    <row r="57" spans="1:51" s="40" customFormat="1">
      <c r="A57" s="49"/>
      <c r="B57" s="37"/>
      <c r="C57" s="48"/>
      <c r="D57" s="63"/>
      <c r="E57" s="1008"/>
      <c r="F57" s="32"/>
      <c r="G57" s="1588"/>
      <c r="H57" s="1589"/>
      <c r="I57" s="1589"/>
      <c r="J57" s="1589"/>
      <c r="K57" s="1589"/>
      <c r="L57" s="1589"/>
      <c r="M57" s="1589"/>
      <c r="N57" s="1589"/>
      <c r="O57" s="1589"/>
      <c r="P57" s="1589"/>
      <c r="Q57" s="1589"/>
      <c r="R57" s="1589"/>
      <c r="S57" s="1589"/>
      <c r="T57" s="1589"/>
      <c r="U57" s="1589"/>
      <c r="V57" s="1589"/>
      <c r="W57" s="1589"/>
      <c r="X57" s="1589"/>
      <c r="Y57" s="1589"/>
      <c r="Z57" s="1590"/>
      <c r="AA57" s="45"/>
      <c r="AB57" s="160"/>
      <c r="AC57" s="161"/>
      <c r="AD57" s="162"/>
      <c r="AJ57" s="163"/>
      <c r="AK57" s="163"/>
      <c r="AL57" s="153"/>
      <c r="AM57" s="153"/>
      <c r="AN57" s="153"/>
      <c r="AR57" s="31"/>
      <c r="AS57" s="31"/>
      <c r="AT57" s="31"/>
      <c r="AU57" s="31"/>
      <c r="AV57" s="31"/>
      <c r="AW57" s="31"/>
      <c r="AX57" s="31"/>
      <c r="AY57" s="31"/>
    </row>
    <row r="58" spans="1:51" s="40" customFormat="1">
      <c r="A58" s="49"/>
      <c r="B58" s="37"/>
      <c r="C58" s="48"/>
      <c r="D58" s="63"/>
      <c r="E58" s="1008"/>
      <c r="F58" s="32"/>
      <c r="G58" s="1501"/>
      <c r="H58" s="1289"/>
      <c r="I58" s="1289"/>
      <c r="J58" s="1289"/>
      <c r="K58" s="1289"/>
      <c r="L58" s="1289"/>
      <c r="M58" s="1289"/>
      <c r="N58" s="1289"/>
      <c r="O58" s="1289"/>
      <c r="P58" s="1289"/>
      <c r="Q58" s="1289"/>
      <c r="R58" s="1289"/>
      <c r="S58" s="1289"/>
      <c r="T58" s="1289"/>
      <c r="U58" s="1289"/>
      <c r="V58" s="1289"/>
      <c r="W58" s="1289"/>
      <c r="X58" s="1289"/>
      <c r="Y58" s="1289"/>
      <c r="Z58" s="1502"/>
      <c r="AA58" s="45"/>
      <c r="AB58" s="160"/>
      <c r="AC58" s="161"/>
      <c r="AD58" s="162"/>
      <c r="AJ58" s="163"/>
      <c r="AK58" s="163"/>
      <c r="AL58" s="153"/>
      <c r="AM58" s="153"/>
      <c r="AN58" s="153"/>
      <c r="AR58" s="31"/>
      <c r="AS58" s="31"/>
      <c r="AT58" s="31"/>
      <c r="AU58" s="31"/>
      <c r="AV58" s="31"/>
      <c r="AW58" s="31"/>
      <c r="AX58" s="31"/>
      <c r="AY58" s="31"/>
    </row>
    <row r="59" spans="1:51" s="40" customFormat="1">
      <c r="A59" s="49"/>
      <c r="B59" s="37"/>
      <c r="C59" s="48"/>
      <c r="D59" s="63"/>
      <c r="E59" s="49"/>
      <c r="F59" s="32"/>
      <c r="G59" s="31"/>
      <c r="H59" s="31"/>
      <c r="I59" s="31"/>
      <c r="J59" s="31"/>
      <c r="K59" s="31"/>
      <c r="L59" s="31"/>
      <c r="M59" s="31"/>
      <c r="N59" s="31"/>
      <c r="O59" s="124"/>
      <c r="P59" s="124"/>
      <c r="Q59" s="31"/>
      <c r="R59" s="31"/>
      <c r="S59" s="31"/>
      <c r="T59" s="31"/>
      <c r="U59" s="31"/>
      <c r="V59" s="31"/>
      <c r="W59" s="31"/>
      <c r="X59" s="31"/>
      <c r="Y59" s="31"/>
      <c r="Z59" s="31"/>
      <c r="AA59" s="45"/>
      <c r="AB59" s="160"/>
      <c r="AC59" s="161"/>
      <c r="AD59" s="162"/>
      <c r="AJ59" s="163"/>
      <c r="AK59" s="163"/>
      <c r="AL59" s="153"/>
      <c r="AM59" s="153"/>
      <c r="AN59" s="153"/>
      <c r="AR59" s="31"/>
      <c r="AS59" s="31"/>
      <c r="AT59" s="31"/>
      <c r="AU59" s="31"/>
      <c r="AV59" s="31"/>
      <c r="AW59" s="31"/>
      <c r="AX59" s="31"/>
      <c r="AY59" s="31"/>
    </row>
    <row r="60" spans="1:51" s="40" customFormat="1" ht="13.5" customHeight="1">
      <c r="A60" s="49"/>
      <c r="B60" s="37">
        <v>6</v>
      </c>
      <c r="C60" s="48" t="s">
        <v>402</v>
      </c>
      <c r="D60" s="63" t="s">
        <v>384</v>
      </c>
      <c r="E60" s="1008" t="s">
        <v>403</v>
      </c>
      <c r="F60" s="32"/>
      <c r="G60" s="1011" t="s">
        <v>72</v>
      </c>
      <c r="H60" s="1011"/>
      <c r="I60" s="1011"/>
      <c r="J60" s="1011"/>
      <c r="K60" s="1011"/>
      <c r="L60" s="1011"/>
      <c r="M60" s="1011"/>
      <c r="N60" s="1058" t="s">
        <v>114</v>
      </c>
      <c r="O60" s="1058"/>
      <c r="P60" s="1058"/>
      <c r="Q60" s="1058"/>
      <c r="R60" s="1058"/>
      <c r="S60" s="1058"/>
      <c r="T60" s="1058"/>
      <c r="U60" s="1058"/>
      <c r="V60" s="1058"/>
      <c r="W60" s="31"/>
      <c r="X60" s="31"/>
      <c r="Y60" s="31"/>
      <c r="Z60" s="31"/>
      <c r="AA60" s="45"/>
      <c r="AB60" s="1082" t="s">
        <v>644</v>
      </c>
      <c r="AC60" s="1083"/>
      <c r="AD60" s="1084"/>
      <c r="AJ60" s="163"/>
      <c r="AK60" s="163"/>
      <c r="AL60" s="153"/>
      <c r="AM60" s="153"/>
      <c r="AN60" s="153"/>
      <c r="AR60" s="31"/>
      <c r="AS60" s="31"/>
      <c r="AT60" s="31"/>
      <c r="AU60" s="31"/>
      <c r="AV60" s="31"/>
      <c r="AW60" s="31"/>
      <c r="AX60" s="31"/>
      <c r="AY60" s="31"/>
    </row>
    <row r="61" spans="1:51" s="40" customFormat="1">
      <c r="A61" s="49"/>
      <c r="B61" s="37"/>
      <c r="C61" s="48"/>
      <c r="D61" s="63"/>
      <c r="E61" s="1008"/>
      <c r="F61" s="32"/>
      <c r="G61" s="1011"/>
      <c r="H61" s="1011"/>
      <c r="I61" s="1011"/>
      <c r="J61" s="1011"/>
      <c r="K61" s="1011"/>
      <c r="L61" s="1011"/>
      <c r="M61" s="1011"/>
      <c r="N61" s="1058"/>
      <c r="O61" s="1058"/>
      <c r="P61" s="1058"/>
      <c r="Q61" s="1058"/>
      <c r="R61" s="1058"/>
      <c r="S61" s="1058"/>
      <c r="T61" s="1058"/>
      <c r="U61" s="1058"/>
      <c r="V61" s="1058"/>
      <c r="W61" s="31"/>
      <c r="X61" s="31"/>
      <c r="Y61" s="31"/>
      <c r="Z61" s="31"/>
      <c r="AA61" s="45"/>
      <c r="AB61" s="1085"/>
      <c r="AC61" s="1083"/>
      <c r="AD61" s="1084"/>
      <c r="AJ61" s="163"/>
      <c r="AK61" s="163"/>
      <c r="AL61" s="153"/>
      <c r="AM61" s="153"/>
      <c r="AN61" s="153"/>
      <c r="AR61" s="31"/>
      <c r="AS61" s="31"/>
      <c r="AT61" s="31"/>
      <c r="AU61" s="31"/>
      <c r="AV61" s="31"/>
      <c r="AW61" s="31"/>
      <c r="AX61" s="31"/>
      <c r="AY61" s="31"/>
    </row>
    <row r="62" spans="1:51" s="40" customFormat="1" ht="13.5" customHeight="1">
      <c r="A62" s="49"/>
      <c r="B62" s="37"/>
      <c r="C62" s="48"/>
      <c r="D62" s="63"/>
      <c r="E62" s="1008"/>
      <c r="F62" s="32"/>
      <c r="G62" s="169"/>
      <c r="H62" s="169"/>
      <c r="I62" s="169"/>
      <c r="J62" s="169"/>
      <c r="K62" s="169"/>
      <c r="L62" s="169"/>
      <c r="M62" s="169"/>
      <c r="N62" s="169"/>
      <c r="O62" s="169"/>
      <c r="P62" s="169"/>
      <c r="Q62" s="169"/>
      <c r="R62" s="169"/>
      <c r="S62" s="169"/>
      <c r="T62" s="169"/>
      <c r="U62" s="169"/>
      <c r="V62" s="169"/>
      <c r="W62" s="169"/>
      <c r="X62" s="169"/>
      <c r="Y62" s="169"/>
      <c r="Z62" s="169"/>
      <c r="AA62" s="45"/>
      <c r="AB62" s="1085"/>
      <c r="AC62" s="1083"/>
      <c r="AD62" s="1084"/>
      <c r="AJ62" s="163"/>
      <c r="AK62" s="163"/>
      <c r="AL62" s="153"/>
      <c r="AM62" s="153"/>
      <c r="AN62" s="153"/>
      <c r="AR62" s="31"/>
      <c r="AS62" s="31"/>
      <c r="AT62" s="31"/>
      <c r="AU62" s="31"/>
      <c r="AV62" s="31"/>
      <c r="AW62" s="31"/>
      <c r="AX62" s="31"/>
      <c r="AY62" s="31"/>
    </row>
    <row r="63" spans="1:51" s="40" customFormat="1" ht="13.5" customHeight="1">
      <c r="A63" s="49"/>
      <c r="B63" s="37"/>
      <c r="C63" s="48"/>
      <c r="D63" s="63"/>
      <c r="E63" s="1008"/>
      <c r="F63" s="32"/>
      <c r="G63" s="1628" t="s">
        <v>968</v>
      </c>
      <c r="H63" s="1628"/>
      <c r="I63" s="1628"/>
      <c r="J63" s="1628"/>
      <c r="K63" s="1628"/>
      <c r="L63" s="1628"/>
      <c r="M63" s="1628"/>
      <c r="N63" s="1628"/>
      <c r="O63" s="1628"/>
      <c r="P63" s="1628"/>
      <c r="Q63" s="1628"/>
      <c r="R63" s="1628"/>
      <c r="S63" s="1628"/>
      <c r="T63" s="1628"/>
      <c r="U63" s="1628"/>
      <c r="V63" s="1628"/>
      <c r="W63" s="1628"/>
      <c r="X63" s="1628"/>
      <c r="Y63" s="1628"/>
      <c r="Z63" s="1628"/>
      <c r="AA63" s="45"/>
      <c r="AB63" s="160"/>
      <c r="AC63" s="161"/>
      <c r="AD63" s="162"/>
      <c r="AJ63" s="163"/>
      <c r="AK63" s="163"/>
      <c r="AL63" s="153"/>
      <c r="AM63" s="153"/>
      <c r="AN63" s="153"/>
      <c r="AR63" s="31"/>
      <c r="AS63" s="31"/>
      <c r="AT63" s="31"/>
      <c r="AU63" s="31"/>
      <c r="AV63" s="31"/>
      <c r="AW63" s="31"/>
      <c r="AX63" s="31"/>
      <c r="AY63" s="31"/>
    </row>
    <row r="64" spans="1:51" s="40" customFormat="1">
      <c r="A64" s="49"/>
      <c r="B64" s="37"/>
      <c r="C64" s="48"/>
      <c r="D64" s="63"/>
      <c r="E64" s="1008"/>
      <c r="F64" s="32"/>
      <c r="G64" s="1628"/>
      <c r="H64" s="1628"/>
      <c r="I64" s="1628"/>
      <c r="J64" s="1628"/>
      <c r="K64" s="1628"/>
      <c r="L64" s="1628"/>
      <c r="M64" s="1628"/>
      <c r="N64" s="1628"/>
      <c r="O64" s="1628"/>
      <c r="P64" s="1628"/>
      <c r="Q64" s="1628"/>
      <c r="R64" s="1628"/>
      <c r="S64" s="1628"/>
      <c r="T64" s="1628"/>
      <c r="U64" s="1628"/>
      <c r="V64" s="1628"/>
      <c r="W64" s="1628"/>
      <c r="X64" s="1628"/>
      <c r="Y64" s="1628"/>
      <c r="Z64" s="1628"/>
      <c r="AA64" s="45"/>
      <c r="AB64" s="160"/>
      <c r="AC64" s="161"/>
      <c r="AD64" s="162"/>
      <c r="AJ64" s="163"/>
      <c r="AK64" s="163"/>
      <c r="AL64" s="153"/>
      <c r="AM64" s="153"/>
      <c r="AN64" s="153"/>
      <c r="AR64" s="31"/>
      <c r="AS64" s="31"/>
      <c r="AT64" s="31"/>
      <c r="AU64" s="31"/>
      <c r="AV64" s="31"/>
      <c r="AW64" s="31"/>
      <c r="AX64" s="31"/>
      <c r="AY64" s="31"/>
    </row>
    <row r="65" spans="1:51" s="40" customFormat="1">
      <c r="A65" s="49"/>
      <c r="B65" s="37"/>
      <c r="C65" s="48"/>
      <c r="D65" s="63"/>
      <c r="E65" s="49"/>
      <c r="F65" s="32"/>
      <c r="G65" s="1628"/>
      <c r="H65" s="1628"/>
      <c r="I65" s="1628"/>
      <c r="J65" s="1628"/>
      <c r="K65" s="1628"/>
      <c r="L65" s="1628"/>
      <c r="M65" s="1628"/>
      <c r="N65" s="1628"/>
      <c r="O65" s="1628"/>
      <c r="P65" s="1628"/>
      <c r="Q65" s="1628"/>
      <c r="R65" s="1628"/>
      <c r="S65" s="1628"/>
      <c r="T65" s="1628"/>
      <c r="U65" s="1628"/>
      <c r="V65" s="1628"/>
      <c r="W65" s="1628"/>
      <c r="X65" s="1628"/>
      <c r="Y65" s="1628"/>
      <c r="Z65" s="1628"/>
      <c r="AA65" s="45"/>
      <c r="AB65" s="160"/>
      <c r="AC65" s="161"/>
      <c r="AD65" s="162"/>
      <c r="AJ65" s="163"/>
      <c r="AK65" s="163"/>
      <c r="AL65" s="153"/>
      <c r="AM65" s="153"/>
      <c r="AN65" s="153"/>
      <c r="AR65" s="31"/>
      <c r="AS65" s="31"/>
      <c r="AT65" s="31"/>
      <c r="AU65" s="31"/>
      <c r="AV65" s="31"/>
      <c r="AW65" s="31"/>
      <c r="AX65" s="31"/>
      <c r="AY65" s="31"/>
    </row>
    <row r="66" spans="1:51" s="40" customFormat="1">
      <c r="A66" s="49"/>
      <c r="B66" s="37"/>
      <c r="C66" s="48"/>
      <c r="D66" s="63"/>
      <c r="E66" s="49"/>
      <c r="F66" s="32"/>
      <c r="G66" s="1628"/>
      <c r="H66" s="1628"/>
      <c r="I66" s="1628"/>
      <c r="J66" s="1628"/>
      <c r="K66" s="1628"/>
      <c r="L66" s="1628"/>
      <c r="M66" s="1628"/>
      <c r="N66" s="1628"/>
      <c r="O66" s="1628"/>
      <c r="P66" s="1628"/>
      <c r="Q66" s="1628"/>
      <c r="R66" s="1628"/>
      <c r="S66" s="1628"/>
      <c r="T66" s="1628"/>
      <c r="U66" s="1628"/>
      <c r="V66" s="1628"/>
      <c r="W66" s="1628"/>
      <c r="X66" s="1628"/>
      <c r="Y66" s="1628"/>
      <c r="Z66" s="1628"/>
      <c r="AA66" s="45"/>
      <c r="AB66" s="160"/>
      <c r="AC66" s="161"/>
      <c r="AD66" s="162"/>
      <c r="AJ66" s="163"/>
      <c r="AK66" s="163"/>
      <c r="AL66" s="153"/>
      <c r="AM66" s="153"/>
      <c r="AN66" s="153"/>
      <c r="AR66" s="31"/>
      <c r="AS66" s="31"/>
      <c r="AT66" s="31"/>
      <c r="AU66" s="31"/>
      <c r="AV66" s="31"/>
      <c r="AW66" s="31"/>
      <c r="AX66" s="31"/>
      <c r="AY66" s="31"/>
    </row>
    <row r="67" spans="1:51" s="40" customFormat="1">
      <c r="A67" s="49"/>
      <c r="B67" s="37"/>
      <c r="C67" s="48"/>
      <c r="D67" s="63"/>
      <c r="E67" s="49"/>
      <c r="F67" s="32"/>
      <c r="G67" s="31"/>
      <c r="H67" s="31"/>
      <c r="I67" s="31"/>
      <c r="J67" s="31"/>
      <c r="K67" s="31"/>
      <c r="L67" s="31"/>
      <c r="M67" s="31"/>
      <c r="N67" s="31"/>
      <c r="O67" s="124"/>
      <c r="P67" s="124"/>
      <c r="Q67" s="31"/>
      <c r="R67" s="31"/>
      <c r="S67" s="31"/>
      <c r="T67" s="31"/>
      <c r="U67" s="31"/>
      <c r="V67" s="31"/>
      <c r="W67" s="31"/>
      <c r="X67" s="31"/>
      <c r="Y67" s="31"/>
      <c r="Z67" s="31"/>
      <c r="AA67" s="45"/>
      <c r="AB67" s="160"/>
      <c r="AC67" s="161"/>
      <c r="AD67" s="162"/>
      <c r="AJ67" s="163"/>
      <c r="AK67" s="163"/>
      <c r="AL67" s="153"/>
      <c r="AM67" s="153"/>
      <c r="AN67" s="153"/>
      <c r="AR67" s="31"/>
      <c r="AS67" s="31"/>
      <c r="AT67" s="31"/>
      <c r="AU67" s="31"/>
      <c r="AV67" s="31"/>
      <c r="AW67" s="31"/>
      <c r="AX67" s="31"/>
      <c r="AY67" s="31"/>
    </row>
    <row r="68" spans="1:51" s="40" customFormat="1" ht="13.5" customHeight="1">
      <c r="A68" s="49"/>
      <c r="B68" s="37">
        <v>7</v>
      </c>
      <c r="C68" s="48" t="s">
        <v>404</v>
      </c>
      <c r="D68" s="63" t="s">
        <v>384</v>
      </c>
      <c r="E68" s="1056" t="s">
        <v>405</v>
      </c>
      <c r="F68" s="32"/>
      <c r="G68" s="1011" t="s">
        <v>72</v>
      </c>
      <c r="H68" s="1011"/>
      <c r="I68" s="1011"/>
      <c r="J68" s="1011"/>
      <c r="K68" s="1011"/>
      <c r="L68" s="1011"/>
      <c r="M68" s="1011"/>
      <c r="N68" s="1013" t="s">
        <v>114</v>
      </c>
      <c r="O68" s="1014"/>
      <c r="P68" s="1014"/>
      <c r="Q68" s="1014"/>
      <c r="R68" s="1014"/>
      <c r="S68" s="1014"/>
      <c r="T68" s="1014"/>
      <c r="U68" s="1014"/>
      <c r="V68" s="1015"/>
      <c r="W68" s="31"/>
      <c r="X68" s="31"/>
      <c r="Y68" s="31"/>
      <c r="Z68" s="31"/>
      <c r="AA68" s="45"/>
      <c r="AB68" s="1082" t="s">
        <v>495</v>
      </c>
      <c r="AC68" s="1083"/>
      <c r="AD68" s="1084"/>
      <c r="AJ68" s="163"/>
      <c r="AK68" s="163"/>
      <c r="AL68" s="153"/>
      <c r="AM68" s="153"/>
      <c r="AN68" s="153"/>
      <c r="AR68" s="31"/>
      <c r="AS68" s="31"/>
      <c r="AT68" s="31"/>
      <c r="AU68" s="31"/>
      <c r="AV68" s="31"/>
      <c r="AW68" s="31"/>
      <c r="AX68" s="31"/>
      <c r="AY68" s="31"/>
    </row>
    <row r="69" spans="1:51" s="40" customFormat="1">
      <c r="A69" s="49"/>
      <c r="B69" s="37"/>
      <c r="C69" s="48"/>
      <c r="D69" s="63"/>
      <c r="E69" s="1056"/>
      <c r="F69" s="32"/>
      <c r="G69" s="1011"/>
      <c r="H69" s="1011"/>
      <c r="I69" s="1011"/>
      <c r="J69" s="1011"/>
      <c r="K69" s="1011"/>
      <c r="L69" s="1011"/>
      <c r="M69" s="1011"/>
      <c r="N69" s="1016"/>
      <c r="O69" s="1017"/>
      <c r="P69" s="1017"/>
      <c r="Q69" s="1017"/>
      <c r="R69" s="1017"/>
      <c r="S69" s="1017"/>
      <c r="T69" s="1017"/>
      <c r="U69" s="1017"/>
      <c r="V69" s="1018"/>
      <c r="W69" s="31"/>
      <c r="X69" s="31"/>
      <c r="Y69" s="31"/>
      <c r="Z69" s="31"/>
      <c r="AA69" s="45"/>
      <c r="AB69" s="1085"/>
      <c r="AC69" s="1083"/>
      <c r="AD69" s="1084"/>
      <c r="AJ69" s="163"/>
      <c r="AK69" s="163"/>
      <c r="AL69" s="153"/>
      <c r="AM69" s="153"/>
      <c r="AN69" s="153"/>
      <c r="AR69" s="31"/>
      <c r="AS69" s="31"/>
      <c r="AT69" s="31"/>
      <c r="AU69" s="31"/>
      <c r="AV69" s="31"/>
      <c r="AW69" s="31"/>
      <c r="AX69" s="31"/>
      <c r="AY69" s="31"/>
    </row>
    <row r="70" spans="1:51" s="40" customFormat="1">
      <c r="A70" s="49"/>
      <c r="B70" s="37"/>
      <c r="C70" s="48"/>
      <c r="D70" s="63"/>
      <c r="E70" s="1056"/>
      <c r="F70" s="32"/>
      <c r="G70" s="31"/>
      <c r="H70" s="31"/>
      <c r="I70" s="31"/>
      <c r="J70" s="31"/>
      <c r="K70" s="31"/>
      <c r="L70" s="31"/>
      <c r="M70" s="31"/>
      <c r="N70" s="31"/>
      <c r="O70" s="124"/>
      <c r="P70" s="124"/>
      <c r="Q70" s="31"/>
      <c r="R70" s="31"/>
      <c r="S70" s="31"/>
      <c r="T70" s="31"/>
      <c r="U70" s="31"/>
      <c r="V70" s="31"/>
      <c r="W70" s="31"/>
      <c r="X70" s="31"/>
      <c r="Y70" s="31"/>
      <c r="Z70" s="31"/>
      <c r="AA70" s="45"/>
      <c r="AB70" s="1085"/>
      <c r="AC70" s="1083"/>
      <c r="AD70" s="1084"/>
      <c r="AJ70" s="163"/>
      <c r="AK70" s="163"/>
      <c r="AL70" s="153"/>
      <c r="AM70" s="153"/>
      <c r="AN70" s="153"/>
      <c r="AR70" s="31"/>
      <c r="AS70" s="31"/>
      <c r="AT70" s="31"/>
      <c r="AU70" s="31"/>
      <c r="AV70" s="31"/>
      <c r="AW70" s="31"/>
      <c r="AX70" s="31"/>
      <c r="AY70" s="31"/>
    </row>
    <row r="71" spans="1:51" s="40" customFormat="1">
      <c r="A71" s="49"/>
      <c r="B71" s="37"/>
      <c r="C71" s="48"/>
      <c r="D71" s="63"/>
      <c r="E71" s="1056"/>
      <c r="F71" s="32"/>
      <c r="G71" s="31"/>
      <c r="H71" s="31"/>
      <c r="I71" s="31"/>
      <c r="J71" s="31"/>
      <c r="K71" s="31"/>
      <c r="L71" s="31"/>
      <c r="M71" s="31"/>
      <c r="N71" s="31"/>
      <c r="O71" s="124"/>
      <c r="P71" s="124"/>
      <c r="Q71" s="31"/>
      <c r="R71" s="31"/>
      <c r="S71" s="31"/>
      <c r="T71" s="31"/>
      <c r="U71" s="31"/>
      <c r="V71" s="31"/>
      <c r="W71" s="31"/>
      <c r="X71" s="31"/>
      <c r="Y71" s="31"/>
      <c r="Z71" s="31"/>
      <c r="AA71" s="45"/>
      <c r="AB71" s="160"/>
      <c r="AC71" s="161"/>
      <c r="AD71" s="162"/>
      <c r="AJ71" s="163"/>
      <c r="AK71" s="163"/>
      <c r="AL71" s="153"/>
      <c r="AM71" s="153"/>
      <c r="AN71" s="153"/>
      <c r="AR71" s="31"/>
      <c r="AS71" s="31"/>
      <c r="AT71" s="31"/>
      <c r="AU71" s="31"/>
      <c r="AV71" s="31"/>
      <c r="AW71" s="31"/>
      <c r="AX71" s="31"/>
      <c r="AY71" s="31"/>
    </row>
    <row r="72" spans="1:51" s="40" customFormat="1">
      <c r="A72" s="49"/>
      <c r="B72" s="37"/>
      <c r="C72" s="48"/>
      <c r="D72" s="63"/>
      <c r="E72" s="1056"/>
      <c r="F72" s="32"/>
      <c r="G72" s="31"/>
      <c r="H72" s="31"/>
      <c r="I72" s="31"/>
      <c r="J72" s="31"/>
      <c r="K72" s="31"/>
      <c r="L72" s="31"/>
      <c r="M72" s="31"/>
      <c r="N72" s="31"/>
      <c r="O72" s="124"/>
      <c r="P72" s="124"/>
      <c r="Q72" s="31"/>
      <c r="R72" s="31"/>
      <c r="S72" s="31"/>
      <c r="T72" s="31"/>
      <c r="U72" s="31"/>
      <c r="V72" s="31"/>
      <c r="W72" s="31"/>
      <c r="X72" s="31"/>
      <c r="Y72" s="31"/>
      <c r="Z72" s="31"/>
      <c r="AA72" s="45"/>
      <c r="AB72" s="160"/>
      <c r="AC72" s="161"/>
      <c r="AD72" s="162"/>
      <c r="AJ72" s="163"/>
      <c r="AK72" s="163"/>
      <c r="AL72" s="153"/>
      <c r="AM72" s="153"/>
      <c r="AN72" s="153"/>
      <c r="AR72" s="31"/>
      <c r="AS72" s="31"/>
      <c r="AT72" s="31"/>
      <c r="AU72" s="31"/>
      <c r="AV72" s="31"/>
      <c r="AW72" s="31"/>
      <c r="AX72" s="31"/>
      <c r="AY72" s="31"/>
    </row>
    <row r="73" spans="1:51" s="40" customFormat="1">
      <c r="A73" s="49"/>
      <c r="B73" s="37"/>
      <c r="C73" s="48"/>
      <c r="D73" s="63"/>
      <c r="E73" s="1056"/>
      <c r="F73" s="32"/>
      <c r="G73" s="31"/>
      <c r="H73" s="31"/>
      <c r="I73" s="31"/>
      <c r="J73" s="31"/>
      <c r="K73" s="31"/>
      <c r="L73" s="31"/>
      <c r="M73" s="31"/>
      <c r="N73" s="31"/>
      <c r="O73" s="124"/>
      <c r="P73" s="124"/>
      <c r="Q73" s="31"/>
      <c r="R73" s="31"/>
      <c r="S73" s="31"/>
      <c r="T73" s="31"/>
      <c r="U73" s="31"/>
      <c r="V73" s="31"/>
      <c r="W73" s="31"/>
      <c r="X73" s="31"/>
      <c r="Y73" s="31"/>
      <c r="Z73" s="31"/>
      <c r="AA73" s="45"/>
      <c r="AB73" s="160"/>
      <c r="AC73" s="161"/>
      <c r="AD73" s="162"/>
      <c r="AJ73" s="163"/>
      <c r="AK73" s="163"/>
      <c r="AL73" s="153"/>
      <c r="AM73" s="153"/>
      <c r="AN73" s="153"/>
      <c r="AR73" s="31"/>
      <c r="AS73" s="31"/>
      <c r="AT73" s="31"/>
      <c r="AU73" s="31"/>
      <c r="AV73" s="31"/>
      <c r="AW73" s="31"/>
      <c r="AX73" s="31"/>
      <c r="AY73" s="31"/>
    </row>
    <row r="74" spans="1:51" s="40" customFormat="1">
      <c r="A74" s="49"/>
      <c r="B74" s="37"/>
      <c r="C74" s="48"/>
      <c r="D74" s="63" t="s">
        <v>538</v>
      </c>
      <c r="E74" s="1008" t="s">
        <v>965</v>
      </c>
      <c r="F74" s="32"/>
      <c r="G74" s="1011" t="s">
        <v>72</v>
      </c>
      <c r="H74" s="1011"/>
      <c r="I74" s="1011"/>
      <c r="J74" s="1011"/>
      <c r="K74" s="1011"/>
      <c r="L74" s="1011"/>
      <c r="M74" s="1011"/>
      <c r="N74" s="1013" t="s">
        <v>296</v>
      </c>
      <c r="O74" s="1014"/>
      <c r="P74" s="1014"/>
      <c r="Q74" s="1014"/>
      <c r="R74" s="1014"/>
      <c r="S74" s="1014"/>
      <c r="T74" s="1014"/>
      <c r="U74" s="1014"/>
      <c r="V74" s="1015"/>
      <c r="W74" s="31"/>
      <c r="X74" s="31"/>
      <c r="Y74" s="31"/>
      <c r="Z74" s="31"/>
      <c r="AA74" s="45"/>
      <c r="AB74" s="1082" t="s">
        <v>495</v>
      </c>
      <c r="AC74" s="1083"/>
      <c r="AD74" s="1084"/>
      <c r="AJ74" s="163"/>
      <c r="AK74" s="163"/>
      <c r="AL74" s="153"/>
      <c r="AM74" s="153"/>
      <c r="AN74" s="153"/>
      <c r="AR74" s="31"/>
      <c r="AS74" s="31"/>
      <c r="AT74" s="31"/>
      <c r="AU74" s="31"/>
      <c r="AV74" s="31"/>
      <c r="AW74" s="31"/>
      <c r="AX74" s="31"/>
      <c r="AY74" s="31"/>
    </row>
    <row r="75" spans="1:51" s="40" customFormat="1">
      <c r="A75" s="49"/>
      <c r="B75" s="37"/>
      <c r="C75" s="48"/>
      <c r="D75" s="63"/>
      <c r="E75" s="1008"/>
      <c r="F75" s="32"/>
      <c r="G75" s="1011"/>
      <c r="H75" s="1011"/>
      <c r="I75" s="1011"/>
      <c r="J75" s="1011"/>
      <c r="K75" s="1011"/>
      <c r="L75" s="1011"/>
      <c r="M75" s="1011"/>
      <c r="N75" s="1016"/>
      <c r="O75" s="1017"/>
      <c r="P75" s="1017"/>
      <c r="Q75" s="1017"/>
      <c r="R75" s="1017"/>
      <c r="S75" s="1017"/>
      <c r="T75" s="1017"/>
      <c r="U75" s="1017"/>
      <c r="V75" s="1018"/>
      <c r="W75" s="31"/>
      <c r="X75" s="31"/>
      <c r="Y75" s="31"/>
      <c r="Z75" s="31"/>
      <c r="AA75" s="45"/>
      <c r="AB75" s="1085"/>
      <c r="AC75" s="1083"/>
      <c r="AD75" s="1084"/>
      <c r="AJ75" s="163"/>
      <c r="AK75" s="163"/>
      <c r="AL75" s="153"/>
      <c r="AM75" s="153"/>
      <c r="AN75" s="153"/>
      <c r="AR75" s="31"/>
      <c r="AS75" s="31"/>
      <c r="AT75" s="31"/>
      <c r="AU75" s="31"/>
      <c r="AV75" s="31"/>
      <c r="AW75" s="31"/>
      <c r="AX75" s="31"/>
      <c r="AY75" s="31"/>
    </row>
    <row r="76" spans="1:51" s="40" customFormat="1">
      <c r="A76" s="49"/>
      <c r="B76" s="37"/>
      <c r="C76" s="48"/>
      <c r="D76" s="63"/>
      <c r="E76" s="1008"/>
      <c r="F76" s="32"/>
      <c r="G76" s="31"/>
      <c r="H76" s="31"/>
      <c r="I76" s="31"/>
      <c r="J76" s="31"/>
      <c r="K76" s="31"/>
      <c r="L76" s="31"/>
      <c r="M76" s="31"/>
      <c r="N76" s="31"/>
      <c r="O76" s="124"/>
      <c r="P76" s="124"/>
      <c r="Q76" s="31"/>
      <c r="R76" s="31"/>
      <c r="S76" s="31"/>
      <c r="T76" s="31"/>
      <c r="U76" s="31"/>
      <c r="V76" s="31"/>
      <c r="W76" s="31"/>
      <c r="X76" s="31"/>
      <c r="Y76" s="31"/>
      <c r="Z76" s="31"/>
      <c r="AA76" s="45"/>
      <c r="AB76" s="1085"/>
      <c r="AC76" s="1083"/>
      <c r="AD76" s="1084"/>
      <c r="AJ76" s="163"/>
      <c r="AK76" s="163"/>
      <c r="AL76" s="153"/>
      <c r="AM76" s="153"/>
      <c r="AN76" s="153"/>
      <c r="AR76" s="31"/>
      <c r="AS76" s="31"/>
      <c r="AT76" s="31"/>
      <c r="AU76" s="31"/>
      <c r="AV76" s="31"/>
      <c r="AW76" s="31"/>
      <c r="AX76" s="31"/>
      <c r="AY76" s="31"/>
    </row>
    <row r="77" spans="1:51" s="40" customFormat="1">
      <c r="A77" s="49"/>
      <c r="B77" s="37"/>
      <c r="C77" s="48"/>
      <c r="D77" s="63"/>
      <c r="E77" s="1008"/>
      <c r="F77" s="32"/>
      <c r="G77" s="31"/>
      <c r="H77" s="31"/>
      <c r="I77" s="31"/>
      <c r="J77" s="31"/>
      <c r="K77" s="31"/>
      <c r="L77" s="31"/>
      <c r="M77" s="31"/>
      <c r="N77" s="31"/>
      <c r="O77" s="124"/>
      <c r="P77" s="124"/>
      <c r="Q77" s="31"/>
      <c r="R77" s="31"/>
      <c r="S77" s="31"/>
      <c r="T77" s="31"/>
      <c r="U77" s="31"/>
      <c r="V77" s="31"/>
      <c r="W77" s="31"/>
      <c r="X77" s="31"/>
      <c r="Y77" s="31"/>
      <c r="Z77" s="31"/>
      <c r="AA77" s="45"/>
      <c r="AB77" s="160"/>
      <c r="AC77" s="161"/>
      <c r="AD77" s="162"/>
      <c r="AJ77" s="163"/>
      <c r="AK77" s="163"/>
      <c r="AL77" s="153"/>
      <c r="AM77" s="153"/>
      <c r="AN77" s="153"/>
      <c r="AR77" s="31"/>
      <c r="AS77" s="31"/>
      <c r="AT77" s="31"/>
      <c r="AU77" s="31"/>
      <c r="AV77" s="31"/>
      <c r="AW77" s="31"/>
      <c r="AX77" s="31"/>
      <c r="AY77" s="31"/>
    </row>
    <row r="78" spans="1:51" s="40" customFormat="1">
      <c r="A78" s="49"/>
      <c r="B78" s="37"/>
      <c r="C78" s="48"/>
      <c r="D78" s="63"/>
      <c r="E78" s="49"/>
      <c r="F78" s="32"/>
      <c r="G78" s="31"/>
      <c r="H78" s="31"/>
      <c r="I78" s="31"/>
      <c r="J78" s="31"/>
      <c r="K78" s="31"/>
      <c r="L78" s="31"/>
      <c r="M78" s="31"/>
      <c r="N78" s="31"/>
      <c r="O78" s="124"/>
      <c r="P78" s="124"/>
      <c r="Q78" s="118"/>
      <c r="R78" s="118"/>
      <c r="S78" s="118"/>
      <c r="T78" s="118"/>
      <c r="U78" s="118"/>
      <c r="V78" s="118"/>
      <c r="W78" s="31"/>
      <c r="X78" s="31"/>
      <c r="Y78" s="31"/>
      <c r="Z78" s="31"/>
      <c r="AA78" s="45"/>
      <c r="AB78" s="160"/>
      <c r="AC78" s="161"/>
      <c r="AD78" s="162"/>
      <c r="AJ78" s="163"/>
      <c r="AK78" s="163"/>
      <c r="AL78" s="153"/>
      <c r="AM78" s="153"/>
      <c r="AN78" s="153"/>
      <c r="AR78" s="31"/>
      <c r="AS78" s="31"/>
      <c r="AT78" s="31"/>
      <c r="AU78" s="31"/>
      <c r="AV78" s="31"/>
      <c r="AW78" s="31"/>
      <c r="AX78" s="31"/>
      <c r="AY78" s="31"/>
    </row>
    <row r="79" spans="1:51" s="40" customFormat="1" ht="13.5" customHeight="1">
      <c r="A79" s="1056" t="s">
        <v>993</v>
      </c>
      <c r="B79" s="1178">
        <v>8</v>
      </c>
      <c r="C79" s="1180" t="s">
        <v>406</v>
      </c>
      <c r="D79" s="63" t="s">
        <v>240</v>
      </c>
      <c r="E79" s="1056" t="s">
        <v>407</v>
      </c>
      <c r="F79" s="32"/>
      <c r="G79" s="1011" t="s">
        <v>72</v>
      </c>
      <c r="H79" s="1011"/>
      <c r="I79" s="1011"/>
      <c r="J79" s="1011"/>
      <c r="K79" s="1011"/>
      <c r="L79" s="1011"/>
      <c r="M79" s="1011"/>
      <c r="N79" s="1058" t="s">
        <v>114</v>
      </c>
      <c r="O79" s="1058"/>
      <c r="P79" s="1058"/>
      <c r="Q79" s="1058"/>
      <c r="R79" s="1058"/>
      <c r="S79" s="1058"/>
      <c r="T79" s="1058"/>
      <c r="U79" s="1058"/>
      <c r="V79" s="1058"/>
      <c r="W79" s="31"/>
      <c r="X79" s="31"/>
      <c r="Y79" s="31"/>
      <c r="Z79" s="31"/>
      <c r="AA79" s="45"/>
      <c r="AB79" s="1486" t="s">
        <v>643</v>
      </c>
      <c r="AC79" s="1550"/>
      <c r="AD79" s="1551"/>
      <c r="AJ79" s="1360"/>
      <c r="AK79" s="1360"/>
      <c r="AL79" s="921"/>
      <c r="AM79" s="921"/>
      <c r="AN79" s="921"/>
      <c r="AR79" s="31"/>
      <c r="AS79" s="31"/>
      <c r="AT79" s="31"/>
      <c r="AU79" s="31"/>
      <c r="AV79" s="31"/>
      <c r="AW79" s="31"/>
      <c r="AX79" s="31"/>
      <c r="AY79" s="31"/>
    </row>
    <row r="80" spans="1:51" s="40" customFormat="1" ht="13.5" customHeight="1">
      <c r="A80" s="1056"/>
      <c r="B80" s="1178"/>
      <c r="C80" s="1180"/>
      <c r="D80" s="63"/>
      <c r="E80" s="1056"/>
      <c r="F80" s="32"/>
      <c r="G80" s="1011"/>
      <c r="H80" s="1011"/>
      <c r="I80" s="1011"/>
      <c r="J80" s="1011"/>
      <c r="K80" s="1011"/>
      <c r="L80" s="1011"/>
      <c r="M80" s="1011"/>
      <c r="N80" s="1058"/>
      <c r="O80" s="1058"/>
      <c r="P80" s="1058"/>
      <c r="Q80" s="1058"/>
      <c r="R80" s="1058"/>
      <c r="S80" s="1058"/>
      <c r="T80" s="1058"/>
      <c r="U80" s="1058"/>
      <c r="V80" s="1058"/>
      <c r="W80" s="31"/>
      <c r="X80" s="31"/>
      <c r="Y80" s="31"/>
      <c r="Z80" s="31"/>
      <c r="AA80" s="45"/>
      <c r="AB80" s="1486"/>
      <c r="AC80" s="1550"/>
      <c r="AD80" s="1551"/>
      <c r="AJ80" s="1360"/>
      <c r="AK80" s="1360"/>
      <c r="AL80" s="921"/>
      <c r="AM80" s="921"/>
      <c r="AN80" s="921"/>
      <c r="AR80" s="31"/>
      <c r="AS80" s="31"/>
      <c r="AT80" s="31"/>
      <c r="AU80" s="31"/>
      <c r="AV80" s="31"/>
      <c r="AW80" s="31"/>
      <c r="AX80" s="31"/>
      <c r="AY80" s="31"/>
    </row>
    <row r="81" spans="1:43">
      <c r="A81" s="1056"/>
      <c r="B81" s="1178"/>
      <c r="C81" s="1180"/>
      <c r="D81" s="63"/>
      <c r="E81" s="1056"/>
      <c r="F81" s="32"/>
      <c r="G81" s="38"/>
      <c r="H81" s="38"/>
      <c r="I81" s="38"/>
      <c r="J81" s="38"/>
      <c r="K81" s="38"/>
      <c r="L81" s="38"/>
      <c r="M81" s="38"/>
      <c r="N81" s="170"/>
      <c r="O81" s="170"/>
      <c r="P81" s="170"/>
      <c r="Q81" s="170"/>
      <c r="R81" s="170"/>
      <c r="S81" s="170"/>
      <c r="T81" s="170"/>
      <c r="U81" s="170"/>
      <c r="V81" s="170"/>
      <c r="AA81" s="45"/>
      <c r="AB81" s="1486"/>
      <c r="AC81" s="1550"/>
      <c r="AD81" s="1551"/>
      <c r="AJ81" s="1360"/>
      <c r="AK81" s="1360"/>
      <c r="AL81" s="921"/>
      <c r="AM81" s="921"/>
      <c r="AN81" s="921"/>
    </row>
    <row r="82" spans="1:43" ht="13.5" customHeight="1">
      <c r="A82" s="1056"/>
      <c r="B82" s="1178"/>
      <c r="C82" s="1180"/>
      <c r="D82" s="63"/>
      <c r="E82" s="1056"/>
      <c r="F82" s="171"/>
      <c r="G82" s="1650" t="s">
        <v>181</v>
      </c>
      <c r="H82" s="1651"/>
      <c r="I82" s="1651"/>
      <c r="J82" s="1651"/>
      <c r="K82" s="1651"/>
      <c r="L82" s="1651"/>
      <c r="M82" s="1651"/>
      <c r="N82" s="1464" t="s">
        <v>102</v>
      </c>
      <c r="O82" s="1465"/>
      <c r="P82" s="1466"/>
      <c r="Q82" s="1650" t="s">
        <v>189</v>
      </c>
      <c r="R82" s="1651"/>
      <c r="S82" s="1651"/>
      <c r="T82" s="1651"/>
      <c r="U82" s="1651"/>
      <c r="V82" s="1651"/>
      <c r="W82" s="1651"/>
      <c r="X82" s="1464" t="s">
        <v>102</v>
      </c>
      <c r="Y82" s="1465"/>
      <c r="Z82" s="1466"/>
      <c r="AA82" s="172"/>
      <c r="AB82" s="1486"/>
      <c r="AC82" s="1550"/>
      <c r="AD82" s="1551"/>
      <c r="AJ82" s="1360"/>
      <c r="AK82" s="1360"/>
      <c r="AL82" s="153"/>
      <c r="AM82" s="153"/>
      <c r="AN82" s="153"/>
    </row>
    <row r="83" spans="1:43">
      <c r="A83" s="1056"/>
      <c r="B83" s="1178"/>
      <c r="C83" s="1180"/>
      <c r="D83" s="63"/>
      <c r="E83" s="1056"/>
      <c r="F83" s="171"/>
      <c r="G83" s="1652"/>
      <c r="H83" s="1653"/>
      <c r="I83" s="1653"/>
      <c r="J83" s="1653"/>
      <c r="K83" s="1653"/>
      <c r="L83" s="1653"/>
      <c r="M83" s="1653"/>
      <c r="N83" s="1467"/>
      <c r="O83" s="1468"/>
      <c r="P83" s="1469"/>
      <c r="Q83" s="1652"/>
      <c r="R83" s="1653"/>
      <c r="S83" s="1653"/>
      <c r="T83" s="1653"/>
      <c r="U83" s="1653"/>
      <c r="V83" s="1653"/>
      <c r="W83" s="1653"/>
      <c r="X83" s="1467"/>
      <c r="Y83" s="1468"/>
      <c r="Z83" s="1469"/>
      <c r="AA83" s="172"/>
      <c r="AB83" s="1486"/>
      <c r="AC83" s="1550"/>
      <c r="AD83" s="1551"/>
      <c r="AM83" s="173"/>
      <c r="AN83" s="173"/>
    </row>
    <row r="84" spans="1:43" ht="13.5" customHeight="1">
      <c r="A84" s="1056"/>
      <c r="B84" s="1178"/>
      <c r="C84" s="1180"/>
      <c r="D84" s="63"/>
      <c r="E84" s="1056"/>
      <c r="F84" s="171"/>
      <c r="G84" s="1650" t="s">
        <v>182</v>
      </c>
      <c r="H84" s="1651"/>
      <c r="I84" s="1651"/>
      <c r="J84" s="1651"/>
      <c r="K84" s="1651"/>
      <c r="L84" s="1651"/>
      <c r="M84" s="1651"/>
      <c r="N84" s="1464" t="s">
        <v>102</v>
      </c>
      <c r="O84" s="1465"/>
      <c r="P84" s="1466"/>
      <c r="Q84" s="1650" t="s">
        <v>75</v>
      </c>
      <c r="R84" s="1651"/>
      <c r="S84" s="1651"/>
      <c r="T84" s="1651"/>
      <c r="U84" s="1651"/>
      <c r="V84" s="1651"/>
      <c r="W84" s="1651"/>
      <c r="X84" s="1464" t="s">
        <v>102</v>
      </c>
      <c r="Y84" s="1465"/>
      <c r="Z84" s="1466"/>
      <c r="AA84" s="172"/>
      <c r="AB84" s="1486"/>
      <c r="AC84" s="1550"/>
      <c r="AD84" s="1551"/>
      <c r="AM84" s="173"/>
      <c r="AN84" s="173"/>
    </row>
    <row r="85" spans="1:43">
      <c r="A85" s="1056"/>
      <c r="B85" s="1178"/>
      <c r="C85" s="1180"/>
      <c r="D85" s="63"/>
      <c r="E85" s="1056"/>
      <c r="F85" s="171"/>
      <c r="G85" s="1652"/>
      <c r="H85" s="1653"/>
      <c r="I85" s="1653"/>
      <c r="J85" s="1653"/>
      <c r="K85" s="1653"/>
      <c r="L85" s="1653"/>
      <c r="M85" s="1653"/>
      <c r="N85" s="1467"/>
      <c r="O85" s="1468"/>
      <c r="P85" s="1469"/>
      <c r="Q85" s="1652"/>
      <c r="R85" s="1653"/>
      <c r="S85" s="1653"/>
      <c r="T85" s="1653"/>
      <c r="U85" s="1653"/>
      <c r="V85" s="1653"/>
      <c r="W85" s="1653"/>
      <c r="X85" s="1467"/>
      <c r="Y85" s="1468"/>
      <c r="Z85" s="1469"/>
      <c r="AA85" s="172"/>
      <c r="AB85" s="1486"/>
      <c r="AC85" s="1550"/>
      <c r="AD85" s="1551"/>
      <c r="AM85" s="153"/>
      <c r="AN85" s="153"/>
    </row>
    <row r="86" spans="1:43" ht="13.5" customHeight="1">
      <c r="A86" s="1056"/>
      <c r="B86" s="1178"/>
      <c r="C86" s="1180"/>
      <c r="D86" s="63"/>
      <c r="E86" s="1056"/>
      <c r="F86" s="171"/>
      <c r="G86" s="1650" t="s">
        <v>190</v>
      </c>
      <c r="H86" s="1651"/>
      <c r="I86" s="1651"/>
      <c r="J86" s="1651"/>
      <c r="K86" s="1651"/>
      <c r="L86" s="1651"/>
      <c r="M86" s="1651"/>
      <c r="N86" s="1464" t="s">
        <v>102</v>
      </c>
      <c r="O86" s="1465"/>
      <c r="P86" s="1466"/>
      <c r="Q86" s="1650" t="s">
        <v>76</v>
      </c>
      <c r="R86" s="1651"/>
      <c r="S86" s="1651"/>
      <c r="T86" s="1651"/>
      <c r="U86" s="1651"/>
      <c r="V86" s="1651"/>
      <c r="W86" s="1666"/>
      <c r="X86" s="1464" t="s">
        <v>102</v>
      </c>
      <c r="Y86" s="1465"/>
      <c r="Z86" s="1466"/>
      <c r="AA86" s="172"/>
      <c r="AB86" s="1486"/>
      <c r="AC86" s="1550"/>
      <c r="AD86" s="1551"/>
      <c r="AM86" s="174"/>
      <c r="AN86" s="174"/>
    </row>
    <row r="87" spans="1:43" ht="13.5" customHeight="1">
      <c r="A87" s="1056"/>
      <c r="B87" s="1178"/>
      <c r="C87" s="1180"/>
      <c r="D87" s="63"/>
      <c r="E87" s="1056"/>
      <c r="F87" s="171"/>
      <c r="G87" s="1652"/>
      <c r="H87" s="1653"/>
      <c r="I87" s="1653"/>
      <c r="J87" s="1653"/>
      <c r="K87" s="1653"/>
      <c r="L87" s="1653"/>
      <c r="M87" s="1653"/>
      <c r="N87" s="1467"/>
      <c r="O87" s="1468"/>
      <c r="P87" s="1469"/>
      <c r="Q87" s="1652"/>
      <c r="R87" s="1653"/>
      <c r="S87" s="1653"/>
      <c r="T87" s="1653"/>
      <c r="U87" s="1653"/>
      <c r="V87" s="1653"/>
      <c r="W87" s="1667"/>
      <c r="X87" s="1467"/>
      <c r="Y87" s="1468"/>
      <c r="Z87" s="1469"/>
      <c r="AA87" s="172"/>
      <c r="AB87" s="1486"/>
      <c r="AC87" s="1550"/>
      <c r="AD87" s="1551"/>
      <c r="AM87" s="174"/>
      <c r="AN87" s="174"/>
    </row>
    <row r="88" spans="1:43" ht="13.5" customHeight="1">
      <c r="A88" s="1056"/>
      <c r="B88" s="1178"/>
      <c r="C88" s="1180"/>
      <c r="D88" s="63"/>
      <c r="E88" s="1056"/>
      <c r="F88" s="171"/>
      <c r="G88" s="1650" t="s">
        <v>183</v>
      </c>
      <c r="H88" s="1651"/>
      <c r="I88" s="1651"/>
      <c r="J88" s="1651"/>
      <c r="K88" s="1651"/>
      <c r="L88" s="1651"/>
      <c r="M88" s="1651"/>
      <c r="N88" s="1464" t="s">
        <v>102</v>
      </c>
      <c r="O88" s="1465"/>
      <c r="P88" s="1466"/>
      <c r="Q88" s="175"/>
      <c r="R88" s="176"/>
      <c r="S88" s="176"/>
      <c r="T88" s="176"/>
      <c r="U88" s="176"/>
      <c r="V88" s="176"/>
      <c r="W88" s="176"/>
      <c r="X88" s="177"/>
      <c r="Y88" s="177"/>
      <c r="Z88" s="177"/>
      <c r="AA88" s="172"/>
      <c r="AB88" s="1486"/>
      <c r="AC88" s="1550"/>
      <c r="AD88" s="1551"/>
      <c r="AM88" s="174"/>
      <c r="AN88" s="174"/>
    </row>
    <row r="89" spans="1:43" ht="13.5" customHeight="1">
      <c r="A89" s="1056"/>
      <c r="B89" s="1178"/>
      <c r="C89" s="1180"/>
      <c r="D89" s="63"/>
      <c r="E89" s="1056"/>
      <c r="F89" s="171"/>
      <c r="G89" s="1652"/>
      <c r="H89" s="1653"/>
      <c r="I89" s="1653"/>
      <c r="J89" s="1653"/>
      <c r="K89" s="1653"/>
      <c r="L89" s="1653"/>
      <c r="M89" s="1653"/>
      <c r="N89" s="1467"/>
      <c r="O89" s="1468"/>
      <c r="P89" s="1469"/>
      <c r="Q89" s="178"/>
      <c r="R89" s="179"/>
      <c r="S89" s="179"/>
      <c r="T89" s="179"/>
      <c r="U89" s="179"/>
      <c r="V89" s="179"/>
      <c r="W89" s="179"/>
      <c r="X89" s="40"/>
      <c r="Y89" s="40"/>
      <c r="Z89" s="40"/>
      <c r="AA89" s="172"/>
      <c r="AB89" s="1486"/>
      <c r="AC89" s="1550"/>
      <c r="AD89" s="1551"/>
      <c r="AM89" s="174"/>
      <c r="AN89" s="174"/>
    </row>
    <row r="90" spans="1:43" ht="13.5" customHeight="1">
      <c r="A90" s="1480"/>
      <c r="B90" s="1179"/>
      <c r="C90" s="1181"/>
      <c r="D90" s="165"/>
      <c r="E90" s="1480"/>
      <c r="F90" s="180"/>
      <c r="G90" s="118"/>
      <c r="H90" s="118"/>
      <c r="I90" s="118"/>
      <c r="J90" s="118"/>
      <c r="K90" s="118"/>
      <c r="L90" s="118"/>
      <c r="M90" s="118"/>
      <c r="N90" s="118"/>
      <c r="O90" s="118"/>
      <c r="P90" s="118"/>
      <c r="Q90" s="118"/>
      <c r="R90" s="118"/>
      <c r="S90" s="118"/>
      <c r="T90" s="118"/>
      <c r="U90" s="118"/>
      <c r="V90" s="118"/>
      <c r="W90" s="118"/>
      <c r="X90" s="118"/>
      <c r="Y90" s="118"/>
      <c r="Z90" s="181"/>
      <c r="AA90" s="182"/>
      <c r="AB90" s="1637"/>
      <c r="AC90" s="1638"/>
      <c r="AD90" s="1639"/>
    </row>
    <row r="91" spans="1:43" ht="5.25" customHeight="1">
      <c r="A91" s="49"/>
      <c r="B91" s="37"/>
      <c r="C91" s="36"/>
      <c r="D91" s="63"/>
      <c r="E91" s="49"/>
      <c r="F91" s="171"/>
      <c r="G91" s="183"/>
      <c r="H91" s="183"/>
      <c r="I91" s="183"/>
      <c r="J91" s="183"/>
      <c r="K91" s="183"/>
      <c r="L91" s="183"/>
      <c r="M91" s="183"/>
      <c r="N91" s="183"/>
      <c r="O91" s="183"/>
      <c r="P91" s="183"/>
      <c r="Q91" s="183"/>
      <c r="R91" s="183"/>
      <c r="S91" s="183"/>
      <c r="T91" s="46"/>
      <c r="U91" s="46"/>
      <c r="V91" s="46"/>
      <c r="W91" s="46"/>
      <c r="X91" s="46"/>
      <c r="Y91" s="40"/>
      <c r="Z91" s="40"/>
      <c r="AA91" s="172"/>
      <c r="AB91" s="184"/>
      <c r="AC91" s="185"/>
      <c r="AD91" s="186"/>
    </row>
    <row r="92" spans="1:43" ht="13.5" customHeight="1">
      <c r="A92" s="47"/>
      <c r="B92" s="59">
        <v>9</v>
      </c>
      <c r="C92" s="1009" t="s">
        <v>882</v>
      </c>
      <c r="D92" s="63" t="s">
        <v>240</v>
      </c>
      <c r="E92" s="1056" t="s">
        <v>864</v>
      </c>
      <c r="F92" s="32"/>
      <c r="G92" s="1011" t="s">
        <v>72</v>
      </c>
      <c r="H92" s="1011"/>
      <c r="I92" s="1011"/>
      <c r="J92" s="1011"/>
      <c r="K92" s="1011"/>
      <c r="L92" s="1011"/>
      <c r="M92" s="1011"/>
      <c r="N92" s="1058" t="s">
        <v>114</v>
      </c>
      <c r="O92" s="1058"/>
      <c r="P92" s="1058"/>
      <c r="Q92" s="1058"/>
      <c r="R92" s="1058"/>
      <c r="S92" s="1058"/>
      <c r="T92" s="1058"/>
      <c r="U92" s="1058"/>
      <c r="V92" s="1058"/>
      <c r="AA92" s="45"/>
      <c r="AB92" s="1082" t="s">
        <v>643</v>
      </c>
      <c r="AC92" s="1113"/>
      <c r="AD92" s="1114"/>
    </row>
    <row r="93" spans="1:43">
      <c r="A93" s="47"/>
      <c r="B93" s="59"/>
      <c r="C93" s="1009"/>
      <c r="D93" s="63"/>
      <c r="E93" s="1056"/>
      <c r="F93" s="32"/>
      <c r="G93" s="1011"/>
      <c r="H93" s="1011"/>
      <c r="I93" s="1011"/>
      <c r="J93" s="1011"/>
      <c r="K93" s="1011"/>
      <c r="L93" s="1011"/>
      <c r="M93" s="1011"/>
      <c r="N93" s="1058"/>
      <c r="O93" s="1058"/>
      <c r="P93" s="1058"/>
      <c r="Q93" s="1058"/>
      <c r="R93" s="1058"/>
      <c r="S93" s="1058"/>
      <c r="T93" s="1058"/>
      <c r="U93" s="1058"/>
      <c r="V93" s="1058"/>
      <c r="AA93" s="45"/>
      <c r="AB93" s="1082"/>
      <c r="AC93" s="1113"/>
      <c r="AD93" s="1114"/>
    </row>
    <row r="94" spans="1:43" ht="13.5" customHeight="1">
      <c r="A94" s="47"/>
      <c r="B94" s="59"/>
      <c r="C94" s="1009"/>
      <c r="D94" s="63"/>
      <c r="E94" s="1056"/>
      <c r="F94" s="32"/>
      <c r="G94" s="31" t="s">
        <v>167</v>
      </c>
      <c r="AA94" s="45"/>
      <c r="AB94" s="1082"/>
      <c r="AC94" s="1113"/>
      <c r="AD94" s="1114"/>
    </row>
    <row r="95" spans="1:43">
      <c r="A95" s="47"/>
      <c r="B95" s="59"/>
      <c r="C95" s="1009"/>
      <c r="D95" s="63"/>
      <c r="E95" s="1056"/>
      <c r="F95" s="32"/>
      <c r="H95" s="187"/>
      <c r="I95" s="188"/>
      <c r="J95" s="188"/>
      <c r="K95" s="187"/>
      <c r="L95" s="188"/>
      <c r="M95" s="188"/>
      <c r="N95" s="188"/>
      <c r="O95" s="188"/>
      <c r="P95" s="187"/>
      <c r="Q95" s="187"/>
      <c r="R95" s="187"/>
      <c r="S95" s="187"/>
      <c r="T95" s="187"/>
      <c r="U95" s="188"/>
      <c r="V95" s="188"/>
      <c r="W95" s="189"/>
      <c r="X95" s="189"/>
      <c r="Y95" s="189"/>
      <c r="Z95" s="189"/>
      <c r="AA95" s="45"/>
      <c r="AB95" s="190"/>
      <c r="AC95" s="191"/>
      <c r="AD95" s="192"/>
      <c r="AF95" s="193"/>
      <c r="AG95" s="193"/>
      <c r="AH95" s="193"/>
      <c r="AI95" s="193"/>
      <c r="AJ95" s="193"/>
      <c r="AK95" s="193"/>
      <c r="AL95" s="193"/>
      <c r="AM95" s="193"/>
      <c r="AN95" s="193"/>
      <c r="AO95" s="193"/>
      <c r="AP95" s="193"/>
      <c r="AQ95" s="193"/>
    </row>
    <row r="96" spans="1:43">
      <c r="A96" s="47"/>
      <c r="B96" s="59"/>
      <c r="C96" s="1009"/>
      <c r="D96" s="63"/>
      <c r="E96" s="1056"/>
      <c r="F96" s="32"/>
      <c r="G96" s="1436" t="s">
        <v>684</v>
      </c>
      <c r="H96" s="1436"/>
      <c r="I96" s="1436"/>
      <c r="J96" s="1436"/>
      <c r="K96" s="1436"/>
      <c r="L96" s="1436"/>
      <c r="M96" s="1436"/>
      <c r="N96" s="1436"/>
      <c r="O96" s="1436"/>
      <c r="P96" s="1436"/>
      <c r="Q96" s="1436"/>
      <c r="R96" s="1436"/>
      <c r="S96" s="1436"/>
      <c r="T96" s="1436"/>
      <c r="U96" s="1436"/>
      <c r="V96" s="1436"/>
      <c r="W96" s="189"/>
      <c r="X96" s="189"/>
      <c r="Y96" s="189"/>
      <c r="Z96" s="189"/>
      <c r="AA96" s="45"/>
      <c r="AB96" s="190"/>
      <c r="AC96" s="191"/>
      <c r="AD96" s="192"/>
      <c r="AF96" s="193"/>
      <c r="AG96" s="193"/>
      <c r="AH96" s="193"/>
      <c r="AI96" s="193"/>
      <c r="AJ96" s="193"/>
      <c r="AK96" s="193"/>
      <c r="AL96" s="193"/>
      <c r="AM96" s="193"/>
      <c r="AN96" s="193"/>
      <c r="AO96" s="193"/>
      <c r="AP96" s="193"/>
      <c r="AQ96" s="193"/>
    </row>
    <row r="97" spans="1:43">
      <c r="A97" s="47"/>
      <c r="B97" s="59"/>
      <c r="C97" s="1009"/>
      <c r="D97" s="63"/>
      <c r="E97" s="1056"/>
      <c r="F97" s="32"/>
      <c r="G97" s="1385" t="s">
        <v>685</v>
      </c>
      <c r="H97" s="1386"/>
      <c r="I97" s="1386"/>
      <c r="J97" s="1386"/>
      <c r="K97" s="1386"/>
      <c r="L97" s="1386"/>
      <c r="M97" s="1387"/>
      <c r="N97" s="1348" t="s">
        <v>638</v>
      </c>
      <c r="O97" s="1348"/>
      <c r="P97" s="1348"/>
      <c r="Q97" s="1348"/>
      <c r="R97" s="1348"/>
      <c r="S97" s="1348" t="s">
        <v>639</v>
      </c>
      <c r="T97" s="1348"/>
      <c r="U97" s="1348"/>
      <c r="V97" s="1348"/>
      <c r="W97" s="1348"/>
      <c r="X97" s="1348"/>
      <c r="Y97" s="189"/>
      <c r="Z97" s="189"/>
      <c r="AA97" s="45"/>
      <c r="AB97" s="190"/>
      <c r="AC97" s="191"/>
      <c r="AD97" s="192"/>
      <c r="AF97" s="193"/>
      <c r="AG97" s="193"/>
      <c r="AH97" s="193"/>
      <c r="AI97" s="193"/>
      <c r="AJ97" s="193"/>
      <c r="AK97" s="193"/>
      <c r="AL97" s="193"/>
      <c r="AM97" s="193"/>
      <c r="AN97" s="193"/>
      <c r="AO97" s="193"/>
      <c r="AP97" s="193"/>
      <c r="AQ97" s="193"/>
    </row>
    <row r="98" spans="1:43">
      <c r="A98" s="47"/>
      <c r="B98" s="59"/>
      <c r="C98" s="1009"/>
      <c r="D98" s="63"/>
      <c r="E98" s="1056"/>
      <c r="F98" s="32"/>
      <c r="G98" s="1373" t="s">
        <v>689</v>
      </c>
      <c r="H98" s="1374"/>
      <c r="I98" s="1374"/>
      <c r="J98" s="1374"/>
      <c r="K98" s="1374"/>
      <c r="L98" s="1374"/>
      <c r="M98" s="1375"/>
      <c r="N98" s="2024"/>
      <c r="O98" s="2024"/>
      <c r="P98" s="2024"/>
      <c r="Q98" s="2024"/>
      <c r="R98" s="2024"/>
      <c r="S98" s="2025"/>
      <c r="T98" s="2026"/>
      <c r="U98" s="2026"/>
      <c r="V98" s="2026"/>
      <c r="W98" s="2027" t="s">
        <v>686</v>
      </c>
      <c r="X98" s="2028"/>
      <c r="Y98" s="189"/>
      <c r="Z98" s="189"/>
      <c r="AA98" s="45"/>
      <c r="AB98" s="190"/>
      <c r="AC98" s="191"/>
      <c r="AD98" s="192"/>
      <c r="AF98" s="193"/>
      <c r="AG98" s="193"/>
      <c r="AH98" s="193"/>
      <c r="AI98" s="193"/>
      <c r="AJ98" s="193"/>
      <c r="AK98" s="193"/>
      <c r="AL98" s="193"/>
      <c r="AM98" s="193"/>
      <c r="AN98" s="193"/>
      <c r="AO98" s="193"/>
      <c r="AP98" s="193"/>
      <c r="AQ98" s="193"/>
    </row>
    <row r="99" spans="1:43">
      <c r="A99" s="47"/>
      <c r="B99" s="59"/>
      <c r="C99" s="1009"/>
      <c r="D99" s="63"/>
      <c r="E99" s="1056"/>
      <c r="F99" s="32"/>
      <c r="G99" s="2046" t="s">
        <v>695</v>
      </c>
      <c r="H99" s="2047"/>
      <c r="I99" s="2047"/>
      <c r="J99" s="2047"/>
      <c r="K99" s="2047"/>
      <c r="L99" s="2047"/>
      <c r="M99" s="2047"/>
      <c r="N99" s="2047"/>
      <c r="O99" s="2047"/>
      <c r="P99" s="2047"/>
      <c r="Q99" s="2047"/>
      <c r="R99" s="2048"/>
      <c r="S99" s="1348" t="s">
        <v>687</v>
      </c>
      <c r="T99" s="1348"/>
      <c r="U99" s="1348"/>
      <c r="V99" s="1348"/>
      <c r="W99" s="1348"/>
      <c r="X99" s="1348"/>
      <c r="Y99" s="189"/>
      <c r="Z99" s="189"/>
      <c r="AA99" s="45"/>
      <c r="AB99" s="190"/>
      <c r="AC99" s="191"/>
      <c r="AD99" s="192"/>
      <c r="AF99" s="193"/>
      <c r="AG99" s="193"/>
      <c r="AH99" s="193"/>
      <c r="AI99" s="193"/>
      <c r="AJ99" s="193"/>
      <c r="AK99" s="193"/>
      <c r="AL99" s="193"/>
      <c r="AM99" s="193"/>
      <c r="AN99" s="193"/>
      <c r="AO99" s="193"/>
      <c r="AP99" s="193"/>
      <c r="AQ99" s="193"/>
    </row>
    <row r="100" spans="1:43">
      <c r="A100" s="47"/>
      <c r="B100" s="59"/>
      <c r="C100" s="1009"/>
      <c r="D100" s="63"/>
      <c r="E100" s="1056"/>
      <c r="F100" s="32"/>
      <c r="G100" s="2049" t="str">
        <f>IF(N37+N38+R37+R38=0,"",N37+N38+R37+R38)</f>
        <v/>
      </c>
      <c r="H100" s="2050"/>
      <c r="I100" s="2050"/>
      <c r="J100" s="2050"/>
      <c r="K100" s="2050"/>
      <c r="L100" s="2050"/>
      <c r="M100" s="2050"/>
      <c r="N100" s="2050"/>
      <c r="O100" s="2051"/>
      <c r="P100" s="2052" t="s">
        <v>688</v>
      </c>
      <c r="Q100" s="2052"/>
      <c r="R100" s="2053"/>
      <c r="S100" s="2021" t="str">
        <f>IFERROR(ROUNDDOWN(S98/G100,2),"")</f>
        <v/>
      </c>
      <c r="T100" s="2022"/>
      <c r="U100" s="2022"/>
      <c r="V100" s="2022"/>
      <c r="W100" s="2022"/>
      <c r="X100" s="2023"/>
      <c r="Y100" s="189"/>
      <c r="Z100" s="189"/>
      <c r="AA100" s="45"/>
      <c r="AB100" s="190"/>
      <c r="AC100" s="191"/>
      <c r="AD100" s="192"/>
      <c r="AF100" s="193"/>
      <c r="AG100" s="193"/>
      <c r="AH100" s="193"/>
      <c r="AI100" s="193"/>
      <c r="AJ100" s="193"/>
      <c r="AK100" s="193"/>
      <c r="AL100" s="193"/>
      <c r="AM100" s="193"/>
      <c r="AN100" s="193"/>
      <c r="AO100" s="193"/>
      <c r="AP100" s="193"/>
      <c r="AQ100" s="193"/>
    </row>
    <row r="101" spans="1:43">
      <c r="A101" s="47"/>
      <c r="B101" s="59"/>
      <c r="C101" s="1009"/>
      <c r="D101" s="63"/>
      <c r="E101" s="1056"/>
      <c r="F101" s="32"/>
      <c r="H101" s="187"/>
      <c r="I101" s="188"/>
      <c r="J101" s="188"/>
      <c r="K101" s="187"/>
      <c r="L101" s="188"/>
      <c r="M101" s="188"/>
      <c r="N101" s="188"/>
      <c r="O101" s="188"/>
      <c r="P101" s="187"/>
      <c r="Q101" s="187"/>
      <c r="R101" s="187"/>
      <c r="S101" s="187"/>
      <c r="T101" s="187"/>
      <c r="U101" s="188"/>
      <c r="V101" s="188"/>
      <c r="W101" s="189"/>
      <c r="X101" s="189"/>
      <c r="Y101" s="189"/>
      <c r="Z101" s="189"/>
      <c r="AA101" s="45"/>
      <c r="AB101" s="190"/>
      <c r="AC101" s="191"/>
      <c r="AD101" s="192"/>
      <c r="AF101" s="193"/>
      <c r="AG101" s="193"/>
      <c r="AH101" s="193"/>
      <c r="AI101" s="193"/>
      <c r="AJ101" s="193"/>
      <c r="AK101" s="193"/>
      <c r="AL101" s="193"/>
      <c r="AM101" s="193"/>
      <c r="AN101" s="193"/>
      <c r="AO101" s="193"/>
      <c r="AP101" s="193"/>
      <c r="AQ101" s="193"/>
    </row>
    <row r="102" spans="1:43">
      <c r="A102" s="47"/>
      <c r="B102" s="59"/>
      <c r="C102" s="1009"/>
      <c r="D102" s="63"/>
      <c r="E102" s="1056"/>
      <c r="F102" s="32"/>
      <c r="G102" s="1117" t="s">
        <v>690</v>
      </c>
      <c r="H102" s="1117"/>
      <c r="I102" s="1117"/>
      <c r="J102" s="1117"/>
      <c r="K102" s="1117"/>
      <c r="L102" s="1117"/>
      <c r="M102" s="1117"/>
      <c r="N102" s="1117"/>
      <c r="O102" s="1117"/>
      <c r="P102" s="1117"/>
      <c r="Q102" s="1117"/>
      <c r="R102" s="1117"/>
      <c r="S102" s="1117"/>
      <c r="T102" s="1117"/>
      <c r="U102" s="1117"/>
      <c r="V102" s="1117"/>
      <c r="W102" s="189"/>
      <c r="X102" s="189"/>
      <c r="Y102" s="189"/>
      <c r="Z102" s="189"/>
      <c r="AA102" s="45"/>
      <c r="AB102" s="190"/>
      <c r="AC102" s="191"/>
      <c r="AD102" s="192"/>
      <c r="AF102" s="193"/>
      <c r="AG102" s="193"/>
      <c r="AH102" s="193"/>
      <c r="AI102" s="193"/>
      <c r="AJ102" s="193"/>
      <c r="AK102" s="193"/>
      <c r="AL102" s="193"/>
      <c r="AM102" s="193"/>
      <c r="AN102" s="193"/>
      <c r="AO102" s="193"/>
      <c r="AP102" s="193"/>
      <c r="AQ102" s="193"/>
    </row>
    <row r="103" spans="1:43">
      <c r="A103" s="47"/>
      <c r="B103" s="59"/>
      <c r="C103" s="1009"/>
      <c r="D103" s="63"/>
      <c r="E103" s="1056"/>
      <c r="F103" s="32"/>
      <c r="G103" s="1385" t="s">
        <v>685</v>
      </c>
      <c r="H103" s="1386"/>
      <c r="I103" s="1386"/>
      <c r="J103" s="1386"/>
      <c r="K103" s="1386"/>
      <c r="L103" s="1386"/>
      <c r="M103" s="1387"/>
      <c r="N103" s="1348" t="s">
        <v>638</v>
      </c>
      <c r="O103" s="1348"/>
      <c r="P103" s="1348"/>
      <c r="Q103" s="1348"/>
      <c r="R103" s="1348"/>
      <c r="S103" s="1348" t="s">
        <v>639</v>
      </c>
      <c r="T103" s="1348"/>
      <c r="U103" s="1348"/>
      <c r="V103" s="1348"/>
      <c r="W103" s="1348"/>
      <c r="X103" s="1348"/>
      <c r="Y103" s="189"/>
      <c r="Z103" s="189"/>
      <c r="AA103" s="45"/>
      <c r="AB103" s="190"/>
      <c r="AC103" s="191"/>
      <c r="AD103" s="192"/>
      <c r="AF103" s="193"/>
      <c r="AG103" s="193"/>
      <c r="AH103" s="193"/>
      <c r="AI103" s="193"/>
      <c r="AJ103" s="193"/>
      <c r="AK103" s="193"/>
      <c r="AL103" s="193"/>
      <c r="AM103" s="193"/>
      <c r="AN103" s="193"/>
      <c r="AO103" s="193"/>
      <c r="AP103" s="193"/>
      <c r="AQ103" s="193"/>
    </row>
    <row r="104" spans="1:43">
      <c r="A104" s="47"/>
      <c r="B104" s="59"/>
      <c r="C104" s="1009"/>
      <c r="D104" s="63"/>
      <c r="E104" s="1056"/>
      <c r="F104" s="32"/>
      <c r="G104" s="1373" t="s">
        <v>691</v>
      </c>
      <c r="H104" s="1374"/>
      <c r="I104" s="1374"/>
      <c r="J104" s="1374"/>
      <c r="K104" s="1374"/>
      <c r="L104" s="1374"/>
      <c r="M104" s="1375"/>
      <c r="N104" s="2024"/>
      <c r="O104" s="2024"/>
      <c r="P104" s="2024"/>
      <c r="Q104" s="2024"/>
      <c r="R104" s="2024"/>
      <c r="S104" s="2025"/>
      <c r="T104" s="2026"/>
      <c r="U104" s="2026"/>
      <c r="V104" s="2026"/>
      <c r="W104" s="2027" t="s">
        <v>692</v>
      </c>
      <c r="X104" s="2028"/>
      <c r="Y104" s="189"/>
      <c r="Z104" s="189"/>
      <c r="AA104" s="45"/>
      <c r="AB104" s="190"/>
      <c r="AC104" s="191"/>
      <c r="AD104" s="192"/>
      <c r="AF104" s="193"/>
      <c r="AG104" s="193"/>
      <c r="AH104" s="193"/>
      <c r="AI104" s="193"/>
      <c r="AJ104" s="193"/>
      <c r="AK104" s="193"/>
      <c r="AL104" s="193"/>
      <c r="AM104" s="193"/>
      <c r="AN104" s="193"/>
      <c r="AO104" s="193"/>
      <c r="AP104" s="193"/>
      <c r="AQ104" s="193"/>
    </row>
    <row r="105" spans="1:43">
      <c r="A105" s="47"/>
      <c r="B105" s="59"/>
      <c r="C105" s="1009"/>
      <c r="D105" s="63"/>
      <c r="E105" s="1056"/>
      <c r="F105" s="32"/>
      <c r="G105" s="2046" t="s">
        <v>696</v>
      </c>
      <c r="H105" s="2047"/>
      <c r="I105" s="2047"/>
      <c r="J105" s="2047"/>
      <c r="K105" s="2047"/>
      <c r="L105" s="2047"/>
      <c r="M105" s="2047"/>
      <c r="N105" s="2047"/>
      <c r="O105" s="2047"/>
      <c r="P105" s="2047"/>
      <c r="Q105" s="2047"/>
      <c r="R105" s="2048"/>
      <c r="S105" s="1348" t="s">
        <v>694</v>
      </c>
      <c r="T105" s="1348"/>
      <c r="U105" s="1348"/>
      <c r="V105" s="1348"/>
      <c r="W105" s="1348"/>
      <c r="X105" s="1348"/>
      <c r="Y105" s="189"/>
      <c r="Z105" s="189"/>
      <c r="AA105" s="45"/>
      <c r="AB105" s="190"/>
      <c r="AC105" s="191"/>
      <c r="AD105" s="192"/>
      <c r="AF105" s="193"/>
      <c r="AG105" s="193"/>
      <c r="AH105" s="193"/>
      <c r="AI105" s="193"/>
      <c r="AJ105" s="193"/>
      <c r="AK105" s="193"/>
      <c r="AL105" s="193"/>
      <c r="AM105" s="193"/>
      <c r="AN105" s="193"/>
      <c r="AO105" s="193"/>
      <c r="AP105" s="193"/>
      <c r="AQ105" s="193"/>
    </row>
    <row r="106" spans="1:43">
      <c r="A106" s="47"/>
      <c r="B106" s="59"/>
      <c r="C106" s="1009"/>
      <c r="D106" s="63"/>
      <c r="E106" s="1056"/>
      <c r="F106" s="32"/>
      <c r="G106" s="2049" t="str">
        <f>IF(N39+R39=0,"",N39+R39)</f>
        <v/>
      </c>
      <c r="H106" s="2050"/>
      <c r="I106" s="2050"/>
      <c r="J106" s="2050"/>
      <c r="K106" s="2050"/>
      <c r="L106" s="2050"/>
      <c r="M106" s="2050"/>
      <c r="N106" s="2050"/>
      <c r="O106" s="2051"/>
      <c r="P106" s="2052" t="s">
        <v>693</v>
      </c>
      <c r="Q106" s="2052"/>
      <c r="R106" s="2053"/>
      <c r="S106" s="2021" t="str">
        <f>IFERROR(ROUNDDOWN(S104/G106,2),"")</f>
        <v/>
      </c>
      <c r="T106" s="2022"/>
      <c r="U106" s="2022"/>
      <c r="V106" s="2022"/>
      <c r="W106" s="2022"/>
      <c r="X106" s="2023"/>
      <c r="Y106" s="189"/>
      <c r="Z106" s="189"/>
      <c r="AA106" s="45"/>
      <c r="AB106" s="190"/>
      <c r="AC106" s="191"/>
      <c r="AD106" s="192"/>
      <c r="AF106" s="193"/>
      <c r="AG106" s="193"/>
      <c r="AH106" s="193"/>
      <c r="AI106" s="193"/>
      <c r="AJ106" s="193"/>
      <c r="AK106" s="193"/>
      <c r="AL106" s="193"/>
      <c r="AM106" s="193"/>
      <c r="AN106" s="193"/>
      <c r="AO106" s="193"/>
      <c r="AP106" s="193"/>
      <c r="AQ106" s="193"/>
    </row>
    <row r="107" spans="1:43">
      <c r="A107" s="47"/>
      <c r="B107" s="59"/>
      <c r="C107" s="1009"/>
      <c r="D107" s="63"/>
      <c r="E107" s="1056"/>
      <c r="F107" s="32"/>
      <c r="H107" s="187"/>
      <c r="I107" s="188"/>
      <c r="J107" s="188"/>
      <c r="K107" s="187"/>
      <c r="L107" s="188"/>
      <c r="M107" s="188"/>
      <c r="N107" s="188"/>
      <c r="O107" s="188"/>
      <c r="P107" s="187"/>
      <c r="Q107" s="187"/>
      <c r="R107" s="187"/>
      <c r="S107" s="187"/>
      <c r="T107" s="187"/>
      <c r="U107" s="188"/>
      <c r="V107" s="188"/>
      <c r="W107" s="189"/>
      <c r="X107" s="189"/>
      <c r="Y107" s="189"/>
      <c r="Z107" s="189"/>
      <c r="AA107" s="45"/>
      <c r="AB107" s="190"/>
      <c r="AC107" s="191"/>
      <c r="AD107" s="192"/>
      <c r="AF107" s="193"/>
      <c r="AG107" s="193"/>
      <c r="AH107" s="193"/>
      <c r="AI107" s="193"/>
      <c r="AJ107" s="193"/>
      <c r="AK107" s="193"/>
      <c r="AL107" s="193"/>
      <c r="AM107" s="193"/>
      <c r="AN107" s="193"/>
      <c r="AO107" s="193"/>
      <c r="AP107" s="193"/>
      <c r="AQ107" s="193"/>
    </row>
    <row r="108" spans="1:43" ht="13.5" customHeight="1">
      <c r="A108" s="47"/>
      <c r="B108" s="59"/>
      <c r="C108" s="1009"/>
      <c r="D108" s="63"/>
      <c r="E108" s="1056"/>
      <c r="F108" s="32"/>
      <c r="G108" s="194"/>
      <c r="H108" s="194"/>
      <c r="I108" s="194"/>
      <c r="J108" s="194"/>
      <c r="K108" s="194"/>
      <c r="L108" s="194"/>
      <c r="M108" s="194"/>
      <c r="N108" s="194"/>
      <c r="O108" s="194"/>
      <c r="P108" s="194"/>
      <c r="Q108" s="194"/>
      <c r="R108" s="194"/>
      <c r="S108" s="194"/>
      <c r="T108" s="194"/>
      <c r="U108" s="194"/>
      <c r="V108" s="194"/>
      <c r="W108" s="194"/>
      <c r="X108" s="194"/>
      <c r="Y108" s="194"/>
      <c r="Z108" s="187"/>
      <c r="AA108" s="45"/>
      <c r="AB108" s="190"/>
      <c r="AC108" s="191"/>
      <c r="AD108" s="192"/>
    </row>
    <row r="109" spans="1:43" ht="13.5" customHeight="1">
      <c r="A109" s="47"/>
      <c r="B109" s="59"/>
      <c r="C109" s="1009"/>
      <c r="D109" s="63"/>
      <c r="E109" s="1056"/>
      <c r="F109" s="32"/>
      <c r="G109" s="832" t="s">
        <v>757</v>
      </c>
      <c r="H109" s="832"/>
      <c r="I109" s="832"/>
      <c r="J109" s="832"/>
      <c r="K109" s="832"/>
      <c r="L109" s="832"/>
      <c r="M109" s="832"/>
      <c r="N109" s="832"/>
      <c r="O109" s="832"/>
      <c r="P109" s="832"/>
      <c r="Z109" s="187"/>
      <c r="AA109" s="45"/>
      <c r="AB109" s="190"/>
      <c r="AC109" s="191"/>
      <c r="AD109" s="192"/>
    </row>
    <row r="110" spans="1:43" ht="13.5" customHeight="1">
      <c r="A110" s="47"/>
      <c r="B110" s="59"/>
      <c r="C110" s="1009"/>
      <c r="D110" s="63"/>
      <c r="E110" s="1056"/>
      <c r="F110" s="32"/>
      <c r="G110" s="951" t="s">
        <v>880</v>
      </c>
      <c r="H110" s="950"/>
      <c r="I110" s="950"/>
      <c r="J110" s="950"/>
      <c r="K110" s="950"/>
      <c r="L110" s="950"/>
      <c r="M110" s="952"/>
      <c r="N110" s="2035"/>
      <c r="O110" s="2035"/>
      <c r="P110" s="2036"/>
      <c r="Q110" s="2037"/>
      <c r="R110" s="195" t="s">
        <v>33</v>
      </c>
      <c r="S110" s="31" t="s">
        <v>95</v>
      </c>
      <c r="V110" s="118"/>
      <c r="Z110" s="187"/>
      <c r="AA110" s="45"/>
      <c r="AB110" s="190"/>
      <c r="AC110" s="191"/>
      <c r="AD110" s="192"/>
    </row>
    <row r="111" spans="1:43">
      <c r="A111" s="47"/>
      <c r="B111" s="59"/>
      <c r="C111" s="48"/>
      <c r="D111" s="63"/>
      <c r="E111" s="1056"/>
      <c r="F111" s="32"/>
      <c r="G111" s="2038" t="s">
        <v>154</v>
      </c>
      <c r="H111" s="2039"/>
      <c r="I111" s="2039"/>
      <c r="J111" s="2039"/>
      <c r="K111" s="2039"/>
      <c r="L111" s="2039"/>
      <c r="M111" s="2039"/>
      <c r="N111" s="1456"/>
      <c r="O111" s="1456"/>
      <c r="P111" s="2040" t="str">
        <f>IF(N39+R39=0,"",N39+R39)</f>
        <v/>
      </c>
      <c r="Q111" s="2041"/>
      <c r="R111" s="1640" t="s">
        <v>155</v>
      </c>
      <c r="S111" s="2042"/>
      <c r="T111" s="2043"/>
      <c r="U111" s="2044" t="str">
        <f>IFERROR(ROUNDDOWN(P111*3.3,2),"")</f>
        <v/>
      </c>
      <c r="V111" s="2045"/>
      <c r="W111" s="2045"/>
      <c r="X111" s="2054" t="s">
        <v>33</v>
      </c>
      <c r="Y111" s="1649" t="s">
        <v>96</v>
      </c>
      <c r="Z111" s="187"/>
      <c r="AA111" s="45"/>
      <c r="AB111" s="190"/>
      <c r="AC111" s="191"/>
      <c r="AD111" s="192"/>
    </row>
    <row r="112" spans="1:43">
      <c r="A112" s="47"/>
      <c r="B112" s="59"/>
      <c r="C112" s="48"/>
      <c r="D112" s="63"/>
      <c r="E112" s="1056"/>
      <c r="F112" s="32"/>
      <c r="G112" s="1330"/>
      <c r="H112" s="1331"/>
      <c r="I112" s="1331"/>
      <c r="J112" s="1331"/>
      <c r="K112" s="1331"/>
      <c r="L112" s="1331"/>
      <c r="M112" s="1331"/>
      <c r="N112" s="1331"/>
      <c r="O112" s="1331"/>
      <c r="P112" s="1475"/>
      <c r="Q112" s="1476"/>
      <c r="R112" s="1452"/>
      <c r="S112" s="1452"/>
      <c r="T112" s="1453"/>
      <c r="U112" s="1659"/>
      <c r="V112" s="1660"/>
      <c r="W112" s="1660"/>
      <c r="X112" s="1662"/>
      <c r="Y112" s="1649"/>
      <c r="Z112" s="187"/>
      <c r="AA112" s="45"/>
      <c r="AB112" s="190"/>
      <c r="AC112" s="191"/>
      <c r="AD112" s="192"/>
    </row>
    <row r="113" spans="1:30">
      <c r="A113" s="47"/>
      <c r="B113" s="59"/>
      <c r="C113" s="48"/>
      <c r="D113" s="63"/>
      <c r="E113" s="1056"/>
      <c r="F113" s="32"/>
      <c r="G113" s="187"/>
      <c r="H113" s="187"/>
      <c r="I113" s="187"/>
      <c r="J113" s="187"/>
      <c r="K113" s="187"/>
      <c r="L113" s="187"/>
      <c r="M113" s="187"/>
      <c r="N113" s="187"/>
      <c r="O113" s="187"/>
      <c r="P113" s="187"/>
      <c r="Q113" s="187"/>
      <c r="R113" s="187"/>
      <c r="S113" s="187"/>
      <c r="T113" s="187"/>
      <c r="U113" s="187"/>
      <c r="V113" s="187"/>
      <c r="W113" s="187"/>
      <c r="X113" s="187"/>
      <c r="Y113" s="187"/>
      <c r="Z113" s="187"/>
      <c r="AA113" s="45"/>
      <c r="AB113" s="190"/>
      <c r="AC113" s="191"/>
      <c r="AD113" s="192"/>
    </row>
    <row r="114" spans="1:30" ht="13.5" customHeight="1">
      <c r="A114" s="47"/>
      <c r="B114" s="59"/>
      <c r="C114" s="48"/>
      <c r="D114" s="63"/>
      <c r="E114" s="1056"/>
      <c r="F114" s="32"/>
      <c r="G114" s="1497" t="s">
        <v>973</v>
      </c>
      <c r="H114" s="1497"/>
      <c r="I114" s="1497"/>
      <c r="J114" s="1497"/>
      <c r="K114" s="1497"/>
      <c r="L114" s="1497"/>
      <c r="M114" s="1497"/>
      <c r="N114" s="1497"/>
      <c r="O114" s="488"/>
      <c r="P114" s="488"/>
      <c r="Q114" s="488"/>
      <c r="R114" s="488"/>
      <c r="S114" s="488"/>
      <c r="T114" s="488"/>
      <c r="U114" s="488"/>
      <c r="V114" s="488"/>
      <c r="W114" s="488"/>
      <c r="X114" s="488"/>
      <c r="Y114" s="488"/>
      <c r="Z114" s="488"/>
      <c r="AA114" s="45"/>
      <c r="AB114" s="190"/>
      <c r="AC114" s="191"/>
      <c r="AD114" s="192"/>
    </row>
    <row r="115" spans="1:30" ht="13.5" customHeight="1">
      <c r="A115" s="47"/>
      <c r="B115" s="59"/>
      <c r="C115" s="48"/>
      <c r="D115" s="63"/>
      <c r="E115" s="1056"/>
      <c r="F115" s="32"/>
      <c r="G115" s="1497" t="s">
        <v>971</v>
      </c>
      <c r="H115" s="1497"/>
      <c r="I115" s="1497"/>
      <c r="J115" s="2032"/>
      <c r="K115" s="2033"/>
      <c r="L115" s="2033"/>
      <c r="M115" s="2033"/>
      <c r="N115" s="2033"/>
      <c r="O115" s="2033"/>
      <c r="P115" s="2033"/>
      <c r="Q115" s="2033"/>
      <c r="R115" s="2033"/>
      <c r="S115" s="2033"/>
      <c r="T115" s="2033"/>
      <c r="U115" s="2033"/>
      <c r="V115" s="2033"/>
      <c r="W115" s="2033"/>
      <c r="X115" s="2034"/>
      <c r="Y115" s="187"/>
      <c r="Z115" s="187"/>
      <c r="AA115" s="45"/>
      <c r="AB115" s="190"/>
      <c r="AC115" s="191"/>
      <c r="AD115" s="192"/>
    </row>
    <row r="116" spans="1:30">
      <c r="A116" s="47"/>
      <c r="B116" s="59"/>
      <c r="C116" s="48"/>
      <c r="D116" s="63"/>
      <c r="E116" s="1056"/>
      <c r="F116" s="32"/>
      <c r="G116" s="187"/>
      <c r="H116" s="187"/>
      <c r="I116" s="187"/>
      <c r="J116" s="187"/>
      <c r="K116" s="187"/>
      <c r="L116" s="187"/>
      <c r="M116" s="187"/>
      <c r="N116" s="187"/>
      <c r="O116" s="187"/>
      <c r="P116" s="187"/>
      <c r="Q116" s="187"/>
      <c r="R116" s="187"/>
      <c r="S116" s="187"/>
      <c r="T116" s="187"/>
      <c r="U116" s="187"/>
      <c r="V116" s="187"/>
      <c r="W116" s="187"/>
      <c r="X116" s="187"/>
      <c r="Y116" s="187"/>
      <c r="Z116" s="187"/>
      <c r="AA116" s="45"/>
      <c r="AB116" s="190"/>
      <c r="AC116" s="191"/>
      <c r="AD116" s="192"/>
    </row>
    <row r="117" spans="1:30" ht="13.5" customHeight="1">
      <c r="A117" s="47"/>
      <c r="B117" s="59"/>
      <c r="C117" s="48"/>
      <c r="D117" s="63"/>
      <c r="E117" s="1056"/>
      <c r="F117" s="32"/>
      <c r="G117" s="31" t="s">
        <v>26</v>
      </c>
      <c r="AA117" s="45"/>
      <c r="AB117" s="190"/>
      <c r="AC117" s="191"/>
      <c r="AD117" s="192"/>
    </row>
    <row r="118" spans="1:30">
      <c r="A118" s="47"/>
      <c r="B118" s="59"/>
      <c r="C118" s="1180"/>
      <c r="D118" s="63"/>
      <c r="E118" s="1056"/>
      <c r="F118" s="32"/>
      <c r="G118" s="31" t="s">
        <v>166</v>
      </c>
      <c r="AA118" s="196"/>
      <c r="AB118" s="190"/>
      <c r="AC118" s="191"/>
      <c r="AD118" s="192"/>
    </row>
    <row r="119" spans="1:30" ht="13.5" customHeight="1">
      <c r="A119" s="47"/>
      <c r="B119" s="59"/>
      <c r="C119" s="1180"/>
      <c r="D119" s="63"/>
      <c r="E119" s="1056"/>
      <c r="F119" s="32"/>
      <c r="G119" s="1505" t="s">
        <v>20</v>
      </c>
      <c r="H119" s="1506"/>
      <c r="I119" s="1506"/>
      <c r="J119" s="1506"/>
      <c r="K119" s="1506"/>
      <c r="L119" s="1507"/>
      <c r="M119" s="1259" t="s">
        <v>102</v>
      </c>
      <c r="N119" s="1338"/>
      <c r="O119" s="1338"/>
      <c r="P119" s="1260"/>
      <c r="Q119" s="1430" t="s">
        <v>15</v>
      </c>
      <c r="R119" s="1431"/>
      <c r="S119" s="1431"/>
      <c r="T119" s="1431"/>
      <c r="U119" s="1431"/>
      <c r="V119" s="1432"/>
      <c r="W119" s="1259" t="s">
        <v>102</v>
      </c>
      <c r="X119" s="1338"/>
      <c r="Y119" s="1338"/>
      <c r="Z119" s="1260"/>
      <c r="AA119" s="45"/>
      <c r="AB119" s="190"/>
      <c r="AC119" s="191"/>
      <c r="AD119" s="192"/>
    </row>
    <row r="120" spans="1:30">
      <c r="A120" s="47"/>
      <c r="B120" s="59"/>
      <c r="C120" s="1180"/>
      <c r="D120" s="63"/>
      <c r="E120" s="1056"/>
      <c r="F120" s="32"/>
      <c r="G120" s="1505" t="s">
        <v>21</v>
      </c>
      <c r="H120" s="1506"/>
      <c r="I120" s="1506"/>
      <c r="J120" s="1506"/>
      <c r="K120" s="1506"/>
      <c r="L120" s="1507"/>
      <c r="M120" s="1259" t="s">
        <v>102</v>
      </c>
      <c r="N120" s="1338"/>
      <c r="O120" s="1338"/>
      <c r="P120" s="1260"/>
      <c r="Q120" s="2029" t="s">
        <v>13</v>
      </c>
      <c r="R120" s="2030"/>
      <c r="S120" s="2030"/>
      <c r="T120" s="2030"/>
      <c r="U120" s="2030"/>
      <c r="V120" s="2031"/>
      <c r="W120" s="1259" t="s">
        <v>102</v>
      </c>
      <c r="X120" s="1338"/>
      <c r="Y120" s="1338"/>
      <c r="Z120" s="1260"/>
      <c r="AA120" s="45"/>
      <c r="AB120" s="190"/>
      <c r="AC120" s="191"/>
      <c r="AD120" s="192"/>
    </row>
    <row r="121" spans="1:30" ht="13.5" customHeight="1">
      <c r="A121" s="47"/>
      <c r="B121" s="59"/>
      <c r="C121" s="1180"/>
      <c r="D121" s="63"/>
      <c r="E121" s="1056"/>
      <c r="F121" s="32"/>
      <c r="G121" s="1505" t="s">
        <v>14</v>
      </c>
      <c r="H121" s="1506"/>
      <c r="I121" s="1506"/>
      <c r="J121" s="1506"/>
      <c r="K121" s="1506"/>
      <c r="L121" s="1507"/>
      <c r="M121" s="1259" t="s">
        <v>102</v>
      </c>
      <c r="N121" s="1338"/>
      <c r="O121" s="1338"/>
      <c r="P121" s="1260"/>
      <c r="Q121" s="32"/>
      <c r="AA121" s="197"/>
      <c r="AB121" s="190"/>
      <c r="AC121" s="191"/>
      <c r="AD121" s="192"/>
    </row>
    <row r="122" spans="1:30" ht="13.5" customHeight="1">
      <c r="A122" s="47"/>
      <c r="B122" s="59"/>
      <c r="C122" s="36"/>
      <c r="D122" s="63"/>
      <c r="E122" s="1056"/>
      <c r="F122" s="32"/>
      <c r="G122" s="198"/>
      <c r="H122" s="199"/>
      <c r="I122" s="199"/>
      <c r="J122" s="199"/>
      <c r="K122" s="199"/>
      <c r="L122" s="199"/>
      <c r="M122" s="199"/>
      <c r="N122" s="199"/>
      <c r="O122" s="199"/>
      <c r="P122" s="199"/>
      <c r="Q122" s="106"/>
      <c r="R122" s="106"/>
      <c r="S122" s="106"/>
      <c r="T122" s="106"/>
      <c r="U122" s="106"/>
      <c r="V122" s="106"/>
      <c r="W122" s="106"/>
      <c r="X122" s="106"/>
      <c r="Y122" s="106"/>
      <c r="Z122" s="106"/>
      <c r="AA122" s="200"/>
      <c r="AB122" s="190"/>
      <c r="AC122" s="191"/>
      <c r="AD122" s="192"/>
    </row>
    <row r="123" spans="1:30">
      <c r="A123" s="47"/>
      <c r="B123" s="59"/>
      <c r="C123" s="36"/>
      <c r="D123" s="63"/>
      <c r="E123" s="1056"/>
      <c r="F123" s="32"/>
      <c r="G123" s="124" t="s">
        <v>164</v>
      </c>
      <c r="Q123" s="106"/>
      <c r="R123" s="106"/>
      <c r="S123" s="106"/>
      <c r="T123" s="106"/>
      <c r="U123" s="106"/>
      <c r="V123" s="106"/>
      <c r="W123" s="106"/>
      <c r="X123" s="106"/>
      <c r="Y123" s="106"/>
      <c r="Z123" s="106"/>
      <c r="AA123" s="200"/>
      <c r="AB123" s="190"/>
      <c r="AC123" s="191"/>
      <c r="AD123" s="192"/>
    </row>
    <row r="124" spans="1:30" ht="13.5" customHeight="1">
      <c r="A124" s="47"/>
      <c r="B124" s="59"/>
      <c r="C124" s="36"/>
      <c r="D124" s="63"/>
      <c r="E124" s="1056"/>
      <c r="F124" s="32"/>
      <c r="G124" s="1430" t="s">
        <v>22</v>
      </c>
      <c r="H124" s="1431"/>
      <c r="I124" s="1431"/>
      <c r="J124" s="1431"/>
      <c r="K124" s="1431"/>
      <c r="L124" s="1432"/>
      <c r="M124" s="1259" t="s">
        <v>102</v>
      </c>
      <c r="N124" s="1338"/>
      <c r="O124" s="1338"/>
      <c r="P124" s="1260"/>
      <c r="Q124" s="201"/>
      <c r="R124" s="201"/>
      <c r="S124" s="201"/>
      <c r="T124" s="201"/>
      <c r="U124" s="201"/>
      <c r="V124" s="201"/>
      <c r="W124" s="1359"/>
      <c r="X124" s="1359"/>
      <c r="Y124" s="1359"/>
      <c r="Z124" s="1359"/>
      <c r="AA124" s="200"/>
      <c r="AB124" s="190"/>
      <c r="AC124" s="191"/>
      <c r="AD124" s="192"/>
    </row>
    <row r="125" spans="1:30">
      <c r="A125" s="47"/>
      <c r="B125" s="59"/>
      <c r="C125" s="36"/>
      <c r="D125" s="63"/>
      <c r="E125" s="1056"/>
      <c r="F125" s="32"/>
      <c r="G125" s="1430" t="s">
        <v>15</v>
      </c>
      <c r="H125" s="1431"/>
      <c r="I125" s="1431"/>
      <c r="J125" s="1431"/>
      <c r="K125" s="1431"/>
      <c r="L125" s="1432"/>
      <c r="M125" s="1259" t="s">
        <v>102</v>
      </c>
      <c r="N125" s="1338"/>
      <c r="O125" s="1338"/>
      <c r="P125" s="1260"/>
      <c r="Q125" s="201"/>
      <c r="R125" s="201"/>
      <c r="S125" s="201"/>
      <c r="T125" s="201"/>
      <c r="U125" s="201"/>
      <c r="V125" s="201"/>
      <c r="W125" s="1359"/>
      <c r="X125" s="1359"/>
      <c r="Y125" s="1359"/>
      <c r="Z125" s="1359"/>
      <c r="AA125" s="200"/>
      <c r="AB125" s="190"/>
      <c r="AC125" s="191"/>
      <c r="AD125" s="192"/>
    </row>
    <row r="126" spans="1:30" ht="13.5" customHeight="1">
      <c r="A126" s="47"/>
      <c r="B126" s="59"/>
      <c r="C126" s="36"/>
      <c r="D126" s="63"/>
      <c r="E126" s="1056"/>
      <c r="F126" s="32"/>
      <c r="G126" s="2029" t="s">
        <v>13</v>
      </c>
      <c r="H126" s="2030"/>
      <c r="I126" s="2030"/>
      <c r="J126" s="2030"/>
      <c r="K126" s="2030"/>
      <c r="L126" s="2031"/>
      <c r="M126" s="1259" t="s">
        <v>102</v>
      </c>
      <c r="N126" s="1338"/>
      <c r="O126" s="1338"/>
      <c r="P126" s="1260"/>
      <c r="Q126" s="41"/>
      <c r="R126" s="41"/>
      <c r="S126" s="41"/>
      <c r="T126" s="41"/>
      <c r="U126" s="41"/>
      <c r="V126" s="41"/>
      <c r="W126" s="1359"/>
      <c r="X126" s="1359"/>
      <c r="Y126" s="1359"/>
      <c r="Z126" s="1359"/>
      <c r="AA126" s="200"/>
      <c r="AB126" s="190"/>
      <c r="AC126" s="191"/>
      <c r="AD126" s="192"/>
    </row>
    <row r="127" spans="1:30" ht="13.5" customHeight="1">
      <c r="A127" s="47"/>
      <c r="B127" s="59"/>
      <c r="C127" s="36"/>
      <c r="D127" s="63"/>
      <c r="E127" s="1056"/>
      <c r="F127" s="32"/>
      <c r="G127" s="202"/>
      <c r="H127" s="202"/>
      <c r="I127" s="202"/>
      <c r="J127" s="202"/>
      <c r="K127" s="202"/>
      <c r="L127" s="202"/>
      <c r="M127" s="46"/>
      <c r="N127" s="46"/>
      <c r="O127" s="46"/>
      <c r="P127" s="46"/>
      <c r="Q127" s="41"/>
      <c r="R127" s="41"/>
      <c r="S127" s="41"/>
      <c r="T127" s="41"/>
      <c r="U127" s="41"/>
      <c r="V127" s="41"/>
      <c r="W127" s="174"/>
      <c r="X127" s="174"/>
      <c r="Y127" s="174"/>
      <c r="Z127" s="174"/>
      <c r="AA127" s="200"/>
      <c r="AB127" s="190"/>
      <c r="AC127" s="191"/>
      <c r="AD127" s="192"/>
    </row>
    <row r="128" spans="1:30">
      <c r="A128" s="203"/>
      <c r="B128" s="127"/>
      <c r="C128" s="62"/>
      <c r="D128" s="165"/>
      <c r="E128" s="1480"/>
      <c r="F128" s="64"/>
      <c r="G128" s="204"/>
      <c r="H128" s="1436"/>
      <c r="I128" s="1436"/>
      <c r="J128" s="1436"/>
      <c r="K128" s="1436"/>
      <c r="L128" s="1436"/>
      <c r="M128" s="1436"/>
      <c r="N128" s="1436"/>
      <c r="O128" s="1436"/>
      <c r="P128" s="1436"/>
      <c r="Q128" s="1436"/>
      <c r="R128" s="1436"/>
      <c r="S128" s="1436"/>
      <c r="T128" s="1436"/>
      <c r="U128" s="1436"/>
      <c r="V128" s="1436"/>
      <c r="W128" s="901"/>
      <c r="X128" s="901"/>
      <c r="Y128" s="901"/>
      <c r="Z128" s="901"/>
      <c r="AA128" s="205"/>
      <c r="AB128" s="206"/>
      <c r="AC128" s="207"/>
      <c r="AD128" s="208"/>
    </row>
    <row r="129" spans="1:33" ht="5.25" customHeight="1">
      <c r="A129" s="47"/>
      <c r="B129" s="59"/>
      <c r="C129" s="36"/>
      <c r="D129" s="63"/>
      <c r="E129" s="47"/>
      <c r="F129" s="32"/>
      <c r="G129" s="202"/>
      <c r="H129" s="202"/>
      <c r="I129" s="202"/>
      <c r="J129" s="202"/>
      <c r="K129" s="202"/>
      <c r="L129" s="202"/>
      <c r="M129" s="46"/>
      <c r="N129" s="46"/>
      <c r="O129" s="46"/>
      <c r="P129" s="46"/>
      <c r="AA129" s="200"/>
      <c r="AB129" s="190"/>
      <c r="AC129" s="191"/>
      <c r="AD129" s="192"/>
    </row>
    <row r="130" spans="1:33">
      <c r="A130" s="1056"/>
      <c r="B130" s="1178"/>
      <c r="C130" s="1180"/>
      <c r="D130" s="63"/>
      <c r="E130" s="47"/>
      <c r="F130" s="32"/>
      <c r="G130" s="31" t="s">
        <v>747</v>
      </c>
      <c r="AA130" s="45"/>
      <c r="AB130" s="1082"/>
      <c r="AC130" s="1113"/>
      <c r="AD130" s="1114"/>
      <c r="AG130" s="921"/>
    </row>
    <row r="131" spans="1:33">
      <c r="A131" s="1056"/>
      <c r="B131" s="1178"/>
      <c r="C131" s="1180"/>
      <c r="D131" s="63"/>
      <c r="E131" s="47"/>
      <c r="F131" s="32"/>
      <c r="G131" s="1117" t="s">
        <v>440</v>
      </c>
      <c r="H131" s="1117"/>
      <c r="I131" s="1117"/>
      <c r="J131" s="1117"/>
      <c r="K131" s="1117"/>
      <c r="L131" s="1117"/>
      <c r="M131" s="1117"/>
      <c r="N131" s="1117"/>
      <c r="O131" s="1117"/>
      <c r="P131" s="1117"/>
      <c r="Q131" s="1117"/>
      <c r="R131" s="1117"/>
      <c r="S131" s="1117"/>
      <c r="T131" s="1117"/>
      <c r="U131" s="1117"/>
      <c r="V131" s="1117"/>
      <c r="W131" s="1117"/>
      <c r="X131" s="1117"/>
      <c r="Y131" s="1117"/>
      <c r="AA131" s="45"/>
      <c r="AB131" s="1082"/>
      <c r="AC131" s="1113"/>
      <c r="AD131" s="1114"/>
      <c r="AG131" s="921"/>
    </row>
    <row r="132" spans="1:33">
      <c r="A132" s="1056"/>
      <c r="B132" s="1178"/>
      <c r="C132" s="1180"/>
      <c r="D132" s="63"/>
      <c r="E132" s="47"/>
      <c r="F132" s="32"/>
      <c r="G132" s="951" t="s">
        <v>305</v>
      </c>
      <c r="H132" s="950"/>
      <c r="I132" s="950"/>
      <c r="J132" s="950"/>
      <c r="K132" s="952"/>
      <c r="L132" s="53" t="s">
        <v>104</v>
      </c>
      <c r="M132" s="210" t="s">
        <v>306</v>
      </c>
      <c r="N132" s="210"/>
      <c r="O132" s="53" t="s">
        <v>104</v>
      </c>
      <c r="P132" s="210" t="s">
        <v>307</v>
      </c>
      <c r="Q132" s="210"/>
      <c r="R132" s="53" t="s">
        <v>104</v>
      </c>
      <c r="S132" s="210" t="s">
        <v>308</v>
      </c>
      <c r="T132" s="210"/>
      <c r="U132" s="53" t="s">
        <v>104</v>
      </c>
      <c r="V132" s="210" t="s">
        <v>309</v>
      </c>
      <c r="W132" s="210"/>
      <c r="X132" s="210"/>
      <c r="Y132" s="211"/>
      <c r="AA132" s="45"/>
      <c r="AB132" s="1082"/>
      <c r="AC132" s="1113"/>
      <c r="AD132" s="1114"/>
      <c r="AG132" s="921"/>
    </row>
    <row r="133" spans="1:33">
      <c r="A133" s="1056"/>
      <c r="B133" s="1178"/>
      <c r="C133" s="1180"/>
      <c r="D133" s="63"/>
      <c r="E133" s="47"/>
      <c r="F133" s="32"/>
      <c r="AA133" s="45"/>
      <c r="AB133" s="1082"/>
      <c r="AC133" s="1113"/>
      <c r="AD133" s="1114"/>
      <c r="AG133" s="921"/>
    </row>
    <row r="134" spans="1:33" ht="14.25" customHeight="1">
      <c r="A134" s="1056"/>
      <c r="B134" s="1178"/>
      <c r="C134" s="1180"/>
      <c r="D134" s="63"/>
      <c r="E134" s="47"/>
      <c r="F134" s="32"/>
      <c r="G134" s="31" t="s">
        <v>208</v>
      </c>
      <c r="I134" s="118"/>
      <c r="J134" s="118"/>
      <c r="K134" s="118"/>
      <c r="L134" s="118"/>
      <c r="M134" s="118"/>
      <c r="N134" s="118"/>
      <c r="O134" s="118"/>
      <c r="P134" s="118"/>
      <c r="Q134" s="118"/>
      <c r="R134" s="118"/>
      <c r="S134" s="118"/>
      <c r="AA134" s="45"/>
      <c r="AB134" s="1082"/>
      <c r="AC134" s="1113"/>
      <c r="AD134" s="1114"/>
      <c r="AG134" s="921"/>
    </row>
    <row r="135" spans="1:33" ht="13.5" customHeight="1">
      <c r="A135" s="49"/>
      <c r="B135" s="37"/>
      <c r="C135" s="36"/>
      <c r="D135" s="63"/>
      <c r="E135" s="47"/>
      <c r="F135" s="32"/>
      <c r="G135" s="212" t="s">
        <v>206</v>
      </c>
      <c r="I135" s="1505" t="s">
        <v>191</v>
      </c>
      <c r="J135" s="1506"/>
      <c r="K135" s="1506"/>
      <c r="L135" s="1506"/>
      <c r="M135" s="1506"/>
      <c r="N135" s="1506"/>
      <c r="O135" s="1506"/>
      <c r="P135" s="1506"/>
      <c r="Q135" s="1506"/>
      <c r="R135" s="1506"/>
      <c r="S135" s="1506"/>
      <c r="T135" s="1507"/>
      <c r="U135" s="999" t="s">
        <v>110</v>
      </c>
      <c r="V135" s="1000"/>
      <c r="W135" s="1000"/>
      <c r="X135" s="1001"/>
      <c r="AA135" s="45"/>
      <c r="AB135" s="213"/>
      <c r="AC135" s="214"/>
      <c r="AD135" s="215"/>
      <c r="AG135" s="921"/>
    </row>
    <row r="136" spans="1:33">
      <c r="A136" s="49"/>
      <c r="B136" s="37"/>
      <c r="C136" s="36"/>
      <c r="D136" s="63"/>
      <c r="E136" s="47"/>
      <c r="F136" s="32"/>
      <c r="G136" s="212" t="s">
        <v>207</v>
      </c>
      <c r="I136" s="1505" t="s">
        <v>192</v>
      </c>
      <c r="J136" s="1506"/>
      <c r="K136" s="1506"/>
      <c r="L136" s="1506"/>
      <c r="M136" s="1506"/>
      <c r="N136" s="1506"/>
      <c r="O136" s="1506"/>
      <c r="P136" s="1506"/>
      <c r="Q136" s="1506"/>
      <c r="R136" s="1506"/>
      <c r="S136" s="1506"/>
      <c r="T136" s="1507"/>
      <c r="U136" s="999" t="s">
        <v>103</v>
      </c>
      <c r="V136" s="1000"/>
      <c r="W136" s="1000"/>
      <c r="X136" s="1001"/>
      <c r="AA136" s="45"/>
      <c r="AB136" s="213"/>
      <c r="AC136" s="214"/>
      <c r="AD136" s="215"/>
      <c r="AG136" s="921"/>
    </row>
    <row r="137" spans="1:33">
      <c r="A137" s="49"/>
      <c r="B137" s="37"/>
      <c r="C137" s="36"/>
      <c r="D137" s="63"/>
      <c r="E137" s="47"/>
      <c r="F137" s="32"/>
      <c r="G137" s="1553" t="s">
        <v>209</v>
      </c>
      <c r="H137" s="1553"/>
      <c r="I137" s="1553"/>
      <c r="J137" s="1553"/>
      <c r="K137" s="1553"/>
      <c r="L137" s="1553"/>
      <c r="M137" s="1553"/>
      <c r="N137" s="1553"/>
      <c r="O137" s="1553"/>
      <c r="P137" s="1553"/>
      <c r="Q137" s="1553"/>
      <c r="R137" s="1553"/>
      <c r="S137" s="1553"/>
      <c r="T137" s="1553"/>
      <c r="U137" s="1553"/>
      <c r="V137" s="1553"/>
      <c r="W137" s="1553"/>
      <c r="X137" s="1553"/>
      <c r="Y137" s="1553"/>
      <c r="Z137" s="1553"/>
      <c r="AA137" s="1554"/>
      <c r="AB137" s="213"/>
      <c r="AC137" s="214"/>
      <c r="AD137" s="215"/>
      <c r="AG137" s="921"/>
    </row>
    <row r="138" spans="1:33" ht="13.5" customHeight="1">
      <c r="A138" s="49"/>
      <c r="B138" s="37"/>
      <c r="C138" s="36"/>
      <c r="D138" s="63"/>
      <c r="E138" s="47"/>
      <c r="F138" s="32"/>
      <c r="H138" s="1065" t="s">
        <v>193</v>
      </c>
      <c r="I138" s="1065"/>
      <c r="J138" s="1065" t="s">
        <v>194</v>
      </c>
      <c r="K138" s="1065"/>
      <c r="L138" s="951" t="s">
        <v>195</v>
      </c>
      <c r="M138" s="950"/>
      <c r="N138" s="950"/>
      <c r="O138" s="950"/>
      <c r="P138" s="950"/>
      <c r="Q138" s="950"/>
      <c r="R138" s="950"/>
      <c r="S138" s="950"/>
      <c r="T138" s="950"/>
      <c r="U138" s="950"/>
      <c r="V138" s="950"/>
      <c r="W138" s="950"/>
      <c r="X138" s="952"/>
      <c r="Y138" s="148"/>
      <c r="Z138" s="148"/>
      <c r="AA138" s="45"/>
      <c r="AB138" s="213"/>
      <c r="AC138" s="214"/>
      <c r="AD138" s="215"/>
      <c r="AG138" s="921"/>
    </row>
    <row r="139" spans="1:33">
      <c r="A139" s="49"/>
      <c r="B139" s="37"/>
      <c r="C139" s="36"/>
      <c r="D139" s="63"/>
      <c r="E139" s="47"/>
      <c r="F139" s="32"/>
      <c r="H139" s="949" t="s">
        <v>202</v>
      </c>
      <c r="I139" s="986"/>
      <c r="J139" s="1417" t="s">
        <v>196</v>
      </c>
      <c r="K139" s="1418"/>
      <c r="L139" s="1401" t="s">
        <v>198</v>
      </c>
      <c r="M139" s="1401"/>
      <c r="N139" s="1401"/>
      <c r="O139" s="1401"/>
      <c r="P139" s="1401"/>
      <c r="Q139" s="1401"/>
      <c r="R139" s="1401"/>
      <c r="S139" s="1401"/>
      <c r="T139" s="1401"/>
      <c r="U139" s="999" t="s">
        <v>103</v>
      </c>
      <c r="V139" s="1000"/>
      <c r="W139" s="1000"/>
      <c r="X139" s="1001"/>
      <c r="Y139" s="148"/>
      <c r="Z139" s="148"/>
      <c r="AA139" s="45"/>
      <c r="AB139" s="213"/>
      <c r="AC139" s="214"/>
      <c r="AD139" s="215"/>
      <c r="AG139" s="921"/>
    </row>
    <row r="140" spans="1:33" ht="13.5" customHeight="1">
      <c r="A140" s="49"/>
      <c r="B140" s="37"/>
      <c r="C140" s="36"/>
      <c r="D140" s="63"/>
      <c r="E140" s="47"/>
      <c r="F140" s="32"/>
      <c r="H140" s="1555"/>
      <c r="I140" s="1556"/>
      <c r="J140" s="1421"/>
      <c r="K140" s="1422"/>
      <c r="L140" s="1401" t="s">
        <v>199</v>
      </c>
      <c r="M140" s="1401"/>
      <c r="N140" s="1401"/>
      <c r="O140" s="1401"/>
      <c r="P140" s="1401"/>
      <c r="Q140" s="1401"/>
      <c r="R140" s="1401"/>
      <c r="S140" s="1401"/>
      <c r="T140" s="1401"/>
      <c r="U140" s="999" t="s">
        <v>103</v>
      </c>
      <c r="V140" s="1000"/>
      <c r="W140" s="1000"/>
      <c r="X140" s="1001"/>
      <c r="Y140" s="148"/>
      <c r="Z140" s="148"/>
      <c r="AA140" s="45"/>
      <c r="AB140" s="213"/>
      <c r="AC140" s="214"/>
      <c r="AD140" s="215"/>
      <c r="AG140" s="921"/>
    </row>
    <row r="141" spans="1:33" ht="13.5" customHeight="1">
      <c r="A141" s="49"/>
      <c r="B141" s="37"/>
      <c r="C141" s="36"/>
      <c r="D141" s="63"/>
      <c r="E141" s="49"/>
      <c r="F141" s="32"/>
      <c r="H141" s="1555"/>
      <c r="I141" s="1556"/>
      <c r="J141" s="1417" t="s">
        <v>197</v>
      </c>
      <c r="K141" s="1418"/>
      <c r="L141" s="1401" t="s">
        <v>203</v>
      </c>
      <c r="M141" s="1401"/>
      <c r="N141" s="1401"/>
      <c r="O141" s="1401"/>
      <c r="P141" s="1401"/>
      <c r="Q141" s="1401"/>
      <c r="R141" s="1401"/>
      <c r="S141" s="1401"/>
      <c r="T141" s="1401"/>
      <c r="U141" s="999" t="s">
        <v>103</v>
      </c>
      <c r="V141" s="1000"/>
      <c r="W141" s="1000"/>
      <c r="X141" s="1001"/>
      <c r="Y141" s="148"/>
      <c r="Z141" s="148"/>
      <c r="AA141" s="45"/>
      <c r="AB141" s="213"/>
      <c r="AC141" s="214"/>
      <c r="AD141" s="215"/>
      <c r="AG141" s="921"/>
    </row>
    <row r="142" spans="1:33" ht="13.5" customHeight="1">
      <c r="A142" s="49"/>
      <c r="B142" s="37"/>
      <c r="C142" s="36"/>
      <c r="D142" s="63"/>
      <c r="E142" s="49"/>
      <c r="F142" s="32"/>
      <c r="H142" s="1555"/>
      <c r="I142" s="1556"/>
      <c r="J142" s="1419"/>
      <c r="K142" s="1420"/>
      <c r="L142" s="1372" t="s">
        <v>200</v>
      </c>
      <c r="M142" s="1372"/>
      <c r="N142" s="1372"/>
      <c r="O142" s="1372"/>
      <c r="P142" s="1372"/>
      <c r="Q142" s="1372"/>
      <c r="R142" s="1372"/>
      <c r="S142" s="1372"/>
      <c r="T142" s="1372"/>
      <c r="U142" s="999" t="s">
        <v>103</v>
      </c>
      <c r="V142" s="1000"/>
      <c r="W142" s="1000"/>
      <c r="X142" s="1001"/>
      <c r="Y142" s="148"/>
      <c r="Z142" s="148"/>
      <c r="AA142" s="45"/>
      <c r="AB142" s="213"/>
      <c r="AC142" s="214"/>
      <c r="AD142" s="215"/>
      <c r="AG142" s="921"/>
    </row>
    <row r="143" spans="1:33">
      <c r="A143" s="49"/>
      <c r="B143" s="37"/>
      <c r="C143" s="36"/>
      <c r="D143" s="63"/>
      <c r="E143" s="49"/>
      <c r="F143" s="32"/>
      <c r="H143" s="1555"/>
      <c r="I143" s="1556"/>
      <c r="J143" s="1419"/>
      <c r="K143" s="1420"/>
      <c r="L143" s="1423" t="s">
        <v>201</v>
      </c>
      <c r="M143" s="1423"/>
      <c r="N143" s="1423"/>
      <c r="O143" s="1423"/>
      <c r="P143" s="1423"/>
      <c r="Q143" s="1423"/>
      <c r="R143" s="1423"/>
      <c r="S143" s="1423"/>
      <c r="T143" s="1423"/>
      <c r="U143" s="1424" t="s">
        <v>103</v>
      </c>
      <c r="V143" s="1425"/>
      <c r="W143" s="1425"/>
      <c r="X143" s="1426"/>
      <c r="Y143" s="148"/>
      <c r="Z143" s="148"/>
      <c r="AA143" s="45"/>
      <c r="AB143" s="213"/>
      <c r="AC143" s="214"/>
      <c r="AD143" s="215"/>
      <c r="AG143" s="921"/>
    </row>
    <row r="144" spans="1:33">
      <c r="A144" s="49"/>
      <c r="B144" s="37"/>
      <c r="C144" s="36"/>
      <c r="D144" s="63"/>
      <c r="E144" s="49"/>
      <c r="F144" s="32"/>
      <c r="H144" s="1555"/>
      <c r="I144" s="1556"/>
      <c r="J144" s="1419"/>
      <c r="K144" s="1420"/>
      <c r="L144" s="1423"/>
      <c r="M144" s="1423"/>
      <c r="N144" s="1423"/>
      <c r="O144" s="1423"/>
      <c r="P144" s="1423"/>
      <c r="Q144" s="1423"/>
      <c r="R144" s="1423"/>
      <c r="S144" s="1423"/>
      <c r="T144" s="1423"/>
      <c r="U144" s="1427"/>
      <c r="V144" s="1428"/>
      <c r="W144" s="1428"/>
      <c r="X144" s="1429"/>
      <c r="Y144" s="148"/>
      <c r="Z144" s="148"/>
      <c r="AA144" s="45"/>
      <c r="AB144" s="213"/>
      <c r="AC144" s="214"/>
      <c r="AD144" s="215"/>
      <c r="AG144" s="921"/>
    </row>
    <row r="145" spans="1:33" ht="13.5" customHeight="1">
      <c r="A145" s="49"/>
      <c r="B145" s="37"/>
      <c r="C145" s="36"/>
      <c r="D145" s="63"/>
      <c r="E145" s="49"/>
      <c r="F145" s="32"/>
      <c r="H145" s="953"/>
      <c r="I145" s="987"/>
      <c r="J145" s="1421"/>
      <c r="K145" s="1422"/>
      <c r="L145" s="1430" t="s">
        <v>199</v>
      </c>
      <c r="M145" s="1431"/>
      <c r="N145" s="1431"/>
      <c r="O145" s="1431"/>
      <c r="P145" s="1431"/>
      <c r="Q145" s="1431"/>
      <c r="R145" s="1431"/>
      <c r="S145" s="1431"/>
      <c r="T145" s="1432"/>
      <c r="U145" s="999" t="s">
        <v>103</v>
      </c>
      <c r="V145" s="1000"/>
      <c r="W145" s="1000"/>
      <c r="X145" s="1001"/>
      <c r="Y145" s="148"/>
      <c r="Z145" s="148"/>
      <c r="AA145" s="45"/>
      <c r="AB145" s="213"/>
      <c r="AC145" s="214"/>
      <c r="AD145" s="215"/>
      <c r="AG145" s="921"/>
    </row>
    <row r="146" spans="1:33" ht="13.5" customHeight="1">
      <c r="A146" s="49"/>
      <c r="B146" s="37"/>
      <c r="C146" s="36"/>
      <c r="D146" s="63"/>
      <c r="E146" s="49"/>
      <c r="F146" s="32"/>
      <c r="H146" s="1417" t="s">
        <v>441</v>
      </c>
      <c r="I146" s="1418"/>
      <c r="J146" s="1417" t="s">
        <v>196</v>
      </c>
      <c r="K146" s="1418"/>
      <c r="L146" s="1401" t="s">
        <v>203</v>
      </c>
      <c r="M146" s="1401"/>
      <c r="N146" s="1401"/>
      <c r="O146" s="1401"/>
      <c r="P146" s="1401"/>
      <c r="Q146" s="1401"/>
      <c r="R146" s="1401"/>
      <c r="S146" s="1401"/>
      <c r="T146" s="1401"/>
      <c r="U146" s="999" t="s">
        <v>103</v>
      </c>
      <c r="V146" s="1000"/>
      <c r="W146" s="1000"/>
      <c r="X146" s="1001"/>
      <c r="Y146" s="148"/>
      <c r="Z146" s="148"/>
      <c r="AA146" s="45"/>
      <c r="AB146" s="213"/>
      <c r="AC146" s="214"/>
      <c r="AD146" s="215"/>
      <c r="AG146" s="921"/>
    </row>
    <row r="147" spans="1:33" ht="13.5" customHeight="1">
      <c r="A147" s="49"/>
      <c r="B147" s="37"/>
      <c r="C147" s="36"/>
      <c r="D147" s="63"/>
      <c r="E147" s="49"/>
      <c r="F147" s="32"/>
      <c r="H147" s="1419"/>
      <c r="I147" s="1420"/>
      <c r="J147" s="1421"/>
      <c r="K147" s="1422"/>
      <c r="L147" s="1401" t="s">
        <v>199</v>
      </c>
      <c r="M147" s="1401"/>
      <c r="N147" s="1401"/>
      <c r="O147" s="1401"/>
      <c r="P147" s="1401"/>
      <c r="Q147" s="1401"/>
      <c r="R147" s="1401"/>
      <c r="S147" s="1401"/>
      <c r="T147" s="1401"/>
      <c r="U147" s="999" t="s">
        <v>103</v>
      </c>
      <c r="V147" s="1000"/>
      <c r="W147" s="1000"/>
      <c r="X147" s="1001"/>
      <c r="Y147" s="148"/>
      <c r="Z147" s="148"/>
      <c r="AA147" s="45"/>
      <c r="AB147" s="213"/>
      <c r="AC147" s="214"/>
      <c r="AD147" s="215"/>
      <c r="AG147" s="921"/>
    </row>
    <row r="148" spans="1:33" ht="13.5" customHeight="1">
      <c r="A148" s="49"/>
      <c r="B148" s="37"/>
      <c r="C148" s="36"/>
      <c r="D148" s="63"/>
      <c r="E148" s="49"/>
      <c r="F148" s="32"/>
      <c r="H148" s="1419"/>
      <c r="I148" s="1420"/>
      <c r="J148" s="1417" t="s">
        <v>197</v>
      </c>
      <c r="K148" s="1418"/>
      <c r="L148" s="1401" t="s">
        <v>203</v>
      </c>
      <c r="M148" s="1401"/>
      <c r="N148" s="1401"/>
      <c r="O148" s="1401"/>
      <c r="P148" s="1401"/>
      <c r="Q148" s="1401"/>
      <c r="R148" s="1401"/>
      <c r="S148" s="1401"/>
      <c r="T148" s="1401"/>
      <c r="U148" s="999" t="s">
        <v>103</v>
      </c>
      <c r="V148" s="1000"/>
      <c r="W148" s="1000"/>
      <c r="X148" s="1001"/>
      <c r="Y148" s="148"/>
      <c r="Z148" s="148"/>
      <c r="AA148" s="45"/>
      <c r="AB148" s="213"/>
      <c r="AC148" s="214"/>
      <c r="AD148" s="215"/>
      <c r="AG148" s="921"/>
    </row>
    <row r="149" spans="1:33" ht="13.5" customHeight="1">
      <c r="A149" s="49"/>
      <c r="B149" s="37"/>
      <c r="C149" s="36"/>
      <c r="D149" s="63"/>
      <c r="E149" s="49"/>
      <c r="F149" s="32"/>
      <c r="H149" s="1419"/>
      <c r="I149" s="1420"/>
      <c r="J149" s="1419"/>
      <c r="K149" s="1420"/>
      <c r="L149" s="1423" t="s">
        <v>205</v>
      </c>
      <c r="M149" s="1423"/>
      <c r="N149" s="1423"/>
      <c r="O149" s="1423"/>
      <c r="P149" s="1423"/>
      <c r="Q149" s="1423"/>
      <c r="R149" s="1423"/>
      <c r="S149" s="1423"/>
      <c r="T149" s="1423"/>
      <c r="U149" s="1424" t="s">
        <v>103</v>
      </c>
      <c r="V149" s="1425"/>
      <c r="W149" s="1425"/>
      <c r="X149" s="1426"/>
      <c r="Y149" s="148"/>
      <c r="Z149" s="148"/>
      <c r="AA149" s="45"/>
      <c r="AB149" s="213"/>
      <c r="AC149" s="214"/>
      <c r="AD149" s="215"/>
      <c r="AG149" s="921"/>
    </row>
    <row r="150" spans="1:33" ht="13.5" customHeight="1">
      <c r="A150" s="49"/>
      <c r="B150" s="37"/>
      <c r="C150" s="36"/>
      <c r="D150" s="63"/>
      <c r="E150" s="49"/>
      <c r="F150" s="32"/>
      <c r="H150" s="1419"/>
      <c r="I150" s="1420"/>
      <c r="J150" s="1419"/>
      <c r="K150" s="1420"/>
      <c r="L150" s="1423"/>
      <c r="M150" s="1423"/>
      <c r="N150" s="1423"/>
      <c r="O150" s="1423"/>
      <c r="P150" s="1423"/>
      <c r="Q150" s="1423"/>
      <c r="R150" s="1423"/>
      <c r="S150" s="1423"/>
      <c r="T150" s="1423"/>
      <c r="U150" s="1427"/>
      <c r="V150" s="1428"/>
      <c r="W150" s="1428"/>
      <c r="X150" s="1429"/>
      <c r="Y150" s="148"/>
      <c r="Z150" s="148"/>
      <c r="AA150" s="45"/>
      <c r="AB150" s="213"/>
      <c r="AC150" s="214"/>
      <c r="AD150" s="215"/>
      <c r="AG150" s="921"/>
    </row>
    <row r="151" spans="1:33" ht="13.5" customHeight="1">
      <c r="A151" s="49"/>
      <c r="B151" s="37"/>
      <c r="C151" s="36"/>
      <c r="D151" s="63"/>
      <c r="E151" s="49"/>
      <c r="F151" s="32"/>
      <c r="H151" s="1421"/>
      <c r="I151" s="1422"/>
      <c r="J151" s="1421"/>
      <c r="K151" s="1422"/>
      <c r="L151" s="1430" t="s">
        <v>199</v>
      </c>
      <c r="M151" s="1431"/>
      <c r="N151" s="1431"/>
      <c r="O151" s="1431"/>
      <c r="P151" s="1431"/>
      <c r="Q151" s="1431"/>
      <c r="R151" s="1431"/>
      <c r="S151" s="1431"/>
      <c r="T151" s="1432"/>
      <c r="U151" s="999" t="s">
        <v>103</v>
      </c>
      <c r="V151" s="1000"/>
      <c r="W151" s="1000"/>
      <c r="X151" s="1001"/>
      <c r="Y151" s="148"/>
      <c r="Z151" s="148"/>
      <c r="AA151" s="45"/>
      <c r="AB151" s="213"/>
      <c r="AC151" s="214"/>
      <c r="AD151" s="215"/>
      <c r="AG151" s="921"/>
    </row>
    <row r="152" spans="1:33" ht="13.5" customHeight="1">
      <c r="A152" s="49"/>
      <c r="B152" s="37"/>
      <c r="C152" s="36"/>
      <c r="D152" s="63"/>
      <c r="E152" s="49"/>
      <c r="F152" s="32"/>
      <c r="H152" s="1417" t="s">
        <v>442</v>
      </c>
      <c r="I152" s="1418"/>
      <c r="J152" s="1417" t="s">
        <v>196</v>
      </c>
      <c r="K152" s="1418"/>
      <c r="L152" s="1401" t="s">
        <v>203</v>
      </c>
      <c r="M152" s="1401"/>
      <c r="N152" s="1401"/>
      <c r="O152" s="1401"/>
      <c r="P152" s="1401"/>
      <c r="Q152" s="1401"/>
      <c r="R152" s="1401"/>
      <c r="S152" s="1401"/>
      <c r="T152" s="1401"/>
      <c r="U152" s="999" t="s">
        <v>103</v>
      </c>
      <c r="V152" s="1000"/>
      <c r="W152" s="1000"/>
      <c r="X152" s="1001"/>
      <c r="Y152" s="148"/>
      <c r="Z152" s="148"/>
      <c r="AA152" s="45"/>
      <c r="AB152" s="213"/>
      <c r="AC152" s="214"/>
      <c r="AD152" s="215"/>
      <c r="AG152" s="921"/>
    </row>
    <row r="153" spans="1:33" ht="13.5" customHeight="1">
      <c r="A153" s="49"/>
      <c r="B153" s="37"/>
      <c r="C153" s="36"/>
      <c r="D153" s="63"/>
      <c r="E153" s="49"/>
      <c r="F153" s="32"/>
      <c r="H153" s="1419"/>
      <c r="I153" s="1420"/>
      <c r="J153" s="1421"/>
      <c r="K153" s="1422"/>
      <c r="L153" s="1401" t="s">
        <v>204</v>
      </c>
      <c r="M153" s="1401"/>
      <c r="N153" s="1401"/>
      <c r="O153" s="1401"/>
      <c r="P153" s="1401"/>
      <c r="Q153" s="1401"/>
      <c r="R153" s="1401"/>
      <c r="S153" s="1401"/>
      <c r="T153" s="1401"/>
      <c r="U153" s="999" t="s">
        <v>103</v>
      </c>
      <c r="V153" s="1000"/>
      <c r="W153" s="1000"/>
      <c r="X153" s="1001"/>
      <c r="Y153" s="148"/>
      <c r="Z153" s="148"/>
      <c r="AA153" s="45"/>
      <c r="AB153" s="213"/>
      <c r="AC153" s="214"/>
      <c r="AD153" s="215"/>
      <c r="AG153" s="921"/>
    </row>
    <row r="154" spans="1:33" ht="13.5" customHeight="1">
      <c r="A154" s="49"/>
      <c r="B154" s="37"/>
      <c r="C154" s="36"/>
      <c r="D154" s="63"/>
      <c r="E154" s="49"/>
      <c r="F154" s="32"/>
      <c r="H154" s="1419"/>
      <c r="I154" s="1420"/>
      <c r="J154" s="1417" t="s">
        <v>197</v>
      </c>
      <c r="K154" s="1418"/>
      <c r="L154" s="1401" t="s">
        <v>203</v>
      </c>
      <c r="M154" s="1401"/>
      <c r="N154" s="1401"/>
      <c r="O154" s="1401"/>
      <c r="P154" s="1401"/>
      <c r="Q154" s="1401"/>
      <c r="R154" s="1401"/>
      <c r="S154" s="1401"/>
      <c r="T154" s="1401"/>
      <c r="U154" s="999" t="s">
        <v>103</v>
      </c>
      <c r="V154" s="1000"/>
      <c r="W154" s="1000"/>
      <c r="X154" s="1001"/>
      <c r="Y154" s="148"/>
      <c r="Z154" s="148"/>
      <c r="AA154" s="45"/>
      <c r="AB154" s="213"/>
      <c r="AC154" s="214"/>
      <c r="AD154" s="215"/>
      <c r="AG154" s="921"/>
    </row>
    <row r="155" spans="1:33" ht="13.5" customHeight="1">
      <c r="A155" s="49"/>
      <c r="B155" s="37"/>
      <c r="C155" s="36"/>
      <c r="D155" s="63"/>
      <c r="E155" s="49"/>
      <c r="F155" s="32"/>
      <c r="H155" s="1419"/>
      <c r="I155" s="1420"/>
      <c r="J155" s="1419"/>
      <c r="K155" s="1420"/>
      <c r="L155" s="1490" t="s">
        <v>443</v>
      </c>
      <c r="M155" s="1490"/>
      <c r="N155" s="1490"/>
      <c r="O155" s="1490"/>
      <c r="P155" s="1490"/>
      <c r="Q155" s="1490"/>
      <c r="R155" s="1490"/>
      <c r="S155" s="1490"/>
      <c r="T155" s="1490"/>
      <c r="U155" s="1424" t="s">
        <v>103</v>
      </c>
      <c r="V155" s="1425"/>
      <c r="W155" s="1425"/>
      <c r="X155" s="1426"/>
      <c r="Y155" s="148"/>
      <c r="Z155" s="148"/>
      <c r="AA155" s="45"/>
      <c r="AB155" s="213"/>
      <c r="AC155" s="214"/>
      <c r="AD155" s="215"/>
      <c r="AG155" s="921"/>
    </row>
    <row r="156" spans="1:33" ht="13.5" customHeight="1">
      <c r="A156" s="49"/>
      <c r="B156" s="37"/>
      <c r="C156" s="36"/>
      <c r="D156" s="63"/>
      <c r="E156" s="49"/>
      <c r="F156" s="32"/>
      <c r="H156" s="1421"/>
      <c r="I156" s="1422"/>
      <c r="J156" s="1421"/>
      <c r="K156" s="1422"/>
      <c r="L156" s="1430" t="s">
        <v>204</v>
      </c>
      <c r="M156" s="1431"/>
      <c r="N156" s="1431"/>
      <c r="O156" s="1431"/>
      <c r="P156" s="1431"/>
      <c r="Q156" s="1431"/>
      <c r="R156" s="1431"/>
      <c r="S156" s="1431"/>
      <c r="T156" s="1432"/>
      <c r="U156" s="999" t="s">
        <v>103</v>
      </c>
      <c r="V156" s="1000"/>
      <c r="W156" s="1000"/>
      <c r="X156" s="1001"/>
      <c r="Y156" s="148"/>
      <c r="Z156" s="148"/>
      <c r="AA156" s="45"/>
      <c r="AB156" s="213"/>
      <c r="AC156" s="214"/>
      <c r="AD156" s="215"/>
      <c r="AG156" s="921"/>
    </row>
    <row r="157" spans="1:33" ht="13.5" customHeight="1">
      <c r="A157" s="49"/>
      <c r="B157" s="37"/>
      <c r="C157" s="36"/>
      <c r="D157" s="63"/>
      <c r="E157" s="49"/>
      <c r="F157" s="32"/>
      <c r="H157" s="1011" t="s">
        <v>213</v>
      </c>
      <c r="I157" s="1011"/>
      <c r="J157" s="1011"/>
      <c r="K157" s="1011"/>
      <c r="L157" s="1011"/>
      <c r="M157" s="1011"/>
      <c r="N157" s="1011"/>
      <c r="O157" s="1011"/>
      <c r="P157" s="1011"/>
      <c r="Q157" s="1011"/>
      <c r="R157" s="1011"/>
      <c r="S157" s="1011"/>
      <c r="T157" s="1011"/>
      <c r="U157" s="1011"/>
      <c r="V157" s="1011"/>
      <c r="W157" s="1011"/>
      <c r="X157" s="1011"/>
      <c r="Y157" s="1011"/>
      <c r="Z157" s="1011"/>
      <c r="AA157" s="45"/>
      <c r="AB157" s="213"/>
      <c r="AC157" s="214"/>
      <c r="AD157" s="215"/>
      <c r="AG157" s="921"/>
    </row>
    <row r="158" spans="1:33" ht="13.5" customHeight="1">
      <c r="A158" s="60"/>
      <c r="B158" s="61"/>
      <c r="C158" s="62"/>
      <c r="D158" s="165"/>
      <c r="E158" s="60"/>
      <c r="F158" s="64"/>
      <c r="G158" s="118"/>
      <c r="H158" s="395"/>
      <c r="I158" s="395"/>
      <c r="J158" s="395"/>
      <c r="K158" s="395"/>
      <c r="L158" s="395"/>
      <c r="M158" s="395"/>
      <c r="N158" s="395"/>
      <c r="O158" s="395"/>
      <c r="P158" s="395"/>
      <c r="Q158" s="395"/>
      <c r="R158" s="395"/>
      <c r="S158" s="395"/>
      <c r="T158" s="395"/>
      <c r="U158" s="395"/>
      <c r="V158" s="395"/>
      <c r="W158" s="395"/>
      <c r="X158" s="395"/>
      <c r="Y158" s="395"/>
      <c r="Z158" s="395"/>
      <c r="AA158" s="66"/>
      <c r="AB158" s="216"/>
      <c r="AC158" s="217"/>
      <c r="AD158" s="218"/>
      <c r="AG158" s="46"/>
    </row>
    <row r="159" spans="1:33" ht="5.25" customHeight="1">
      <c r="A159" s="49"/>
      <c r="B159" s="37"/>
      <c r="C159" s="36"/>
      <c r="D159" s="63"/>
      <c r="E159" s="49"/>
      <c r="F159" s="32"/>
      <c r="AA159" s="45"/>
      <c r="AB159" s="213"/>
      <c r="AC159" s="214"/>
      <c r="AD159" s="215"/>
      <c r="AG159" s="46"/>
    </row>
    <row r="160" spans="1:33">
      <c r="A160" s="49"/>
      <c r="B160" s="37"/>
      <c r="C160" s="36"/>
      <c r="D160" s="63"/>
      <c r="E160" s="49"/>
      <c r="F160" s="32"/>
      <c r="G160" s="927" t="s">
        <v>210</v>
      </c>
      <c r="H160" s="927"/>
      <c r="I160" s="927"/>
      <c r="J160" s="927"/>
      <c r="K160" s="927"/>
      <c r="L160" s="927"/>
      <c r="M160" s="927"/>
      <c r="N160" s="927"/>
      <c r="O160" s="927"/>
      <c r="P160" s="927"/>
      <c r="Q160" s="927"/>
      <c r="R160" s="927"/>
      <c r="S160" s="927"/>
      <c r="T160" s="927"/>
      <c r="U160" s="927"/>
      <c r="V160" s="927"/>
      <c r="W160" s="927"/>
      <c r="X160" s="110"/>
      <c r="Y160" s="110"/>
      <c r="Z160" s="110"/>
      <c r="AA160" s="219"/>
      <c r="AB160" s="213"/>
      <c r="AC160" s="214"/>
      <c r="AD160" s="215"/>
    </row>
    <row r="161" spans="1:30">
      <c r="A161" s="49"/>
      <c r="B161" s="37"/>
      <c r="C161" s="36"/>
      <c r="D161" s="63"/>
      <c r="E161" s="49"/>
      <c r="F161" s="32"/>
      <c r="AA161" s="45"/>
      <c r="AB161" s="213"/>
      <c r="AC161" s="214"/>
      <c r="AD161" s="215"/>
    </row>
    <row r="162" spans="1:30" ht="13.5" customHeight="1">
      <c r="A162" s="49"/>
      <c r="B162" s="37"/>
      <c r="C162" s="36"/>
      <c r="D162" s="63"/>
      <c r="E162" s="49"/>
      <c r="F162" s="32"/>
      <c r="G162" s="220" t="s">
        <v>206</v>
      </c>
      <c r="H162" s="1450" t="s">
        <v>211</v>
      </c>
      <c r="I162" s="1450"/>
      <c r="J162" s="1450"/>
      <c r="K162" s="1450"/>
      <c r="L162" s="1450"/>
      <c r="M162" s="1450"/>
      <c r="N162" s="1450"/>
      <c r="O162" s="1450"/>
      <c r="P162" s="1450"/>
      <c r="Q162" s="1450"/>
      <c r="R162" s="1450"/>
      <c r="S162" s="1450"/>
      <c r="T162" s="1450"/>
      <c r="U162" s="1450"/>
      <c r="V162" s="1450"/>
      <c r="W162" s="1003" t="s">
        <v>110</v>
      </c>
      <c r="X162" s="1003"/>
      <c r="Y162" s="1003"/>
      <c r="Z162" s="1003"/>
      <c r="AA162" s="45"/>
      <c r="AB162" s="213"/>
      <c r="AC162" s="214"/>
      <c r="AD162" s="215"/>
    </row>
    <row r="163" spans="1:30">
      <c r="A163" s="49"/>
      <c r="B163" s="37"/>
      <c r="C163" s="36"/>
      <c r="D163" s="63"/>
      <c r="E163" s="49"/>
      <c r="F163" s="32"/>
      <c r="H163" s="1450"/>
      <c r="I163" s="1450"/>
      <c r="J163" s="1450"/>
      <c r="K163" s="1450"/>
      <c r="L163" s="1450"/>
      <c r="M163" s="1450"/>
      <c r="N163" s="1450"/>
      <c r="O163" s="1450"/>
      <c r="P163" s="1450"/>
      <c r="Q163" s="1450"/>
      <c r="R163" s="1450"/>
      <c r="S163" s="1450"/>
      <c r="T163" s="1450"/>
      <c r="U163" s="1450"/>
      <c r="V163" s="1450"/>
      <c r="W163" s="1003"/>
      <c r="X163" s="1003"/>
      <c r="Y163" s="1003"/>
      <c r="Z163" s="1003"/>
      <c r="AA163" s="45"/>
      <c r="AB163" s="213"/>
      <c r="AC163" s="214"/>
      <c r="AD163" s="215"/>
    </row>
    <row r="164" spans="1:30" ht="13.5" customHeight="1">
      <c r="A164" s="49"/>
      <c r="B164" s="37"/>
      <c r="C164" s="36"/>
      <c r="D164" s="63"/>
      <c r="E164" s="49"/>
      <c r="F164" s="32"/>
      <c r="H164" s="1450"/>
      <c r="I164" s="1450"/>
      <c r="J164" s="1450"/>
      <c r="K164" s="1450"/>
      <c r="L164" s="1450"/>
      <c r="M164" s="1450"/>
      <c r="N164" s="1450"/>
      <c r="O164" s="1450"/>
      <c r="P164" s="1450"/>
      <c r="Q164" s="1450"/>
      <c r="R164" s="1450"/>
      <c r="S164" s="1450"/>
      <c r="T164" s="1450"/>
      <c r="U164" s="1450"/>
      <c r="V164" s="1450"/>
      <c r="W164" s="1003"/>
      <c r="X164" s="1003"/>
      <c r="Y164" s="1003"/>
      <c r="Z164" s="1003"/>
      <c r="AA164" s="45"/>
      <c r="AB164" s="213"/>
      <c r="AC164" s="214"/>
      <c r="AD164" s="215"/>
    </row>
    <row r="165" spans="1:30" ht="13.5" customHeight="1">
      <c r="A165" s="49"/>
      <c r="B165" s="37"/>
      <c r="C165" s="36"/>
      <c r="D165" s="63"/>
      <c r="E165" s="49"/>
      <c r="F165" s="32"/>
      <c r="G165" s="220" t="s">
        <v>212</v>
      </c>
      <c r="H165" s="1450" t="s">
        <v>444</v>
      </c>
      <c r="I165" s="1450"/>
      <c r="J165" s="1450"/>
      <c r="K165" s="1450"/>
      <c r="L165" s="1450"/>
      <c r="M165" s="1450"/>
      <c r="N165" s="1450"/>
      <c r="O165" s="1450"/>
      <c r="P165" s="1450"/>
      <c r="Q165" s="1450"/>
      <c r="R165" s="1450"/>
      <c r="S165" s="1450"/>
      <c r="T165" s="1450"/>
      <c r="U165" s="1450"/>
      <c r="V165" s="1450"/>
      <c r="W165" s="1003" t="s">
        <v>110</v>
      </c>
      <c r="X165" s="1003"/>
      <c r="Y165" s="1003"/>
      <c r="Z165" s="1003"/>
      <c r="AA165" s="45"/>
      <c r="AB165" s="213"/>
      <c r="AC165" s="214"/>
      <c r="AD165" s="215"/>
    </row>
    <row r="166" spans="1:30" ht="13.5" customHeight="1">
      <c r="A166" s="49"/>
      <c r="B166" s="37"/>
      <c r="C166" s="36"/>
      <c r="D166" s="63"/>
      <c r="E166" s="49"/>
      <c r="F166" s="32"/>
      <c r="H166" s="1450"/>
      <c r="I166" s="1450"/>
      <c r="J166" s="1450"/>
      <c r="K166" s="1450"/>
      <c r="L166" s="1450"/>
      <c r="M166" s="1450"/>
      <c r="N166" s="1450"/>
      <c r="O166" s="1450"/>
      <c r="P166" s="1450"/>
      <c r="Q166" s="1450"/>
      <c r="R166" s="1450"/>
      <c r="S166" s="1450"/>
      <c r="T166" s="1450"/>
      <c r="U166" s="1450"/>
      <c r="V166" s="1450"/>
      <c r="W166" s="1003"/>
      <c r="X166" s="1003"/>
      <c r="Y166" s="1003"/>
      <c r="Z166" s="1003"/>
      <c r="AA166" s="45"/>
      <c r="AB166" s="213"/>
      <c r="AC166" s="214"/>
      <c r="AD166" s="215"/>
    </row>
    <row r="167" spans="1:30" ht="13.5" customHeight="1">
      <c r="A167" s="49"/>
      <c r="B167" s="37"/>
      <c r="C167" s="36"/>
      <c r="D167" s="63"/>
      <c r="E167" s="49"/>
      <c r="F167" s="32"/>
      <c r="H167" s="1450"/>
      <c r="I167" s="1450"/>
      <c r="J167" s="1450"/>
      <c r="K167" s="1450"/>
      <c r="L167" s="1450"/>
      <c r="M167" s="1450"/>
      <c r="N167" s="1450"/>
      <c r="O167" s="1450"/>
      <c r="P167" s="1450"/>
      <c r="Q167" s="1450"/>
      <c r="R167" s="1450"/>
      <c r="S167" s="1450"/>
      <c r="T167" s="1450"/>
      <c r="U167" s="1450"/>
      <c r="V167" s="1450"/>
      <c r="W167" s="1003"/>
      <c r="X167" s="1003"/>
      <c r="Y167" s="1003"/>
      <c r="Z167" s="1003"/>
      <c r="AA167" s="45"/>
      <c r="AB167" s="213"/>
      <c r="AC167" s="214"/>
      <c r="AD167" s="215"/>
    </row>
    <row r="168" spans="1:30" ht="13.5" customHeight="1">
      <c r="A168" s="49"/>
      <c r="B168" s="37"/>
      <c r="C168" s="36"/>
      <c r="D168" s="63"/>
      <c r="E168" s="49"/>
      <c r="F168" s="32"/>
      <c r="H168" s="1450"/>
      <c r="I168" s="1450"/>
      <c r="J168" s="1450"/>
      <c r="K168" s="1450"/>
      <c r="L168" s="1450"/>
      <c r="M168" s="1450"/>
      <c r="N168" s="1450"/>
      <c r="O168" s="1450"/>
      <c r="P168" s="1450"/>
      <c r="Q168" s="1450"/>
      <c r="R168" s="1450"/>
      <c r="S168" s="1450"/>
      <c r="T168" s="1450"/>
      <c r="U168" s="1450"/>
      <c r="V168" s="1450"/>
      <c r="W168" s="1003"/>
      <c r="X168" s="1003"/>
      <c r="Y168" s="1003"/>
      <c r="Z168" s="1003"/>
      <c r="AA168" s="45"/>
      <c r="AB168" s="213"/>
      <c r="AC168" s="214"/>
      <c r="AD168" s="215"/>
    </row>
    <row r="169" spans="1:30" ht="13.5" customHeight="1">
      <c r="A169" s="49"/>
      <c r="B169" s="37"/>
      <c r="C169" s="36"/>
      <c r="D169" s="63"/>
      <c r="E169" s="49"/>
      <c r="F169" s="32"/>
      <c r="H169" s="1450"/>
      <c r="I169" s="1450"/>
      <c r="J169" s="1450"/>
      <c r="K169" s="1450"/>
      <c r="L169" s="1450"/>
      <c r="M169" s="1450"/>
      <c r="N169" s="1450"/>
      <c r="O169" s="1450"/>
      <c r="P169" s="1450"/>
      <c r="Q169" s="1450"/>
      <c r="R169" s="1450"/>
      <c r="S169" s="1450"/>
      <c r="T169" s="1450"/>
      <c r="U169" s="1450"/>
      <c r="V169" s="1450"/>
      <c r="W169" s="1003"/>
      <c r="X169" s="1003"/>
      <c r="Y169" s="1003"/>
      <c r="Z169" s="1003"/>
      <c r="AA169" s="45"/>
      <c r="AB169" s="213"/>
      <c r="AC169" s="214"/>
      <c r="AD169" s="215"/>
    </row>
    <row r="170" spans="1:30" ht="13.5" customHeight="1">
      <c r="A170" s="49"/>
      <c r="B170" s="37"/>
      <c r="C170" s="36"/>
      <c r="D170" s="63"/>
      <c r="E170" s="49"/>
      <c r="F170" s="32"/>
      <c r="H170" s="1450"/>
      <c r="I170" s="1450"/>
      <c r="J170" s="1450"/>
      <c r="K170" s="1450"/>
      <c r="L170" s="1450"/>
      <c r="M170" s="1450"/>
      <c r="N170" s="1450"/>
      <c r="O170" s="1450"/>
      <c r="P170" s="1450"/>
      <c r="Q170" s="1450"/>
      <c r="R170" s="1450"/>
      <c r="S170" s="1450"/>
      <c r="T170" s="1450"/>
      <c r="U170" s="1450"/>
      <c r="V170" s="1450"/>
      <c r="W170" s="1003"/>
      <c r="X170" s="1003"/>
      <c r="Y170" s="1003"/>
      <c r="Z170" s="1003"/>
      <c r="AA170" s="45"/>
      <c r="AB170" s="213"/>
      <c r="AC170" s="214"/>
      <c r="AD170" s="215"/>
    </row>
    <row r="171" spans="1:30" ht="13.5" customHeight="1">
      <c r="A171" s="49"/>
      <c r="B171" s="37"/>
      <c r="C171" s="36"/>
      <c r="D171" s="63"/>
      <c r="E171" s="49"/>
      <c r="F171" s="32"/>
      <c r="H171" s="1450"/>
      <c r="I171" s="1450"/>
      <c r="J171" s="1450"/>
      <c r="K171" s="1450"/>
      <c r="L171" s="1450"/>
      <c r="M171" s="1450"/>
      <c r="N171" s="1450"/>
      <c r="O171" s="1450"/>
      <c r="P171" s="1450"/>
      <c r="Q171" s="1450"/>
      <c r="R171" s="1450"/>
      <c r="S171" s="1450"/>
      <c r="T171" s="1450"/>
      <c r="U171" s="1450"/>
      <c r="V171" s="1450"/>
      <c r="W171" s="1003"/>
      <c r="X171" s="1003"/>
      <c r="Y171" s="1003"/>
      <c r="Z171" s="1003"/>
      <c r="AA171" s="45"/>
      <c r="AB171" s="213"/>
      <c r="AC171" s="214"/>
      <c r="AD171" s="215"/>
    </row>
    <row r="172" spans="1:30" ht="13.5" customHeight="1">
      <c r="A172" s="49"/>
      <c r="B172" s="37"/>
      <c r="C172" s="36"/>
      <c r="D172" s="63"/>
      <c r="E172" s="49"/>
      <c r="F172" s="32"/>
      <c r="H172" s="1450"/>
      <c r="I172" s="1450"/>
      <c r="J172" s="1450"/>
      <c r="K172" s="1450"/>
      <c r="L172" s="1450"/>
      <c r="M172" s="1450"/>
      <c r="N172" s="1450"/>
      <c r="O172" s="1450"/>
      <c r="P172" s="1450"/>
      <c r="Q172" s="1450"/>
      <c r="R172" s="1450"/>
      <c r="S172" s="1450"/>
      <c r="T172" s="1450"/>
      <c r="U172" s="1450"/>
      <c r="V172" s="1450"/>
      <c r="W172" s="1003"/>
      <c r="X172" s="1003"/>
      <c r="Y172" s="1003"/>
      <c r="Z172" s="1003"/>
      <c r="AA172" s="45"/>
      <c r="AB172" s="213"/>
      <c r="AC172" s="214"/>
      <c r="AD172" s="215"/>
    </row>
    <row r="173" spans="1:30" ht="13.5" customHeight="1">
      <c r="A173" s="49"/>
      <c r="B173" s="37"/>
      <c r="C173" s="36"/>
      <c r="D173" s="63"/>
      <c r="E173" s="49"/>
      <c r="F173" s="32"/>
      <c r="H173" s="1450"/>
      <c r="I173" s="1450"/>
      <c r="J173" s="1450"/>
      <c r="K173" s="1450"/>
      <c r="L173" s="1450"/>
      <c r="M173" s="1450"/>
      <c r="N173" s="1450"/>
      <c r="O173" s="1450"/>
      <c r="P173" s="1450"/>
      <c r="Q173" s="1450"/>
      <c r="R173" s="1450"/>
      <c r="S173" s="1450"/>
      <c r="T173" s="1450"/>
      <c r="U173" s="1450"/>
      <c r="V173" s="1450"/>
      <c r="W173" s="1003"/>
      <c r="X173" s="1003"/>
      <c r="Y173" s="1003"/>
      <c r="Z173" s="1003"/>
      <c r="AA173" s="45"/>
      <c r="AB173" s="213"/>
      <c r="AC173" s="214"/>
      <c r="AD173" s="215"/>
    </row>
    <row r="174" spans="1:30" ht="13.5" customHeight="1">
      <c r="A174" s="49"/>
      <c r="B174" s="37"/>
      <c r="C174" s="36"/>
      <c r="D174" s="63"/>
      <c r="E174" s="49"/>
      <c r="F174" s="32"/>
      <c r="G174" s="220" t="s">
        <v>357</v>
      </c>
      <c r="H174" s="1568" t="s">
        <v>445</v>
      </c>
      <c r="I174" s="1568"/>
      <c r="J174" s="1568"/>
      <c r="K174" s="1568"/>
      <c r="L174" s="1568"/>
      <c r="M174" s="1568"/>
      <c r="N174" s="1568"/>
      <c r="O174" s="1568"/>
      <c r="P174" s="1568"/>
      <c r="Q174" s="1568"/>
      <c r="R174" s="1568"/>
      <c r="S174" s="1568"/>
      <c r="T174" s="1568"/>
      <c r="U174" s="1568"/>
      <c r="V174" s="1568"/>
      <c r="W174" s="1003" t="s">
        <v>110</v>
      </c>
      <c r="X174" s="1003"/>
      <c r="Y174" s="1003"/>
      <c r="Z174" s="1003"/>
      <c r="AA174" s="45"/>
      <c r="AB174" s="213"/>
      <c r="AC174" s="214"/>
      <c r="AD174" s="215"/>
    </row>
    <row r="175" spans="1:30" ht="13.5" customHeight="1">
      <c r="A175" s="49"/>
      <c r="B175" s="37"/>
      <c r="C175" s="36"/>
      <c r="D175" s="63"/>
      <c r="E175" s="49"/>
      <c r="F175" s="32"/>
      <c r="H175" s="1568"/>
      <c r="I175" s="1568"/>
      <c r="J175" s="1568"/>
      <c r="K175" s="1568"/>
      <c r="L175" s="1568"/>
      <c r="M175" s="1568"/>
      <c r="N175" s="1568"/>
      <c r="O175" s="1568"/>
      <c r="P175" s="1568"/>
      <c r="Q175" s="1568"/>
      <c r="R175" s="1568"/>
      <c r="S175" s="1568"/>
      <c r="T175" s="1568"/>
      <c r="U175" s="1568"/>
      <c r="V175" s="1568"/>
      <c r="W175" s="1003"/>
      <c r="X175" s="1003"/>
      <c r="Y175" s="1003"/>
      <c r="Z175" s="1003"/>
      <c r="AA175" s="45"/>
      <c r="AB175" s="213"/>
      <c r="AC175" s="214"/>
      <c r="AD175" s="215"/>
    </row>
    <row r="176" spans="1:30" ht="13.5" customHeight="1">
      <c r="A176" s="49"/>
      <c r="B176" s="37"/>
      <c r="C176" s="36"/>
      <c r="D176" s="63"/>
      <c r="E176" s="49"/>
      <c r="F176" s="32"/>
      <c r="G176" s="220" t="s">
        <v>358</v>
      </c>
      <c r="H176" s="1568" t="s">
        <v>447</v>
      </c>
      <c r="I176" s="1568"/>
      <c r="J176" s="1568"/>
      <c r="K176" s="1568"/>
      <c r="L176" s="1568"/>
      <c r="M176" s="1568"/>
      <c r="N176" s="1568"/>
      <c r="O176" s="1568"/>
      <c r="P176" s="1568"/>
      <c r="Q176" s="1568"/>
      <c r="R176" s="1568"/>
      <c r="S176" s="1568"/>
      <c r="T176" s="1568"/>
      <c r="U176" s="1568"/>
      <c r="V176" s="1568"/>
      <c r="W176" s="1003" t="s">
        <v>110</v>
      </c>
      <c r="X176" s="1003"/>
      <c r="Y176" s="1003"/>
      <c r="Z176" s="1003"/>
      <c r="AA176" s="45"/>
      <c r="AB176" s="213"/>
      <c r="AC176" s="214"/>
      <c r="AD176" s="215"/>
    </row>
    <row r="177" spans="1:30" ht="13.5" customHeight="1">
      <c r="A177" s="49"/>
      <c r="B177" s="37"/>
      <c r="C177" s="36"/>
      <c r="D177" s="63"/>
      <c r="E177" s="49"/>
      <c r="F177" s="32"/>
      <c r="G177" s="220"/>
      <c r="H177" s="1568"/>
      <c r="I177" s="1568"/>
      <c r="J177" s="1568"/>
      <c r="K177" s="1568"/>
      <c r="L177" s="1568"/>
      <c r="M177" s="1568"/>
      <c r="N177" s="1568"/>
      <c r="O177" s="1568"/>
      <c r="P177" s="1568"/>
      <c r="Q177" s="1568"/>
      <c r="R177" s="1568"/>
      <c r="S177" s="1568"/>
      <c r="T177" s="1568"/>
      <c r="U177" s="1568"/>
      <c r="V177" s="1568"/>
      <c r="W177" s="1003"/>
      <c r="X177" s="1003"/>
      <c r="Y177" s="1003"/>
      <c r="Z177" s="1003"/>
      <c r="AA177" s="45"/>
      <c r="AB177" s="213"/>
      <c r="AC177" s="214"/>
      <c r="AD177" s="215"/>
    </row>
    <row r="178" spans="1:30" ht="13.5" customHeight="1">
      <c r="A178" s="49"/>
      <c r="B178" s="37"/>
      <c r="C178" s="36"/>
      <c r="D178" s="63"/>
      <c r="E178" s="49"/>
      <c r="F178" s="32"/>
      <c r="H178" s="1568"/>
      <c r="I178" s="1568"/>
      <c r="J178" s="1568"/>
      <c r="K178" s="1568"/>
      <c r="L178" s="1568"/>
      <c r="M178" s="1568"/>
      <c r="N178" s="1568"/>
      <c r="O178" s="1568"/>
      <c r="P178" s="1568"/>
      <c r="Q178" s="1568"/>
      <c r="R178" s="1568"/>
      <c r="S178" s="1568"/>
      <c r="T178" s="1568"/>
      <c r="U178" s="1568"/>
      <c r="V178" s="1568"/>
      <c r="W178" s="1003"/>
      <c r="X178" s="1003"/>
      <c r="Y178" s="1003"/>
      <c r="Z178" s="1003"/>
      <c r="AA178" s="45"/>
      <c r="AB178" s="213"/>
      <c r="AC178" s="214"/>
      <c r="AD178" s="215"/>
    </row>
    <row r="179" spans="1:30" ht="13.5" customHeight="1">
      <c r="A179" s="49"/>
      <c r="B179" s="37"/>
      <c r="C179" s="36"/>
      <c r="D179" s="63"/>
      <c r="E179" s="49"/>
      <c r="F179" s="32"/>
      <c r="G179" s="220" t="s">
        <v>359</v>
      </c>
      <c r="H179" s="1568" t="s">
        <v>446</v>
      </c>
      <c r="I179" s="1568"/>
      <c r="J179" s="1568"/>
      <c r="K179" s="1568"/>
      <c r="L179" s="1568"/>
      <c r="M179" s="1568"/>
      <c r="N179" s="1568"/>
      <c r="O179" s="1568"/>
      <c r="P179" s="1568"/>
      <c r="Q179" s="1568"/>
      <c r="R179" s="1568"/>
      <c r="S179" s="1568"/>
      <c r="T179" s="1568"/>
      <c r="U179" s="1568"/>
      <c r="V179" s="1568"/>
      <c r="W179" s="1003" t="s">
        <v>110</v>
      </c>
      <c r="X179" s="1003"/>
      <c r="Y179" s="1003"/>
      <c r="Z179" s="1003"/>
      <c r="AA179" s="45"/>
      <c r="AB179" s="213"/>
      <c r="AC179" s="214"/>
      <c r="AD179" s="215"/>
    </row>
    <row r="180" spans="1:30" ht="13.5" customHeight="1">
      <c r="A180" s="49"/>
      <c r="B180" s="37"/>
      <c r="C180" s="36"/>
      <c r="D180" s="63"/>
      <c r="E180" s="49"/>
      <c r="F180" s="32"/>
      <c r="H180" s="1568"/>
      <c r="I180" s="1568"/>
      <c r="J180" s="1568"/>
      <c r="K180" s="1568"/>
      <c r="L180" s="1568"/>
      <c r="M180" s="1568"/>
      <c r="N180" s="1568"/>
      <c r="O180" s="1568"/>
      <c r="P180" s="1568"/>
      <c r="Q180" s="1568"/>
      <c r="R180" s="1568"/>
      <c r="S180" s="1568"/>
      <c r="T180" s="1568"/>
      <c r="U180" s="1568"/>
      <c r="V180" s="1568"/>
      <c r="W180" s="1003"/>
      <c r="X180" s="1003"/>
      <c r="Y180" s="1003"/>
      <c r="Z180" s="1003"/>
      <c r="AA180" s="45"/>
      <c r="AB180" s="213"/>
      <c r="AC180" s="214"/>
      <c r="AD180" s="215"/>
    </row>
    <row r="181" spans="1:30" ht="13.5" customHeight="1">
      <c r="A181" s="49"/>
      <c r="B181" s="37"/>
      <c r="C181" s="36"/>
      <c r="D181" s="63"/>
      <c r="E181" s="49"/>
      <c r="F181" s="32"/>
      <c r="AA181" s="45"/>
      <c r="AB181" s="213"/>
      <c r="AC181" s="214"/>
      <c r="AD181" s="215"/>
    </row>
    <row r="182" spans="1:30" ht="13.5" customHeight="1">
      <c r="A182" s="49"/>
      <c r="B182" s="37"/>
      <c r="C182" s="36"/>
      <c r="D182" s="63"/>
      <c r="E182" s="49"/>
      <c r="F182" s="32"/>
      <c r="AA182" s="45"/>
      <c r="AB182" s="213"/>
      <c r="AC182" s="214"/>
      <c r="AD182" s="215"/>
    </row>
    <row r="183" spans="1:30" ht="13.5" customHeight="1">
      <c r="A183" s="1056"/>
      <c r="B183" s="37">
        <v>10</v>
      </c>
      <c r="C183" s="1009" t="s">
        <v>236</v>
      </c>
      <c r="D183" s="63" t="s">
        <v>240</v>
      </c>
      <c r="E183" s="1008" t="s">
        <v>232</v>
      </c>
      <c r="F183" s="32"/>
      <c r="G183" s="1011" t="s">
        <v>72</v>
      </c>
      <c r="H183" s="1011"/>
      <c r="I183" s="1011"/>
      <c r="J183" s="1011"/>
      <c r="K183" s="1011"/>
      <c r="L183" s="1011"/>
      <c r="M183" s="1012"/>
      <c r="N183" s="1013" t="s">
        <v>114</v>
      </c>
      <c r="O183" s="1014"/>
      <c r="P183" s="1014"/>
      <c r="Q183" s="1014"/>
      <c r="R183" s="1014"/>
      <c r="S183" s="1014"/>
      <c r="T183" s="1014"/>
      <c r="U183" s="1014"/>
      <c r="V183" s="1015"/>
      <c r="AA183" s="45"/>
      <c r="AB183" s="1486" t="s">
        <v>495</v>
      </c>
      <c r="AC183" s="1550"/>
      <c r="AD183" s="1551"/>
    </row>
    <row r="184" spans="1:30">
      <c r="A184" s="1056"/>
      <c r="B184" s="37"/>
      <c r="C184" s="1009"/>
      <c r="D184" s="63"/>
      <c r="E184" s="1008"/>
      <c r="F184" s="32"/>
      <c r="G184" s="1011"/>
      <c r="H184" s="1011"/>
      <c r="I184" s="1011"/>
      <c r="J184" s="1011"/>
      <c r="K184" s="1011"/>
      <c r="L184" s="1011"/>
      <c r="M184" s="1012"/>
      <c r="N184" s="1016"/>
      <c r="O184" s="1017"/>
      <c r="P184" s="1017"/>
      <c r="Q184" s="1017"/>
      <c r="R184" s="1017"/>
      <c r="S184" s="1017"/>
      <c r="T184" s="1017"/>
      <c r="U184" s="1017"/>
      <c r="V184" s="1018"/>
      <c r="AA184" s="45"/>
      <c r="AB184" s="1486"/>
      <c r="AC184" s="1550"/>
      <c r="AD184" s="1551"/>
    </row>
    <row r="185" spans="1:30">
      <c r="A185" s="49"/>
      <c r="B185" s="37"/>
      <c r="C185" s="1009"/>
      <c r="D185" s="63"/>
      <c r="E185" s="1008"/>
      <c r="F185" s="32"/>
      <c r="AA185" s="45"/>
      <c r="AB185" s="184"/>
      <c r="AC185" s="185"/>
      <c r="AD185" s="186"/>
    </row>
    <row r="186" spans="1:30">
      <c r="A186" s="49"/>
      <c r="B186" s="37"/>
      <c r="C186" s="1009"/>
      <c r="D186" s="63"/>
      <c r="E186" s="1008"/>
      <c r="F186" s="32"/>
      <c r="G186" s="1339" t="s">
        <v>73</v>
      </c>
      <c r="H186" s="1339"/>
      <c r="I186" s="1339"/>
      <c r="J186" s="1339"/>
      <c r="K186" s="1339"/>
      <c r="L186" s="1339"/>
      <c r="M186" s="994" t="s">
        <v>102</v>
      </c>
      <c r="N186" s="994"/>
      <c r="O186" s="994"/>
      <c r="P186" s="994"/>
      <c r="Q186" s="994"/>
      <c r="R186" s="32"/>
      <c r="AA186" s="45"/>
      <c r="AB186" s="184"/>
      <c r="AC186" s="185"/>
      <c r="AD186" s="186"/>
    </row>
    <row r="187" spans="1:30">
      <c r="A187" s="49"/>
      <c r="B187" s="37"/>
      <c r="C187" s="1009"/>
      <c r="D187" s="63"/>
      <c r="E187" s="1008"/>
      <c r="F187" s="32"/>
      <c r="G187" s="1451" t="s">
        <v>74</v>
      </c>
      <c r="H187" s="1452"/>
      <c r="I187" s="1452"/>
      <c r="J187" s="1452"/>
      <c r="K187" s="1452"/>
      <c r="L187" s="1453"/>
      <c r="M187" s="994" t="s">
        <v>111</v>
      </c>
      <c r="N187" s="994"/>
      <c r="O187" s="994"/>
      <c r="P187" s="994"/>
      <c r="Q187" s="994"/>
      <c r="R187" s="32"/>
      <c r="AA187" s="45"/>
      <c r="AB187" s="184"/>
      <c r="AC187" s="185"/>
      <c r="AD187" s="186"/>
    </row>
    <row r="188" spans="1:30">
      <c r="A188" s="49"/>
      <c r="B188" s="37"/>
      <c r="C188" s="1009"/>
      <c r="D188" s="63"/>
      <c r="E188" s="47"/>
      <c r="F188" s="32"/>
      <c r="G188" s="221"/>
      <c r="H188" s="221"/>
      <c r="I188" s="221"/>
      <c r="J188" s="221"/>
      <c r="K188" s="221"/>
      <c r="L188" s="221"/>
      <c r="M188" s="46"/>
      <c r="N188" s="46"/>
      <c r="O188" s="46"/>
      <c r="P188" s="46"/>
      <c r="Q188" s="46"/>
      <c r="R188" s="46"/>
      <c r="S188" s="46"/>
      <c r="T188" s="46"/>
      <c r="U188" s="46"/>
      <c r="V188" s="46"/>
      <c r="AA188" s="45"/>
      <c r="AB188" s="184"/>
      <c r="AC188" s="185"/>
      <c r="AD188" s="186"/>
    </row>
    <row r="189" spans="1:30">
      <c r="A189" s="49"/>
      <c r="B189" s="37"/>
      <c r="C189" s="48"/>
      <c r="D189" s="63"/>
      <c r="E189" s="47"/>
      <c r="F189" s="32"/>
      <c r="G189" s="221"/>
      <c r="H189" s="221"/>
      <c r="I189" s="221"/>
      <c r="J189" s="221"/>
      <c r="K189" s="221"/>
      <c r="L189" s="221"/>
      <c r="M189" s="46"/>
      <c r="N189" s="46"/>
      <c r="O189" s="46"/>
      <c r="P189" s="46"/>
      <c r="Q189" s="46"/>
      <c r="R189" s="46"/>
      <c r="S189" s="46"/>
      <c r="T189" s="46"/>
      <c r="U189" s="46"/>
      <c r="V189" s="46"/>
      <c r="AA189" s="45"/>
      <c r="AB189" s="184"/>
      <c r="AC189" s="185"/>
      <c r="AD189" s="186"/>
    </row>
    <row r="190" spans="1:30">
      <c r="A190" s="49"/>
      <c r="B190" s="37"/>
      <c r="C190" s="48"/>
      <c r="D190" s="63"/>
      <c r="E190" s="47"/>
      <c r="F190" s="32"/>
      <c r="G190" s="1557" t="s">
        <v>568</v>
      </c>
      <c r="H190" s="1557"/>
      <c r="I190" s="1557"/>
      <c r="J190" s="1557"/>
      <c r="K190" s="1557"/>
      <c r="L190" s="1557"/>
      <c r="M190" s="1557"/>
      <c r="N190" s="1557"/>
      <c r="O190" s="1557"/>
      <c r="P190" s="1557"/>
      <c r="Q190" s="1557"/>
      <c r="R190" s="1557"/>
      <c r="S190" s="1557"/>
      <c r="T190" s="1557"/>
      <c r="U190" s="1557"/>
      <c r="V190" s="1557"/>
      <c r="W190" s="1557"/>
      <c r="X190" s="1557"/>
      <c r="Y190" s="1557"/>
      <c r="Z190" s="1557"/>
      <c r="AA190" s="45"/>
      <c r="AB190" s="184"/>
      <c r="AC190" s="185"/>
      <c r="AD190" s="186"/>
    </row>
    <row r="191" spans="1:30">
      <c r="A191" s="49"/>
      <c r="B191" s="37"/>
      <c r="C191" s="48"/>
      <c r="D191" s="63"/>
      <c r="E191" s="47"/>
      <c r="F191" s="32"/>
      <c r="G191" s="1558"/>
      <c r="H191" s="1559"/>
      <c r="I191" s="1559"/>
      <c r="J191" s="1559"/>
      <c r="K191" s="1559"/>
      <c r="L191" s="1559"/>
      <c r="M191" s="1559"/>
      <c r="N191" s="1559"/>
      <c r="O191" s="1559"/>
      <c r="P191" s="1559"/>
      <c r="Q191" s="1559"/>
      <c r="R191" s="1559"/>
      <c r="S191" s="1559"/>
      <c r="T191" s="1559"/>
      <c r="U191" s="1559"/>
      <c r="V191" s="1559"/>
      <c r="W191" s="1559"/>
      <c r="X191" s="1559"/>
      <c r="Y191" s="1559"/>
      <c r="Z191" s="1560"/>
      <c r="AA191" s="45"/>
      <c r="AB191" s="184"/>
      <c r="AC191" s="185"/>
      <c r="AD191" s="186"/>
    </row>
    <row r="192" spans="1:30">
      <c r="A192" s="49"/>
      <c r="B192" s="37"/>
      <c r="C192" s="48"/>
      <c r="D192" s="63"/>
      <c r="E192" s="47"/>
      <c r="F192" s="32"/>
      <c r="G192" s="1855"/>
      <c r="H192" s="1856"/>
      <c r="I192" s="1856"/>
      <c r="J192" s="1856"/>
      <c r="K192" s="1856"/>
      <c r="L192" s="1856"/>
      <c r="M192" s="1856"/>
      <c r="N192" s="1856"/>
      <c r="O192" s="1856"/>
      <c r="P192" s="1856"/>
      <c r="Q192" s="1856"/>
      <c r="R192" s="1856"/>
      <c r="S192" s="1856"/>
      <c r="T192" s="1856"/>
      <c r="U192" s="1856"/>
      <c r="V192" s="1856"/>
      <c r="W192" s="1856"/>
      <c r="X192" s="1856"/>
      <c r="Y192" s="1856"/>
      <c r="Z192" s="1857"/>
      <c r="AA192" s="45"/>
      <c r="AB192" s="184"/>
      <c r="AC192" s="185"/>
      <c r="AD192" s="186"/>
    </row>
    <row r="193" spans="1:30">
      <c r="A193" s="49"/>
      <c r="B193" s="37"/>
      <c r="C193" s="48"/>
      <c r="D193" s="63"/>
      <c r="E193" s="47"/>
      <c r="F193" s="32"/>
      <c r="G193" s="1561"/>
      <c r="H193" s="1562"/>
      <c r="I193" s="1562"/>
      <c r="J193" s="1562"/>
      <c r="K193" s="1562"/>
      <c r="L193" s="1562"/>
      <c r="M193" s="1562"/>
      <c r="N193" s="1562"/>
      <c r="O193" s="1562"/>
      <c r="P193" s="1562"/>
      <c r="Q193" s="1562"/>
      <c r="R193" s="1562"/>
      <c r="S193" s="1562"/>
      <c r="T193" s="1562"/>
      <c r="U193" s="1562"/>
      <c r="V193" s="1562"/>
      <c r="W193" s="1562"/>
      <c r="X193" s="1562"/>
      <c r="Y193" s="1562"/>
      <c r="Z193" s="1563"/>
      <c r="AA193" s="45"/>
      <c r="AB193" s="184"/>
      <c r="AC193" s="185"/>
      <c r="AD193" s="186"/>
    </row>
    <row r="194" spans="1:30">
      <c r="A194" s="49"/>
      <c r="B194" s="37"/>
      <c r="C194" s="48"/>
      <c r="D194" s="63"/>
      <c r="E194" s="47"/>
      <c r="F194" s="32"/>
      <c r="G194" s="221"/>
      <c r="H194" s="221"/>
      <c r="I194" s="221"/>
      <c r="J194" s="221"/>
      <c r="K194" s="221"/>
      <c r="L194" s="221"/>
      <c r="M194" s="46"/>
      <c r="N194" s="46"/>
      <c r="O194" s="46"/>
      <c r="P194" s="46"/>
      <c r="Q194" s="46"/>
      <c r="R194" s="46"/>
      <c r="S194" s="46"/>
      <c r="T194" s="46"/>
      <c r="U194" s="46"/>
      <c r="V194" s="46"/>
      <c r="AA194" s="45"/>
      <c r="AB194" s="184"/>
      <c r="AC194" s="185"/>
      <c r="AD194" s="186"/>
    </row>
    <row r="195" spans="1:30" ht="24">
      <c r="A195" s="574" t="s">
        <v>994</v>
      </c>
      <c r="B195" s="575">
        <v>11</v>
      </c>
      <c r="C195" s="576" t="s">
        <v>995</v>
      </c>
      <c r="D195" s="585" t="s">
        <v>538</v>
      </c>
      <c r="E195" s="574" t="s">
        <v>996</v>
      </c>
      <c r="F195" s="32"/>
      <c r="G195" s="1011" t="s">
        <v>72</v>
      </c>
      <c r="H195" s="1011"/>
      <c r="I195" s="1011"/>
      <c r="J195" s="1011"/>
      <c r="K195" s="1011"/>
      <c r="L195" s="1011"/>
      <c r="M195" s="1012"/>
      <c r="N195" s="1013" t="s">
        <v>114</v>
      </c>
      <c r="O195" s="1014"/>
      <c r="P195" s="1014"/>
      <c r="Q195" s="1014"/>
      <c r="R195" s="1014"/>
      <c r="S195" s="1014"/>
      <c r="T195" s="1014"/>
      <c r="U195" s="1014"/>
      <c r="V195" s="1015"/>
      <c r="AA195" s="45"/>
      <c r="AB195" s="184"/>
      <c r="AC195" s="185"/>
      <c r="AD195" s="186"/>
    </row>
    <row r="196" spans="1:30">
      <c r="A196" s="49"/>
      <c r="B196" s="37"/>
      <c r="C196" s="48"/>
      <c r="D196" s="63"/>
      <c r="E196" s="47"/>
      <c r="F196" s="32"/>
      <c r="G196" s="1011"/>
      <c r="H196" s="1011"/>
      <c r="I196" s="1011"/>
      <c r="J196" s="1011"/>
      <c r="K196" s="1011"/>
      <c r="L196" s="1011"/>
      <c r="M196" s="1012"/>
      <c r="N196" s="1016"/>
      <c r="O196" s="1017"/>
      <c r="P196" s="1017"/>
      <c r="Q196" s="1017"/>
      <c r="R196" s="1017"/>
      <c r="S196" s="1017"/>
      <c r="T196" s="1017"/>
      <c r="U196" s="1017"/>
      <c r="V196" s="1018"/>
      <c r="AA196" s="45"/>
      <c r="AB196" s="184"/>
      <c r="AC196" s="185"/>
      <c r="AD196" s="186"/>
    </row>
    <row r="197" spans="1:30">
      <c r="A197" s="49"/>
      <c r="B197" s="37"/>
      <c r="C197" s="48"/>
      <c r="D197" s="63"/>
      <c r="E197" s="47"/>
      <c r="F197" s="32"/>
      <c r="G197" s="221"/>
      <c r="H197" s="221"/>
      <c r="I197" s="221"/>
      <c r="J197" s="221"/>
      <c r="K197" s="221"/>
      <c r="L197" s="221"/>
      <c r="M197" s="46"/>
      <c r="N197" s="46"/>
      <c r="O197" s="46"/>
      <c r="P197" s="46"/>
      <c r="Q197" s="46"/>
      <c r="R197" s="46"/>
      <c r="S197" s="46"/>
      <c r="T197" s="46"/>
      <c r="U197" s="46"/>
      <c r="V197" s="46"/>
      <c r="AA197" s="45"/>
      <c r="AB197" s="184"/>
      <c r="AC197" s="185"/>
      <c r="AD197" s="186"/>
    </row>
    <row r="198" spans="1:30">
      <c r="A198" s="49"/>
      <c r="B198" s="37"/>
      <c r="C198" s="48"/>
      <c r="D198" s="63"/>
      <c r="E198" s="47"/>
      <c r="F198" s="32"/>
      <c r="G198" s="221"/>
      <c r="H198" s="221"/>
      <c r="I198" s="221"/>
      <c r="J198" s="221"/>
      <c r="K198" s="221"/>
      <c r="L198" s="221"/>
      <c r="M198" s="46"/>
      <c r="N198" s="46"/>
      <c r="O198" s="46"/>
      <c r="P198" s="46"/>
      <c r="Q198" s="46"/>
      <c r="R198" s="46"/>
      <c r="S198" s="46"/>
      <c r="T198" s="46"/>
      <c r="U198" s="46"/>
      <c r="V198" s="46"/>
      <c r="AA198" s="45"/>
      <c r="AB198" s="184"/>
      <c r="AC198" s="185"/>
      <c r="AD198" s="186"/>
    </row>
    <row r="199" spans="1:30">
      <c r="A199" s="49"/>
      <c r="B199" s="37"/>
      <c r="C199" s="48"/>
      <c r="D199" s="63"/>
      <c r="E199" s="47"/>
      <c r="F199" s="32"/>
      <c r="G199" s="221"/>
      <c r="H199" s="221"/>
      <c r="I199" s="221"/>
      <c r="J199" s="221"/>
      <c r="K199" s="221"/>
      <c r="L199" s="221"/>
      <c r="M199" s="46"/>
      <c r="N199" s="46"/>
      <c r="O199" s="46"/>
      <c r="P199" s="46"/>
      <c r="Q199" s="46"/>
      <c r="R199" s="46"/>
      <c r="S199" s="46"/>
      <c r="T199" s="46"/>
      <c r="U199" s="46"/>
      <c r="V199" s="46"/>
      <c r="AA199" s="45"/>
      <c r="AB199" s="184"/>
      <c r="AC199" s="185"/>
      <c r="AD199" s="186"/>
    </row>
    <row r="200" spans="1:30">
      <c r="A200" s="60"/>
      <c r="B200" s="61"/>
      <c r="C200" s="164"/>
      <c r="D200" s="165"/>
      <c r="E200" s="203"/>
      <c r="F200" s="64"/>
      <c r="G200" s="397"/>
      <c r="H200" s="397"/>
      <c r="I200" s="397"/>
      <c r="J200" s="397"/>
      <c r="K200" s="397"/>
      <c r="L200" s="397"/>
      <c r="M200" s="262"/>
      <c r="N200" s="262"/>
      <c r="O200" s="262"/>
      <c r="P200" s="262"/>
      <c r="Q200" s="262"/>
      <c r="R200" s="262"/>
      <c r="S200" s="262"/>
      <c r="T200" s="262"/>
      <c r="U200" s="262"/>
      <c r="V200" s="262"/>
      <c r="W200" s="118"/>
      <c r="X200" s="118"/>
      <c r="Y200" s="118"/>
      <c r="Z200" s="118"/>
      <c r="AA200" s="66"/>
      <c r="AB200" s="392"/>
      <c r="AC200" s="393"/>
      <c r="AD200" s="394"/>
    </row>
    <row r="201" spans="1:30" ht="5.25" customHeight="1">
      <c r="A201" s="49"/>
      <c r="B201" s="37"/>
      <c r="C201" s="48"/>
      <c r="D201" s="63"/>
      <c r="E201" s="47"/>
      <c r="F201" s="32"/>
      <c r="G201" s="221"/>
      <c r="H201" s="221"/>
      <c r="I201" s="221"/>
      <c r="J201" s="221"/>
      <c r="K201" s="221"/>
      <c r="L201" s="221"/>
      <c r="M201" s="46"/>
      <c r="N201" s="46"/>
      <c r="O201" s="46"/>
      <c r="P201" s="46"/>
      <c r="Q201" s="46"/>
      <c r="R201" s="46"/>
      <c r="S201" s="46"/>
      <c r="T201" s="46"/>
      <c r="U201" s="46"/>
      <c r="V201" s="46"/>
      <c r="AA201" s="45"/>
      <c r="AB201" s="184"/>
      <c r="AC201" s="185"/>
      <c r="AD201" s="186"/>
    </row>
    <row r="202" spans="1:30" ht="13.5" customHeight="1">
      <c r="A202" s="1056" t="s">
        <v>634</v>
      </c>
      <c r="B202" s="578">
        <v>11</v>
      </c>
      <c r="C202" s="1009" t="s">
        <v>409</v>
      </c>
      <c r="D202" s="63" t="s">
        <v>240</v>
      </c>
      <c r="E202" s="1056" t="s">
        <v>964</v>
      </c>
      <c r="F202" s="32"/>
      <c r="G202" s="1011" t="s">
        <v>72</v>
      </c>
      <c r="H202" s="1011"/>
      <c r="I202" s="1011"/>
      <c r="J202" s="1011"/>
      <c r="K202" s="1011"/>
      <c r="L202" s="1011"/>
      <c r="M202" s="1012"/>
      <c r="N202" s="1013" t="s">
        <v>175</v>
      </c>
      <c r="O202" s="1014"/>
      <c r="P202" s="1014"/>
      <c r="Q202" s="1014"/>
      <c r="R202" s="1014"/>
      <c r="S202" s="1014"/>
      <c r="T202" s="1014"/>
      <c r="U202" s="1014"/>
      <c r="V202" s="1015"/>
      <c r="AA202" s="45"/>
      <c r="AB202" s="1082" t="s">
        <v>643</v>
      </c>
      <c r="AC202" s="1113"/>
      <c r="AD202" s="1114"/>
    </row>
    <row r="203" spans="1:30" ht="13.5" customHeight="1">
      <c r="A203" s="1056"/>
      <c r="B203" s="577">
        <v>12</v>
      </c>
      <c r="C203" s="1009"/>
      <c r="D203" s="63"/>
      <c r="E203" s="1056"/>
      <c r="F203" s="32"/>
      <c r="G203" s="1011"/>
      <c r="H203" s="1011"/>
      <c r="I203" s="1011"/>
      <c r="J203" s="1011"/>
      <c r="K203" s="1011"/>
      <c r="L203" s="1011"/>
      <c r="M203" s="1012"/>
      <c r="N203" s="1016"/>
      <c r="O203" s="1017"/>
      <c r="P203" s="1017"/>
      <c r="Q203" s="1017"/>
      <c r="R203" s="1017"/>
      <c r="S203" s="1017"/>
      <c r="T203" s="1017"/>
      <c r="U203" s="1017"/>
      <c r="V203" s="1018"/>
      <c r="AA203" s="45"/>
      <c r="AB203" s="1082"/>
      <c r="AC203" s="1113"/>
      <c r="AD203" s="1114"/>
    </row>
    <row r="204" spans="1:30" ht="13.5" customHeight="1">
      <c r="A204" s="1056"/>
      <c r="B204" s="37"/>
      <c r="C204" s="1009"/>
      <c r="D204" s="63"/>
      <c r="E204" s="1056"/>
      <c r="F204" s="32"/>
      <c r="AA204" s="45"/>
      <c r="AB204" s="1082"/>
      <c r="AC204" s="1113"/>
      <c r="AD204" s="1114"/>
    </row>
    <row r="205" spans="1:30">
      <c r="A205" s="1056"/>
      <c r="B205" s="37"/>
      <c r="C205" s="1009"/>
      <c r="D205" s="63"/>
      <c r="E205" s="1056"/>
      <c r="F205" s="32"/>
      <c r="G205" s="40" t="s">
        <v>158</v>
      </c>
      <c r="AA205" s="45"/>
      <c r="AB205" s="1082"/>
      <c r="AC205" s="1113"/>
      <c r="AD205" s="1114"/>
    </row>
    <row r="206" spans="1:30" ht="13.5" customHeight="1">
      <c r="A206" s="1056"/>
      <c r="B206" s="37"/>
      <c r="C206" s="1009"/>
      <c r="D206" s="63"/>
      <c r="E206" s="1056"/>
      <c r="F206" s="32"/>
      <c r="G206" s="1118" t="str">
        <f>IF(L31=0,"",L31)</f>
        <v/>
      </c>
      <c r="H206" s="1118"/>
      <c r="I206" s="1117" t="s">
        <v>238</v>
      </c>
      <c r="J206" s="1117"/>
      <c r="K206" s="1117"/>
      <c r="L206" s="1117"/>
      <c r="M206" s="1117"/>
      <c r="N206" s="1117"/>
      <c r="AA206" s="45"/>
      <c r="AB206" s="1082"/>
      <c r="AC206" s="1113"/>
      <c r="AD206" s="1114"/>
    </row>
    <row r="207" spans="1:30">
      <c r="A207" s="1056"/>
      <c r="B207" s="37"/>
      <c r="C207" s="1009"/>
      <c r="D207" s="63"/>
      <c r="E207" s="1056"/>
      <c r="F207" s="32"/>
      <c r="AA207" s="45"/>
      <c r="AB207" s="160"/>
      <c r="AC207" s="161"/>
      <c r="AD207" s="162"/>
    </row>
    <row r="208" spans="1:30" ht="13.5" customHeight="1">
      <c r="A208" s="1056"/>
      <c r="B208" s="37"/>
      <c r="C208" s="1009"/>
      <c r="D208" s="63"/>
      <c r="E208" s="1056"/>
      <c r="F208" s="32"/>
      <c r="G208" s="1628" t="s">
        <v>711</v>
      </c>
      <c r="H208" s="1628"/>
      <c r="I208" s="1628"/>
      <c r="J208" s="1628"/>
      <c r="K208" s="1628"/>
      <c r="L208" s="1628"/>
      <c r="M208" s="1628"/>
      <c r="N208" s="1628"/>
      <c r="O208" s="1628"/>
      <c r="P208" s="1628"/>
      <c r="Q208" s="1628"/>
      <c r="R208" s="1628"/>
      <c r="S208" s="1628"/>
      <c r="T208" s="1628"/>
      <c r="U208" s="1628"/>
      <c r="V208" s="1628"/>
      <c r="W208" s="1628"/>
      <c r="X208" s="1628"/>
      <c r="Y208" s="1628"/>
      <c r="AA208" s="45"/>
      <c r="AB208" s="160"/>
      <c r="AC208" s="161"/>
      <c r="AD208" s="162"/>
    </row>
    <row r="209" spans="1:30" ht="13.5" customHeight="1">
      <c r="A209" s="49"/>
      <c r="B209" s="37"/>
      <c r="C209" s="1009"/>
      <c r="D209" s="63"/>
      <c r="E209" s="1056"/>
      <c r="F209" s="32"/>
      <c r="AA209" s="45"/>
      <c r="AB209" s="160"/>
      <c r="AC209" s="161"/>
      <c r="AD209" s="162"/>
    </row>
    <row r="210" spans="1:30">
      <c r="A210" s="49"/>
      <c r="B210" s="37"/>
      <c r="C210" s="1009"/>
      <c r="D210" s="63"/>
      <c r="E210" s="1056"/>
      <c r="F210" s="32"/>
      <c r="G210" s="31" t="s">
        <v>165</v>
      </c>
      <c r="AA210" s="45"/>
      <c r="AB210" s="160"/>
      <c r="AC210" s="161"/>
      <c r="AD210" s="162"/>
    </row>
    <row r="211" spans="1:30">
      <c r="A211" s="49"/>
      <c r="B211" s="37"/>
      <c r="C211" s="1009"/>
      <c r="D211" s="63"/>
      <c r="E211" s="1056"/>
      <c r="F211" s="32"/>
      <c r="G211" s="1065" t="s">
        <v>9</v>
      </c>
      <c r="H211" s="1065"/>
      <c r="I211" s="1065"/>
      <c r="J211" s="2003" t="s">
        <v>25</v>
      </c>
      <c r="K211" s="1065"/>
      <c r="L211" s="1065"/>
      <c r="M211" s="2004" t="s">
        <v>890</v>
      </c>
      <c r="N211" s="950"/>
      <c r="O211" s="950"/>
      <c r="P211" s="950"/>
      <c r="Q211" s="950"/>
      <c r="R211" s="950"/>
      <c r="S211" s="952"/>
      <c r="T211" s="2004" t="s">
        <v>225</v>
      </c>
      <c r="U211" s="2005"/>
      <c r="V211" s="2005"/>
      <c r="W211" s="2006"/>
      <c r="AA211" s="45"/>
      <c r="AB211" s="160"/>
      <c r="AC211" s="161"/>
      <c r="AD211" s="162"/>
    </row>
    <row r="212" spans="1:30" ht="13.5" customHeight="1">
      <c r="A212" s="49"/>
      <c r="B212" s="37"/>
      <c r="C212" s="1009"/>
      <c r="D212" s="63"/>
      <c r="E212" s="1056"/>
      <c r="F212" s="32"/>
      <c r="G212" s="1065" t="s">
        <v>156</v>
      </c>
      <c r="H212" s="1065"/>
      <c r="I212" s="1065"/>
      <c r="J212" s="2007" t="str">
        <f>IF(N37+R37=0,"",N37+R37)</f>
        <v/>
      </c>
      <c r="K212" s="2008"/>
      <c r="L212" s="222" t="s">
        <v>24</v>
      </c>
      <c r="M212" s="951" t="s">
        <v>226</v>
      </c>
      <c r="N212" s="950"/>
      <c r="O212" s="950"/>
      <c r="P212" s="950"/>
      <c r="Q212" s="1928" t="str">
        <f>IFERROR(ROUNDDOWN(J212/3,1),"")</f>
        <v/>
      </c>
      <c r="R212" s="1929"/>
      <c r="S212" s="223" t="s">
        <v>24</v>
      </c>
      <c r="T212" s="2015"/>
      <c r="U212" s="2016"/>
      <c r="V212" s="2016"/>
      <c r="W212" s="222" t="s">
        <v>24</v>
      </c>
      <c r="AA212" s="45"/>
      <c r="AB212" s="160"/>
      <c r="AC212" s="161"/>
      <c r="AD212" s="162"/>
    </row>
    <row r="213" spans="1:30">
      <c r="A213" s="49"/>
      <c r="B213" s="37"/>
      <c r="C213" s="1009"/>
      <c r="D213" s="63"/>
      <c r="E213" s="1056"/>
      <c r="F213" s="32"/>
      <c r="G213" s="1065" t="s">
        <v>152</v>
      </c>
      <c r="H213" s="1065"/>
      <c r="I213" s="1065"/>
      <c r="J213" s="2007" t="str">
        <f>IF(N38+R38=0,"",N38+R38)</f>
        <v/>
      </c>
      <c r="K213" s="2008"/>
      <c r="L213" s="222" t="s">
        <v>24</v>
      </c>
      <c r="M213" s="2017" t="s">
        <v>227</v>
      </c>
      <c r="N213" s="2018"/>
      <c r="O213" s="2018"/>
      <c r="P213" s="2018"/>
      <c r="Q213" s="1920" t="str">
        <f>IFERROR(ROUNDDOWN(J213/6,1)+ROUNDDOWN(J214/6,1),"")</f>
        <v/>
      </c>
      <c r="R213" s="1921"/>
      <c r="S213" s="224"/>
      <c r="T213" s="2019"/>
      <c r="U213" s="2020"/>
      <c r="V213" s="2020"/>
      <c r="W213" s="2012" t="s">
        <v>24</v>
      </c>
      <c r="AA213" s="45"/>
      <c r="AB213" s="160"/>
      <c r="AC213" s="161"/>
      <c r="AD213" s="162"/>
    </row>
    <row r="214" spans="1:30" ht="13.5" customHeight="1">
      <c r="A214" s="49"/>
      <c r="B214" s="37"/>
      <c r="C214" s="1009"/>
      <c r="D214" s="63"/>
      <c r="E214" s="1056"/>
      <c r="F214" s="32"/>
      <c r="G214" s="1065" t="s">
        <v>153</v>
      </c>
      <c r="H214" s="1065"/>
      <c r="I214" s="1065"/>
      <c r="J214" s="2007" t="str">
        <f>IF(N39+R39=0,"",N39+R39)</f>
        <v/>
      </c>
      <c r="K214" s="2008"/>
      <c r="L214" s="222" t="s">
        <v>24</v>
      </c>
      <c r="M214" s="1537"/>
      <c r="N214" s="1538"/>
      <c r="O214" s="1538"/>
      <c r="P214" s="1538"/>
      <c r="Q214" s="1023"/>
      <c r="R214" s="1024"/>
      <c r="S214" s="225" t="s">
        <v>24</v>
      </c>
      <c r="T214" s="1530"/>
      <c r="U214" s="1531"/>
      <c r="V214" s="1531"/>
      <c r="W214" s="1565"/>
      <c r="X214" s="226"/>
      <c r="Y214" s="226"/>
      <c r="Z214" s="226"/>
      <c r="AA214" s="45"/>
      <c r="AB214" s="160"/>
      <c r="AC214" s="161"/>
      <c r="AD214" s="162"/>
    </row>
    <row r="215" spans="1:30">
      <c r="A215" s="49"/>
      <c r="B215" s="37"/>
      <c r="C215" s="1009"/>
      <c r="D215" s="63"/>
      <c r="E215" s="1056"/>
      <c r="F215" s="32"/>
      <c r="M215" s="1065" t="s">
        <v>448</v>
      </c>
      <c r="N215" s="1065"/>
      <c r="O215" s="1065"/>
      <c r="P215" s="1065"/>
      <c r="Q215" s="2013" t="str">
        <f>IFERROR(ROUND(Q212+Q213,0)+1,"")</f>
        <v/>
      </c>
      <c r="R215" s="2014"/>
      <c r="S215" s="223" t="s">
        <v>24</v>
      </c>
      <c r="T215" s="2007" t="str">
        <f>IF(T212+T213=0,"",T212+T213)</f>
        <v/>
      </c>
      <c r="U215" s="2008"/>
      <c r="V215" s="2008"/>
      <c r="W215" s="222" t="s">
        <v>24</v>
      </c>
      <c r="X215" s="226"/>
      <c r="Y215" s="226"/>
      <c r="Z215" s="226"/>
      <c r="AA215" s="45"/>
      <c r="AB215" s="160"/>
      <c r="AC215" s="161"/>
      <c r="AD215" s="162"/>
    </row>
    <row r="216" spans="1:30">
      <c r="A216" s="49"/>
      <c r="B216" s="37"/>
      <c r="C216" s="1009"/>
      <c r="D216" s="63"/>
      <c r="E216" s="1056"/>
      <c r="F216" s="32"/>
      <c r="X216" s="226"/>
      <c r="Y216" s="226"/>
      <c r="Z216" s="226"/>
      <c r="AA216" s="45"/>
      <c r="AB216" s="160"/>
      <c r="AC216" s="161"/>
      <c r="AD216" s="162"/>
    </row>
    <row r="217" spans="1:30">
      <c r="A217" s="49"/>
      <c r="B217" s="37"/>
      <c r="C217" s="1009"/>
      <c r="D217" s="63"/>
      <c r="E217" s="1056"/>
      <c r="F217" s="32"/>
      <c r="X217" s="226"/>
      <c r="Y217" s="226"/>
      <c r="Z217" s="226"/>
      <c r="AA217" s="45"/>
      <c r="AB217" s="160"/>
      <c r="AC217" s="161"/>
      <c r="AD217" s="162"/>
    </row>
    <row r="218" spans="1:30">
      <c r="A218" s="49"/>
      <c r="B218" s="37"/>
      <c r="C218" s="1009"/>
      <c r="D218" s="63"/>
      <c r="E218" s="1056"/>
      <c r="F218" s="32"/>
      <c r="G218" s="1117" t="s">
        <v>945</v>
      </c>
      <c r="H218" s="1117"/>
      <c r="I218" s="1117"/>
      <c r="J218" s="1117"/>
      <c r="K218" s="1117"/>
      <c r="L218" s="1117"/>
      <c r="M218" s="1117"/>
      <c r="N218" s="1117"/>
      <c r="O218" s="1117"/>
      <c r="P218" s="1117"/>
      <c r="Q218" s="1117"/>
      <c r="R218" s="1117"/>
      <c r="S218" s="1117"/>
      <c r="T218" s="2009" t="s">
        <v>103</v>
      </c>
      <c r="U218" s="2010"/>
      <c r="V218" s="2010"/>
      <c r="W218" s="2011"/>
      <c r="X218" s="226"/>
      <c r="Y218" s="226"/>
      <c r="Z218" s="226"/>
      <c r="AA218" s="45"/>
      <c r="AB218" s="160"/>
      <c r="AC218" s="161"/>
      <c r="AD218" s="162"/>
    </row>
    <row r="219" spans="1:30" ht="13.5" customHeight="1">
      <c r="A219" s="49"/>
      <c r="B219" s="37"/>
      <c r="C219" s="1009"/>
      <c r="D219" s="63"/>
      <c r="E219" s="1056"/>
      <c r="F219" s="32"/>
      <c r="H219" s="126"/>
      <c r="I219" s="126"/>
      <c r="J219" s="126"/>
      <c r="K219" s="126"/>
      <c r="L219" s="126"/>
      <c r="M219" s="126"/>
      <c r="N219" s="126"/>
      <c r="O219" s="126"/>
      <c r="P219" s="126"/>
      <c r="Q219" s="126"/>
      <c r="R219" s="126"/>
      <c r="S219" s="126"/>
      <c r="T219" s="126"/>
      <c r="U219" s="126"/>
      <c r="V219" s="126"/>
      <c r="W219" s="126"/>
      <c r="X219" s="126"/>
      <c r="Y219" s="126"/>
      <c r="Z219" s="126"/>
      <c r="AA219" s="45"/>
      <c r="AB219" s="160"/>
      <c r="AC219" s="161"/>
      <c r="AD219" s="162"/>
    </row>
    <row r="220" spans="1:30">
      <c r="A220" s="49"/>
      <c r="B220" s="37"/>
      <c r="C220" s="1009"/>
      <c r="D220" s="63"/>
      <c r="E220" s="1056"/>
      <c r="F220" s="32"/>
      <c r="G220" s="126"/>
      <c r="H220" s="126"/>
      <c r="I220" s="126"/>
      <c r="J220" s="126"/>
      <c r="K220" s="126"/>
      <c r="L220" s="126"/>
      <c r="M220" s="126"/>
      <c r="N220" s="126"/>
      <c r="O220" s="126"/>
      <c r="P220" s="126"/>
      <c r="Q220" s="126"/>
      <c r="R220" s="126"/>
      <c r="S220" s="126"/>
      <c r="T220" s="126"/>
      <c r="U220" s="126"/>
      <c r="V220" s="126"/>
      <c r="W220" s="126"/>
      <c r="X220" s="126"/>
      <c r="Y220" s="126"/>
      <c r="Z220" s="126"/>
      <c r="AA220" s="45"/>
      <c r="AB220" s="160"/>
      <c r="AC220" s="161"/>
      <c r="AD220" s="162"/>
    </row>
    <row r="221" spans="1:30">
      <c r="A221" s="49"/>
      <c r="B221" s="37"/>
      <c r="C221" s="1009"/>
      <c r="D221" s="63"/>
      <c r="E221" s="1056"/>
      <c r="F221" s="32"/>
      <c r="G221" s="126"/>
      <c r="H221" s="126"/>
      <c r="I221" s="126"/>
      <c r="J221" s="126"/>
      <c r="K221" s="126"/>
      <c r="L221" s="126"/>
      <c r="M221" s="126"/>
      <c r="N221" s="126"/>
      <c r="O221" s="126"/>
      <c r="P221" s="126"/>
      <c r="Q221" s="126"/>
      <c r="R221" s="126"/>
      <c r="S221" s="126"/>
      <c r="T221" s="126"/>
      <c r="U221" s="126"/>
      <c r="V221" s="126"/>
      <c r="W221" s="126"/>
      <c r="X221" s="126"/>
      <c r="Y221" s="126"/>
      <c r="Z221" s="126"/>
      <c r="AA221" s="45"/>
      <c r="AB221" s="160"/>
      <c r="AC221" s="161"/>
      <c r="AD221" s="162"/>
    </row>
    <row r="222" spans="1:30">
      <c r="A222" s="49"/>
      <c r="B222" s="37"/>
      <c r="C222" s="1009"/>
      <c r="D222" s="63"/>
      <c r="E222" s="1056"/>
      <c r="F222" s="32"/>
      <c r="G222" s="126"/>
      <c r="H222" s="126"/>
      <c r="I222" s="126"/>
      <c r="J222" s="126"/>
      <c r="K222" s="126"/>
      <c r="L222" s="126"/>
      <c r="M222" s="126"/>
      <c r="N222" s="126"/>
      <c r="O222" s="126"/>
      <c r="P222" s="126"/>
      <c r="Q222" s="126"/>
      <c r="R222" s="126"/>
      <c r="S222" s="126"/>
      <c r="T222" s="126"/>
      <c r="U222" s="126"/>
      <c r="V222" s="126"/>
      <c r="W222" s="126"/>
      <c r="X222" s="126"/>
      <c r="Y222" s="126"/>
      <c r="Z222" s="126"/>
      <c r="AA222" s="45"/>
      <c r="AB222" s="160"/>
      <c r="AC222" s="161"/>
      <c r="AD222" s="162"/>
    </row>
    <row r="223" spans="1:30">
      <c r="A223" s="49"/>
      <c r="B223" s="37"/>
      <c r="C223" s="1009"/>
      <c r="D223" s="63"/>
      <c r="E223" s="1056"/>
      <c r="F223" s="32"/>
      <c r="AA223" s="45"/>
      <c r="AB223" s="160"/>
      <c r="AC223" s="161"/>
      <c r="AD223" s="162"/>
    </row>
    <row r="224" spans="1:30">
      <c r="A224" s="60"/>
      <c r="B224" s="61"/>
      <c r="C224" s="164"/>
      <c r="D224" s="165"/>
      <c r="E224" s="1480"/>
      <c r="F224" s="64"/>
      <c r="G224" s="118"/>
      <c r="H224" s="118"/>
      <c r="I224" s="118"/>
      <c r="J224" s="118"/>
      <c r="K224" s="118"/>
      <c r="L224" s="118"/>
      <c r="M224" s="118"/>
      <c r="N224" s="118"/>
      <c r="O224" s="118"/>
      <c r="P224" s="118"/>
      <c r="Q224" s="118"/>
      <c r="R224" s="118"/>
      <c r="S224" s="118"/>
      <c r="T224" s="118"/>
      <c r="U224" s="118"/>
      <c r="V224" s="118"/>
      <c r="W224" s="118"/>
      <c r="X224" s="118"/>
      <c r="Y224" s="118"/>
      <c r="Z224" s="118"/>
      <c r="AA224" s="66"/>
      <c r="AB224" s="166"/>
      <c r="AC224" s="167"/>
      <c r="AD224" s="168"/>
    </row>
    <row r="225" spans="1:30" ht="5.25" customHeight="1">
      <c r="A225" s="49"/>
      <c r="B225" s="37"/>
      <c r="C225" s="48"/>
      <c r="D225" s="63"/>
      <c r="E225" s="47"/>
      <c r="F225" s="32"/>
      <c r="AA225" s="45"/>
      <c r="AB225" s="160"/>
      <c r="AC225" s="161"/>
      <c r="AD225" s="162"/>
    </row>
    <row r="226" spans="1:30" ht="13.5" customHeight="1">
      <c r="A226" s="49"/>
      <c r="B226" s="37"/>
      <c r="C226" s="1438"/>
      <c r="D226" s="227"/>
      <c r="E226" s="1056" t="s">
        <v>883</v>
      </c>
      <c r="F226" s="32"/>
      <c r="G226" s="31" t="s">
        <v>164</v>
      </c>
      <c r="AA226" s="45"/>
      <c r="AB226" s="213"/>
      <c r="AC226" s="214"/>
      <c r="AD226" s="215"/>
    </row>
    <row r="227" spans="1:30">
      <c r="A227" s="49"/>
      <c r="B227" s="37"/>
      <c r="C227" s="1438"/>
      <c r="D227" s="227"/>
      <c r="E227" s="1056"/>
      <c r="F227" s="32"/>
      <c r="G227" s="31" t="s">
        <v>23</v>
      </c>
      <c r="AA227" s="45"/>
      <c r="AB227" s="213"/>
      <c r="AC227" s="214"/>
      <c r="AD227" s="215"/>
    </row>
    <row r="228" spans="1:30">
      <c r="A228" s="49"/>
      <c r="B228" s="37"/>
      <c r="C228" s="1438"/>
      <c r="D228" s="227"/>
      <c r="E228" s="1056"/>
      <c r="F228" s="32"/>
      <c r="G228" s="1518" t="s">
        <v>703</v>
      </c>
      <c r="H228" s="1519"/>
      <c r="I228" s="1519"/>
      <c r="J228" s="1519"/>
      <c r="K228" s="1519"/>
      <c r="L228" s="1519"/>
      <c r="M228" s="1519"/>
      <c r="N228" s="1519"/>
      <c r="O228" s="1519"/>
      <c r="P228" s="1519"/>
      <c r="Q228" s="1519"/>
      <c r="R228" s="1519"/>
      <c r="S228" s="1519"/>
      <c r="T228" s="1520"/>
      <c r="U228" s="1447"/>
      <c r="V228" s="1448"/>
      <c r="W228" s="1449"/>
      <c r="X228" s="384" t="s">
        <v>119</v>
      </c>
      <c r="AA228" s="45"/>
      <c r="AB228" s="213"/>
      <c r="AC228" s="214"/>
      <c r="AD228" s="215"/>
    </row>
    <row r="229" spans="1:30" ht="13.5" customHeight="1">
      <c r="A229" s="49"/>
      <c r="B229" s="37"/>
      <c r="C229" s="1438"/>
      <c r="D229" s="227"/>
      <c r="E229" s="1056"/>
      <c r="F229" s="32"/>
      <c r="G229" s="381"/>
      <c r="H229" s="1521" t="s">
        <v>704</v>
      </c>
      <c r="I229" s="1522"/>
      <c r="J229" s="1522"/>
      <c r="K229" s="1522"/>
      <c r="L229" s="1522"/>
      <c r="M229" s="1522"/>
      <c r="N229" s="1522"/>
      <c r="O229" s="1522"/>
      <c r="P229" s="1522"/>
      <c r="Q229" s="1522"/>
      <c r="R229" s="1522"/>
      <c r="S229" s="1522"/>
      <c r="T229" s="1523"/>
      <c r="U229" s="1447"/>
      <c r="V229" s="1448"/>
      <c r="W229" s="1449"/>
      <c r="X229" s="384" t="s">
        <v>119</v>
      </c>
      <c r="AA229" s="45"/>
      <c r="AB229" s="213"/>
      <c r="AC229" s="214"/>
      <c r="AD229" s="215"/>
    </row>
    <row r="230" spans="1:30" ht="13.5" customHeight="1">
      <c r="A230" s="49"/>
      <c r="B230" s="37"/>
      <c r="C230" s="1438"/>
      <c r="D230" s="227"/>
      <c r="E230" s="1056"/>
      <c r="F230" s="32"/>
      <c r="G230" s="382"/>
      <c r="H230" s="1521" t="s">
        <v>946</v>
      </c>
      <c r="I230" s="1522"/>
      <c r="J230" s="1522"/>
      <c r="K230" s="1522"/>
      <c r="L230" s="1522"/>
      <c r="M230" s="1522"/>
      <c r="N230" s="1522"/>
      <c r="O230" s="1522"/>
      <c r="P230" s="1522"/>
      <c r="Q230" s="1522"/>
      <c r="R230" s="1522"/>
      <c r="S230" s="1522"/>
      <c r="T230" s="1523"/>
      <c r="U230" s="1447"/>
      <c r="V230" s="1448"/>
      <c r="W230" s="1449"/>
      <c r="X230" s="384" t="s">
        <v>119</v>
      </c>
      <c r="AA230" s="45"/>
      <c r="AB230" s="213"/>
      <c r="AC230" s="214"/>
      <c r="AD230" s="215"/>
    </row>
    <row r="231" spans="1:30" ht="13.5" customHeight="1">
      <c r="A231" s="49"/>
      <c r="B231" s="37"/>
      <c r="C231" s="1438"/>
      <c r="D231" s="227"/>
      <c r="E231" s="1056"/>
      <c r="F231" s="32"/>
      <c r="G231" s="382"/>
      <c r="H231" s="1524" t="s">
        <v>705</v>
      </c>
      <c r="I231" s="1525"/>
      <c r="J231" s="1525"/>
      <c r="K231" s="1525"/>
      <c r="L231" s="1525"/>
      <c r="M231" s="1525"/>
      <c r="N231" s="1525"/>
      <c r="O231" s="1525"/>
      <c r="P231" s="1525"/>
      <c r="Q231" s="1525"/>
      <c r="R231" s="1525"/>
      <c r="S231" s="1525"/>
      <c r="T231" s="1526"/>
      <c r="U231" s="1527"/>
      <c r="V231" s="1528"/>
      <c r="W231" s="1529"/>
      <c r="X231" s="1481" t="s">
        <v>119</v>
      </c>
      <c r="AA231" s="45"/>
      <c r="AB231" s="213"/>
      <c r="AC231" s="214"/>
      <c r="AD231" s="215"/>
    </row>
    <row r="232" spans="1:30">
      <c r="A232" s="49"/>
      <c r="B232" s="37"/>
      <c r="C232" s="1438"/>
      <c r="D232" s="227"/>
      <c r="E232" s="1056"/>
      <c r="F232" s="32"/>
      <c r="G232" s="385"/>
      <c r="H232" s="1072"/>
      <c r="I232" s="1073"/>
      <c r="J232" s="1073"/>
      <c r="K232" s="1073"/>
      <c r="L232" s="1073"/>
      <c r="M232" s="1073"/>
      <c r="N232" s="1073"/>
      <c r="O232" s="1073"/>
      <c r="P232" s="1073"/>
      <c r="Q232" s="1073"/>
      <c r="R232" s="1073"/>
      <c r="S232" s="1073"/>
      <c r="T232" s="1074"/>
      <c r="U232" s="1530"/>
      <c r="V232" s="1531"/>
      <c r="W232" s="1532"/>
      <c r="X232" s="1482"/>
      <c r="AA232" s="45"/>
      <c r="AB232" s="213"/>
      <c r="AC232" s="214"/>
      <c r="AD232" s="215"/>
    </row>
    <row r="233" spans="1:30">
      <c r="A233" s="49"/>
      <c r="B233" s="37"/>
      <c r="C233" s="1438"/>
      <c r="D233" s="227"/>
      <c r="E233" s="1056"/>
      <c r="F233" s="32"/>
      <c r="G233" s="1169" t="s">
        <v>712</v>
      </c>
      <c r="H233" s="1169"/>
      <c r="I233" s="1169"/>
      <c r="J233" s="1169"/>
      <c r="K233" s="1169"/>
      <c r="L233" s="1169"/>
      <c r="M233" s="1169"/>
      <c r="N233" s="1169"/>
      <c r="O233" s="1169"/>
      <c r="P233" s="1169"/>
      <c r="Q233" s="1169"/>
      <c r="R233" s="1169"/>
      <c r="S233" s="1169"/>
      <c r="T233" s="1169"/>
      <c r="U233" s="1169"/>
      <c r="V233" s="1169"/>
      <c r="W233" s="1169"/>
      <c r="X233" s="1169"/>
      <c r="Y233" s="1169"/>
      <c r="Z233" s="1169"/>
      <c r="AA233" s="45"/>
      <c r="AB233" s="213"/>
      <c r="AC233" s="214"/>
      <c r="AD233" s="215"/>
    </row>
    <row r="234" spans="1:30">
      <c r="A234" s="49"/>
      <c r="B234" s="37"/>
      <c r="C234" s="1438"/>
      <c r="D234" s="227"/>
      <c r="E234" s="1056"/>
      <c r="F234" s="32"/>
      <c r="AA234" s="45"/>
      <c r="AB234" s="213"/>
      <c r="AC234" s="214"/>
      <c r="AD234" s="215"/>
    </row>
    <row r="235" spans="1:30">
      <c r="A235" s="49"/>
      <c r="B235" s="37"/>
      <c r="C235" s="1438"/>
      <c r="D235" s="227"/>
      <c r="E235" s="1056"/>
      <c r="F235" s="32"/>
      <c r="AA235" s="45"/>
      <c r="AB235" s="213"/>
      <c r="AC235" s="214"/>
      <c r="AD235" s="215"/>
    </row>
    <row r="236" spans="1:30">
      <c r="A236" s="49"/>
      <c r="B236" s="37"/>
      <c r="C236" s="1438"/>
      <c r="D236" s="227"/>
      <c r="E236" s="1056"/>
      <c r="F236" s="32"/>
      <c r="AA236" s="45"/>
      <c r="AB236" s="213"/>
      <c r="AC236" s="214"/>
      <c r="AD236" s="215"/>
    </row>
    <row r="237" spans="1:30">
      <c r="A237" s="49"/>
      <c r="B237" s="37"/>
      <c r="C237" s="1438"/>
      <c r="D237" s="227"/>
      <c r="E237" s="1056"/>
      <c r="F237" s="32"/>
      <c r="AA237" s="45"/>
      <c r="AB237" s="213"/>
      <c r="AC237" s="214"/>
      <c r="AD237" s="215"/>
    </row>
    <row r="238" spans="1:30">
      <c r="A238" s="49"/>
      <c r="B238" s="37"/>
      <c r="C238" s="1438"/>
      <c r="D238" s="227"/>
      <c r="E238" s="1056"/>
      <c r="F238" s="32"/>
      <c r="AA238" s="45"/>
      <c r="AB238" s="213"/>
      <c r="AC238" s="214"/>
      <c r="AD238" s="215"/>
    </row>
    <row r="239" spans="1:30">
      <c r="A239" s="49"/>
      <c r="B239" s="37"/>
      <c r="C239" s="1438"/>
      <c r="D239" s="227"/>
      <c r="E239" s="1056"/>
      <c r="F239" s="32"/>
      <c r="AA239" s="45"/>
      <c r="AB239" s="213"/>
      <c r="AC239" s="214"/>
      <c r="AD239" s="215"/>
    </row>
    <row r="240" spans="1:30" ht="13.5" customHeight="1">
      <c r="A240" s="49"/>
      <c r="B240" s="37"/>
      <c r="C240" s="1438"/>
      <c r="D240" s="227"/>
      <c r="E240" s="1056"/>
      <c r="F240" s="32"/>
      <c r="AA240" s="45"/>
      <c r="AB240" s="213"/>
      <c r="AC240" s="214"/>
      <c r="AD240" s="215"/>
    </row>
    <row r="241" spans="1:30" ht="13.5" customHeight="1">
      <c r="A241" s="49"/>
      <c r="B241" s="37"/>
      <c r="C241" s="1438"/>
      <c r="D241" s="227"/>
      <c r="E241" s="1056"/>
      <c r="F241" s="32"/>
      <c r="AA241" s="45"/>
      <c r="AB241" s="213"/>
      <c r="AC241" s="214"/>
      <c r="AD241" s="215"/>
    </row>
    <row r="242" spans="1:30" ht="13.5" customHeight="1">
      <c r="A242" s="49"/>
      <c r="B242" s="37"/>
      <c r="C242" s="1438"/>
      <c r="D242" s="227"/>
      <c r="E242" s="1056"/>
      <c r="F242" s="32"/>
      <c r="AA242" s="45"/>
      <c r="AB242" s="213"/>
      <c r="AC242" s="214"/>
      <c r="AD242" s="215"/>
    </row>
    <row r="243" spans="1:30" ht="13.5" customHeight="1">
      <c r="A243" s="49"/>
      <c r="B243" s="37"/>
      <c r="C243" s="1438"/>
      <c r="D243" s="227"/>
      <c r="E243" s="1056"/>
      <c r="F243" s="32"/>
      <c r="AA243" s="45"/>
      <c r="AB243" s="213"/>
      <c r="AC243" s="214"/>
      <c r="AD243" s="215"/>
    </row>
    <row r="244" spans="1:30" ht="13.5" customHeight="1">
      <c r="A244" s="49"/>
      <c r="B244" s="37"/>
      <c r="C244" s="1438"/>
      <c r="D244" s="227"/>
      <c r="E244" s="1056"/>
      <c r="F244" s="32"/>
      <c r="AA244" s="45"/>
      <c r="AB244" s="213"/>
      <c r="AC244" s="214"/>
      <c r="AD244" s="215"/>
    </row>
    <row r="245" spans="1:30">
      <c r="A245" s="49"/>
      <c r="B245" s="37"/>
      <c r="C245" s="1438"/>
      <c r="D245" s="227"/>
      <c r="E245" s="1056"/>
      <c r="F245" s="32"/>
      <c r="AA245" s="45"/>
      <c r="AB245" s="213"/>
      <c r="AC245" s="214"/>
      <c r="AD245" s="215"/>
    </row>
    <row r="246" spans="1:30" ht="13.5" customHeight="1">
      <c r="A246" s="49"/>
      <c r="B246" s="37"/>
      <c r="C246" s="1438"/>
      <c r="D246" s="227"/>
      <c r="E246" s="1056"/>
      <c r="F246" s="32"/>
      <c r="AA246" s="45"/>
      <c r="AB246" s="213"/>
      <c r="AC246" s="214"/>
      <c r="AD246" s="215"/>
    </row>
    <row r="247" spans="1:30">
      <c r="A247" s="49"/>
      <c r="B247" s="37"/>
      <c r="C247" s="1438"/>
      <c r="D247" s="227"/>
      <c r="E247" s="1056"/>
      <c r="F247" s="32"/>
      <c r="AA247" s="45"/>
      <c r="AB247" s="213"/>
      <c r="AC247" s="214"/>
      <c r="AD247" s="215"/>
    </row>
    <row r="248" spans="1:30">
      <c r="A248" s="49"/>
      <c r="B248" s="37"/>
      <c r="C248" s="1438"/>
      <c r="D248" s="227"/>
      <c r="E248" s="1056"/>
      <c r="F248" s="32"/>
      <c r="AA248" s="45"/>
      <c r="AB248" s="213"/>
      <c r="AC248" s="214"/>
      <c r="AD248" s="215"/>
    </row>
    <row r="249" spans="1:30">
      <c r="A249" s="1056" t="s">
        <v>159</v>
      </c>
      <c r="B249" s="1178" t="s">
        <v>997</v>
      </c>
      <c r="C249" s="1180" t="s">
        <v>235</v>
      </c>
      <c r="D249" s="63" t="s">
        <v>240</v>
      </c>
      <c r="E249" s="1056" t="s">
        <v>168</v>
      </c>
      <c r="F249" s="32"/>
      <c r="G249" s="1011" t="s">
        <v>72</v>
      </c>
      <c r="H249" s="1011"/>
      <c r="I249" s="1011"/>
      <c r="J249" s="1011"/>
      <c r="K249" s="1011"/>
      <c r="L249" s="1011"/>
      <c r="M249" s="1011"/>
      <c r="N249" s="1058" t="s">
        <v>114</v>
      </c>
      <c r="O249" s="1058"/>
      <c r="P249" s="1058"/>
      <c r="Q249" s="1058"/>
      <c r="R249" s="1058"/>
      <c r="S249" s="1058"/>
      <c r="T249" s="1058"/>
      <c r="U249" s="1058"/>
      <c r="V249" s="1058"/>
      <c r="W249" s="46"/>
      <c r="X249" s="46"/>
      <c r="Y249" s="46"/>
      <c r="AA249" s="45"/>
      <c r="AB249" s="1082" t="s">
        <v>643</v>
      </c>
      <c r="AC249" s="1113"/>
      <c r="AD249" s="1114"/>
    </row>
    <row r="250" spans="1:30">
      <c r="A250" s="1056"/>
      <c r="B250" s="1178"/>
      <c r="C250" s="1180"/>
      <c r="D250" s="63"/>
      <c r="E250" s="1056"/>
      <c r="F250" s="32"/>
      <c r="G250" s="1011"/>
      <c r="H250" s="1011"/>
      <c r="I250" s="1011"/>
      <c r="J250" s="1011"/>
      <c r="K250" s="1011"/>
      <c r="L250" s="1011"/>
      <c r="M250" s="1011"/>
      <c r="N250" s="1058"/>
      <c r="O250" s="1058"/>
      <c r="P250" s="1058"/>
      <c r="Q250" s="1058"/>
      <c r="R250" s="1058"/>
      <c r="S250" s="1058"/>
      <c r="T250" s="1058"/>
      <c r="U250" s="1058"/>
      <c r="V250" s="1058"/>
      <c r="W250" s="46"/>
      <c r="X250" s="46"/>
      <c r="Y250" s="46"/>
      <c r="AA250" s="45"/>
      <c r="AB250" s="1082"/>
      <c r="AC250" s="1113"/>
      <c r="AD250" s="1114"/>
    </row>
    <row r="251" spans="1:30">
      <c r="A251" s="1056"/>
      <c r="B251" s="1178"/>
      <c r="C251" s="1180"/>
      <c r="D251" s="63"/>
      <c r="E251" s="1056"/>
      <c r="F251" s="32"/>
      <c r="AB251" s="1082"/>
      <c r="AC251" s="1113"/>
      <c r="AD251" s="1114"/>
    </row>
    <row r="252" spans="1:30">
      <c r="A252" s="1056"/>
      <c r="B252" s="1178"/>
      <c r="C252" s="1180"/>
      <c r="D252" s="63"/>
      <c r="E252" s="1056"/>
      <c r="F252" s="32"/>
      <c r="G252" s="834" t="s">
        <v>160</v>
      </c>
      <c r="H252" s="834"/>
      <c r="I252" s="834"/>
      <c r="J252" s="834"/>
      <c r="K252" s="834"/>
      <c r="L252" s="834"/>
      <c r="M252" s="834"/>
      <c r="N252" s="834"/>
      <c r="O252" s="834"/>
      <c r="P252" s="834"/>
      <c r="Q252" s="834"/>
      <c r="R252" s="834"/>
      <c r="S252" s="834"/>
      <c r="T252" s="834"/>
      <c r="U252" s="834"/>
      <c r="V252" s="834"/>
      <c r="W252" s="834"/>
      <c r="X252" s="834"/>
      <c r="Y252" s="834"/>
      <c r="Z252" s="834"/>
      <c r="AA252" s="1407"/>
      <c r="AB252" s="1082"/>
      <c r="AC252" s="1113"/>
      <c r="AD252" s="1114"/>
    </row>
    <row r="253" spans="1:30">
      <c r="A253" s="1056"/>
      <c r="B253" s="1178"/>
      <c r="C253" s="1180"/>
      <c r="D253" s="63"/>
      <c r="E253" s="1056"/>
      <c r="F253" s="32"/>
      <c r="G253" s="1350"/>
      <c r="H253" s="1350"/>
      <c r="I253" s="1350"/>
      <c r="J253" s="951" t="s">
        <v>171</v>
      </c>
      <c r="K253" s="950"/>
      <c r="L253" s="950"/>
      <c r="M253" s="950"/>
      <c r="N253" s="950"/>
      <c r="O253" s="950"/>
      <c r="P253" s="1065" t="s">
        <v>172</v>
      </c>
      <c r="Q253" s="1065"/>
      <c r="R253" s="1065"/>
      <c r="S253" s="1065"/>
      <c r="T253" s="1065"/>
      <c r="U253" s="1065"/>
      <c r="AA253" s="45"/>
      <c r="AB253" s="1082"/>
      <c r="AC253" s="1113"/>
      <c r="AD253" s="1114"/>
    </row>
    <row r="254" spans="1:30">
      <c r="A254" s="1056"/>
      <c r="B254" s="1178"/>
      <c r="C254" s="1180"/>
      <c r="D254" s="63"/>
      <c r="E254" s="1056"/>
      <c r="F254" s="32"/>
      <c r="G254" s="951" t="s">
        <v>173</v>
      </c>
      <c r="H254" s="950"/>
      <c r="I254" s="952"/>
      <c r="J254" s="1368"/>
      <c r="K254" s="1369"/>
      <c r="L254" s="1369"/>
      <c r="M254" s="1369"/>
      <c r="N254" s="1369"/>
      <c r="O254" s="1369"/>
      <c r="P254" s="1549"/>
      <c r="Q254" s="1549"/>
      <c r="R254" s="1549"/>
      <c r="S254" s="1549"/>
      <c r="T254" s="1549"/>
      <c r="U254" s="1549"/>
      <c r="AA254" s="45"/>
      <c r="AB254" s="1082"/>
      <c r="AC254" s="1113"/>
      <c r="AD254" s="1114"/>
    </row>
    <row r="255" spans="1:30">
      <c r="A255" s="1056"/>
      <c r="B255" s="1178"/>
      <c r="C255" s="1180"/>
      <c r="D255" s="63"/>
      <c r="E255" s="1056"/>
      <c r="F255" s="32"/>
      <c r="AA255" s="45"/>
      <c r="AB255" s="1082"/>
      <c r="AC255" s="1113"/>
      <c r="AD255" s="1114"/>
    </row>
    <row r="256" spans="1:30">
      <c r="A256" s="1056" t="s">
        <v>161</v>
      </c>
      <c r="B256" s="1178" t="s">
        <v>998</v>
      </c>
      <c r="C256" s="1009" t="s">
        <v>169</v>
      </c>
      <c r="D256" s="63" t="s">
        <v>240</v>
      </c>
      <c r="E256" s="1056" t="s">
        <v>1211</v>
      </c>
      <c r="F256" s="32"/>
      <c r="G256" s="1011" t="s">
        <v>72</v>
      </c>
      <c r="H256" s="1011"/>
      <c r="I256" s="1011"/>
      <c r="J256" s="1011"/>
      <c r="K256" s="1011"/>
      <c r="L256" s="1011"/>
      <c r="M256" s="1011"/>
      <c r="N256" s="1058" t="s">
        <v>114</v>
      </c>
      <c r="O256" s="1058"/>
      <c r="P256" s="1058"/>
      <c r="Q256" s="1058"/>
      <c r="R256" s="1058"/>
      <c r="S256" s="1058"/>
      <c r="T256" s="1058"/>
      <c r="U256" s="1058"/>
      <c r="V256" s="1058"/>
      <c r="W256" s="46"/>
      <c r="X256" s="46"/>
      <c r="Y256" s="46"/>
      <c r="AA256" s="45"/>
      <c r="AB256" s="1082" t="s">
        <v>643</v>
      </c>
      <c r="AC256" s="1113"/>
      <c r="AD256" s="1114"/>
    </row>
    <row r="257" spans="1:30" ht="13.5" customHeight="1">
      <c r="A257" s="1056"/>
      <c r="B257" s="2057"/>
      <c r="C257" s="1009"/>
      <c r="D257" s="63"/>
      <c r="E257" s="1056"/>
      <c r="F257" s="32"/>
      <c r="G257" s="1011"/>
      <c r="H257" s="1011"/>
      <c r="I257" s="1011"/>
      <c r="J257" s="1011"/>
      <c r="K257" s="1011"/>
      <c r="L257" s="1011"/>
      <c r="M257" s="1011"/>
      <c r="N257" s="1058"/>
      <c r="O257" s="1058"/>
      <c r="P257" s="1058"/>
      <c r="Q257" s="1058"/>
      <c r="R257" s="1058"/>
      <c r="S257" s="1058"/>
      <c r="T257" s="1058"/>
      <c r="U257" s="1058"/>
      <c r="V257" s="1058"/>
      <c r="W257" s="46"/>
      <c r="X257" s="46"/>
      <c r="Y257" s="46"/>
      <c r="AA257" s="45"/>
      <c r="AB257" s="1082"/>
      <c r="AC257" s="1113"/>
      <c r="AD257" s="1114"/>
    </row>
    <row r="258" spans="1:30" ht="13.5" customHeight="1">
      <c r="A258" s="49"/>
      <c r="B258" s="37"/>
      <c r="C258" s="1009"/>
      <c r="D258" s="63"/>
      <c r="E258" s="1056"/>
      <c r="F258" s="32"/>
      <c r="G258" s="148"/>
      <c r="H258" s="921"/>
      <c r="I258" s="921"/>
      <c r="J258" s="921"/>
      <c r="K258" s="921"/>
      <c r="L258" s="921"/>
      <c r="M258" s="921"/>
      <c r="N258" s="921"/>
      <c r="O258" s="921"/>
      <c r="P258" s="921"/>
      <c r="Q258" s="921"/>
      <c r="R258" s="921"/>
      <c r="S258" s="921"/>
      <c r="T258" s="921"/>
      <c r="U258" s="921"/>
      <c r="V258" s="921"/>
      <c r="W258" s="921"/>
      <c r="X258" s="921"/>
      <c r="Y258" s="921"/>
      <c r="Z258" s="921"/>
      <c r="AA258" s="45"/>
      <c r="AB258" s="1082"/>
      <c r="AC258" s="1113"/>
      <c r="AD258" s="1114"/>
    </row>
    <row r="259" spans="1:30">
      <c r="A259" s="49"/>
      <c r="B259" s="37"/>
      <c r="C259" s="1009"/>
      <c r="D259" s="63"/>
      <c r="E259" s="1056"/>
      <c r="F259" s="32"/>
      <c r="G259" s="1628" t="s">
        <v>969</v>
      </c>
      <c r="H259" s="1628"/>
      <c r="I259" s="1628"/>
      <c r="J259" s="1628"/>
      <c r="K259" s="1628"/>
      <c r="L259" s="1628"/>
      <c r="M259" s="1628"/>
      <c r="N259" s="1628"/>
      <c r="O259" s="1628"/>
      <c r="P259" s="1628"/>
      <c r="Q259" s="1628"/>
      <c r="R259" s="1628"/>
      <c r="S259" s="1628"/>
      <c r="T259" s="1628"/>
      <c r="U259" s="1628"/>
      <c r="V259" s="1628"/>
      <c r="W259" s="1628"/>
      <c r="X259" s="1628"/>
      <c r="Y259" s="1628"/>
      <c r="Z259" s="1628"/>
      <c r="AA259" s="45"/>
      <c r="AB259" s="1082"/>
      <c r="AC259" s="1113"/>
      <c r="AD259" s="1114"/>
    </row>
    <row r="260" spans="1:30">
      <c r="A260" s="49"/>
      <c r="B260" s="37"/>
      <c r="C260" s="1009"/>
      <c r="D260" s="63"/>
      <c r="E260" s="1056"/>
      <c r="F260" s="32"/>
      <c r="G260" s="1628"/>
      <c r="H260" s="1628"/>
      <c r="I260" s="1628"/>
      <c r="J260" s="1628"/>
      <c r="K260" s="1628"/>
      <c r="L260" s="1628"/>
      <c r="M260" s="1628"/>
      <c r="N260" s="1628"/>
      <c r="O260" s="1628"/>
      <c r="P260" s="1628"/>
      <c r="Q260" s="1628"/>
      <c r="R260" s="1628"/>
      <c r="S260" s="1628"/>
      <c r="T260" s="1628"/>
      <c r="U260" s="1628"/>
      <c r="V260" s="1628"/>
      <c r="W260" s="1628"/>
      <c r="X260" s="1628"/>
      <c r="Y260" s="1628"/>
      <c r="Z260" s="1628"/>
      <c r="AA260" s="45"/>
      <c r="AB260" s="1082"/>
      <c r="AC260" s="1113"/>
      <c r="AD260" s="1114"/>
    </row>
    <row r="261" spans="1:30">
      <c r="A261" s="49"/>
      <c r="B261" s="37"/>
      <c r="C261" s="1009"/>
      <c r="D261" s="63"/>
      <c r="E261" s="1056"/>
      <c r="F261" s="32"/>
      <c r="G261" s="1628"/>
      <c r="H261" s="1628"/>
      <c r="I261" s="1628"/>
      <c r="J261" s="1628"/>
      <c r="K261" s="1628"/>
      <c r="L261" s="1628"/>
      <c r="M261" s="1628"/>
      <c r="N261" s="1628"/>
      <c r="O261" s="1628"/>
      <c r="P261" s="1628"/>
      <c r="Q261" s="1628"/>
      <c r="R261" s="1628"/>
      <c r="S261" s="1628"/>
      <c r="T261" s="1628"/>
      <c r="U261" s="1628"/>
      <c r="V261" s="1628"/>
      <c r="W261" s="1628"/>
      <c r="X261" s="1628"/>
      <c r="Y261" s="1628"/>
      <c r="Z261" s="1628"/>
      <c r="AA261" s="45"/>
      <c r="AB261" s="1082"/>
      <c r="AC261" s="1113"/>
      <c r="AD261" s="1114"/>
    </row>
    <row r="262" spans="1:30">
      <c r="A262" s="49"/>
      <c r="B262" s="37"/>
      <c r="C262" s="1009"/>
      <c r="D262" s="63"/>
      <c r="E262" s="1056"/>
      <c r="F262" s="32"/>
      <c r="G262" s="1628"/>
      <c r="H262" s="1628"/>
      <c r="I262" s="1628"/>
      <c r="J262" s="1628"/>
      <c r="K262" s="1628"/>
      <c r="L262" s="1628"/>
      <c r="M262" s="1628"/>
      <c r="N262" s="1628"/>
      <c r="O262" s="1628"/>
      <c r="P262" s="1628"/>
      <c r="Q262" s="1628"/>
      <c r="R262" s="1628"/>
      <c r="S262" s="1628"/>
      <c r="T262" s="1628"/>
      <c r="U262" s="1628"/>
      <c r="V262" s="1628"/>
      <c r="W262" s="1628"/>
      <c r="X262" s="1628"/>
      <c r="Y262" s="1628"/>
      <c r="Z262" s="1628"/>
      <c r="AA262" s="45"/>
      <c r="AB262" s="1082"/>
      <c r="AC262" s="1113"/>
      <c r="AD262" s="1114"/>
    </row>
    <row r="263" spans="1:30" ht="13.5" customHeight="1">
      <c r="A263" s="49"/>
      <c r="B263" s="37"/>
      <c r="C263" s="1009"/>
      <c r="D263" s="63"/>
      <c r="E263" s="1056"/>
      <c r="F263" s="32"/>
      <c r="AA263" s="45"/>
      <c r="AB263" s="1082"/>
      <c r="AC263" s="1113"/>
      <c r="AD263" s="1114"/>
    </row>
    <row r="264" spans="1:30">
      <c r="A264" s="49"/>
      <c r="B264" s="37"/>
      <c r="C264" s="48"/>
      <c r="D264" s="63"/>
      <c r="E264" s="1056"/>
      <c r="F264" s="32"/>
      <c r="G264" s="54"/>
      <c r="H264" s="832" t="s">
        <v>162</v>
      </c>
      <c r="I264" s="832"/>
      <c r="J264" s="832"/>
      <c r="K264" s="832"/>
      <c r="L264" s="832"/>
      <c r="M264" s="832"/>
      <c r="N264" s="832"/>
      <c r="O264" s="832"/>
      <c r="P264" s="832"/>
      <c r="AA264" s="45"/>
      <c r="AB264" s="213"/>
      <c r="AC264" s="214"/>
      <c r="AD264" s="215"/>
    </row>
    <row r="265" spans="1:30">
      <c r="A265" s="60"/>
      <c r="B265" s="61"/>
      <c r="C265" s="164"/>
      <c r="D265" s="165"/>
      <c r="E265" s="60"/>
      <c r="F265" s="64"/>
      <c r="G265" s="118"/>
      <c r="H265" s="118"/>
      <c r="I265" s="118"/>
      <c r="J265" s="118"/>
      <c r="K265" s="118"/>
      <c r="L265" s="118"/>
      <c r="M265" s="118"/>
      <c r="N265" s="118"/>
      <c r="O265" s="118"/>
      <c r="P265" s="118"/>
      <c r="Q265" s="118"/>
      <c r="R265" s="118"/>
      <c r="S265" s="118"/>
      <c r="T265" s="118"/>
      <c r="U265" s="118"/>
      <c r="V265" s="118"/>
      <c r="W265" s="118"/>
      <c r="X265" s="118"/>
      <c r="Y265" s="118"/>
      <c r="Z265" s="118"/>
      <c r="AA265" s="66"/>
      <c r="AB265" s="216"/>
      <c r="AC265" s="217"/>
      <c r="AD265" s="218"/>
    </row>
    <row r="266" spans="1:30" ht="5.25" customHeight="1">
      <c r="A266" s="49"/>
      <c r="B266" s="37"/>
      <c r="C266" s="48"/>
      <c r="D266" s="63"/>
      <c r="E266" s="49"/>
      <c r="F266" s="32"/>
      <c r="AA266" s="45"/>
      <c r="AB266" s="213"/>
      <c r="AC266" s="214"/>
      <c r="AD266" s="215"/>
    </row>
    <row r="267" spans="1:30" ht="13.5" customHeight="1">
      <c r="A267" s="1402" t="s">
        <v>635</v>
      </c>
      <c r="B267" s="1178" t="s">
        <v>999</v>
      </c>
      <c r="C267" s="1180" t="s">
        <v>411</v>
      </c>
      <c r="D267" s="63" t="s">
        <v>240</v>
      </c>
      <c r="E267" s="1056" t="s">
        <v>410</v>
      </c>
      <c r="F267" s="32"/>
      <c r="G267" s="1011" t="s">
        <v>72</v>
      </c>
      <c r="H267" s="1011"/>
      <c r="I267" s="1011"/>
      <c r="J267" s="1011"/>
      <c r="K267" s="1011"/>
      <c r="L267" s="1011"/>
      <c r="M267" s="1011"/>
      <c r="N267" s="1058" t="s">
        <v>114</v>
      </c>
      <c r="O267" s="1058"/>
      <c r="P267" s="1058"/>
      <c r="Q267" s="1058"/>
      <c r="R267" s="1058"/>
      <c r="S267" s="1058"/>
      <c r="T267" s="1058"/>
      <c r="U267" s="1058"/>
      <c r="V267" s="1058"/>
      <c r="W267" s="46"/>
      <c r="X267" s="46"/>
      <c r="Y267" s="46"/>
      <c r="AA267" s="45"/>
      <c r="AB267" s="1486" t="s">
        <v>643</v>
      </c>
      <c r="AC267" s="1550"/>
      <c r="AD267" s="1551"/>
    </row>
    <row r="268" spans="1:30" ht="13.5" customHeight="1">
      <c r="A268" s="1403"/>
      <c r="B268" s="1178"/>
      <c r="C268" s="1180"/>
      <c r="D268" s="63"/>
      <c r="E268" s="1056"/>
      <c r="F268" s="32"/>
      <c r="G268" s="1011"/>
      <c r="H268" s="1011"/>
      <c r="I268" s="1011"/>
      <c r="J268" s="1011"/>
      <c r="K268" s="1011"/>
      <c r="L268" s="1011"/>
      <c r="M268" s="1011"/>
      <c r="N268" s="1058"/>
      <c r="O268" s="1058"/>
      <c r="P268" s="1058"/>
      <c r="Q268" s="1058"/>
      <c r="R268" s="1058"/>
      <c r="S268" s="1058"/>
      <c r="T268" s="1058"/>
      <c r="U268" s="1058"/>
      <c r="V268" s="1058"/>
      <c r="W268" s="46"/>
      <c r="X268" s="46"/>
      <c r="Y268" s="46"/>
      <c r="AA268" s="45"/>
      <c r="AB268" s="1486"/>
      <c r="AC268" s="1550"/>
      <c r="AD268" s="1551"/>
    </row>
    <row r="269" spans="1:30">
      <c r="A269" s="1403"/>
      <c r="B269" s="1178"/>
      <c r="C269" s="1180"/>
      <c r="D269" s="63"/>
      <c r="E269" s="1056"/>
      <c r="F269" s="32"/>
      <c r="G269" s="31" t="s">
        <v>170</v>
      </c>
      <c r="X269" s="230"/>
      <c r="Y269" s="230"/>
      <c r="Z269" s="230"/>
      <c r="AA269" s="45"/>
      <c r="AB269" s="1486"/>
      <c r="AC269" s="1550"/>
      <c r="AD269" s="1551"/>
    </row>
    <row r="270" spans="1:30">
      <c r="A270" s="1403"/>
      <c r="B270" s="1178"/>
      <c r="C270" s="1180"/>
      <c r="D270" s="63"/>
      <c r="E270" s="1056"/>
      <c r="F270" s="32"/>
      <c r="G270" s="1552"/>
      <c r="H270" s="1552"/>
      <c r="I270" s="1552"/>
      <c r="J270" s="1552"/>
      <c r="K270" s="1552"/>
      <c r="L270" s="1552"/>
      <c r="M270" s="1552"/>
      <c r="N270" s="1552"/>
      <c r="O270" s="1552"/>
      <c r="P270" s="1552"/>
      <c r="Q270" s="1552"/>
      <c r="R270" s="1552"/>
      <c r="S270" s="1552"/>
      <c r="T270" s="1552"/>
      <c r="U270" s="1552"/>
      <c r="V270" s="1552"/>
      <c r="W270" s="1552"/>
      <c r="X270" s="1552"/>
      <c r="Y270" s="1552"/>
      <c r="Z270" s="1552"/>
      <c r="AA270" s="45"/>
      <c r="AB270" s="1486"/>
      <c r="AC270" s="1550"/>
      <c r="AD270" s="1551"/>
    </row>
    <row r="271" spans="1:30">
      <c r="A271" s="231"/>
      <c r="B271" s="1178"/>
      <c r="C271" s="1180"/>
      <c r="D271" s="63"/>
      <c r="E271" s="1056"/>
      <c r="F271" s="32"/>
      <c r="G271" s="1552"/>
      <c r="H271" s="1552"/>
      <c r="I271" s="1552"/>
      <c r="J271" s="1552"/>
      <c r="K271" s="1552"/>
      <c r="L271" s="1552"/>
      <c r="M271" s="1552"/>
      <c r="N271" s="1552"/>
      <c r="O271" s="1552"/>
      <c r="P271" s="1552"/>
      <c r="Q271" s="1552"/>
      <c r="R271" s="1552"/>
      <c r="S271" s="1552"/>
      <c r="T271" s="1552"/>
      <c r="U271" s="1552"/>
      <c r="V271" s="1552"/>
      <c r="W271" s="1552"/>
      <c r="X271" s="1552"/>
      <c r="Y271" s="1552"/>
      <c r="Z271" s="1552"/>
      <c r="AA271" s="45"/>
      <c r="AB271" s="1486"/>
      <c r="AC271" s="1550"/>
      <c r="AD271" s="1551"/>
    </row>
    <row r="272" spans="1:30">
      <c r="A272" s="231"/>
      <c r="B272" s="1178"/>
      <c r="C272" s="45"/>
      <c r="D272" s="232"/>
      <c r="E272" s="1056"/>
      <c r="F272" s="32"/>
      <c r="Y272" s="147"/>
      <c r="Z272" s="147"/>
      <c r="AA272" s="45"/>
      <c r="AB272" s="1486"/>
      <c r="AC272" s="1550"/>
      <c r="AD272" s="1551"/>
    </row>
    <row r="273" spans="1:30">
      <c r="A273" s="231"/>
      <c r="B273" s="37"/>
      <c r="C273" s="45"/>
      <c r="D273" s="232"/>
      <c r="E273" s="49"/>
      <c r="F273" s="32"/>
      <c r="Y273" s="147"/>
      <c r="Z273" s="147"/>
      <c r="AA273" s="45"/>
      <c r="AB273" s="184"/>
      <c r="AC273" s="185"/>
      <c r="AD273" s="186"/>
    </row>
    <row r="274" spans="1:30" ht="13.5" customHeight="1">
      <c r="A274" s="1056"/>
      <c r="B274" s="1178" t="s">
        <v>1000</v>
      </c>
      <c r="C274" s="1009" t="s">
        <v>413</v>
      </c>
      <c r="D274" s="63" t="s">
        <v>240</v>
      </c>
      <c r="E274" s="1056" t="s">
        <v>412</v>
      </c>
      <c r="F274" s="32"/>
      <c r="G274" s="1011" t="s">
        <v>72</v>
      </c>
      <c r="H274" s="1011"/>
      <c r="I274" s="1011"/>
      <c r="J274" s="1011"/>
      <c r="K274" s="1011"/>
      <c r="L274" s="1011"/>
      <c r="M274" s="1011"/>
      <c r="N274" s="1058" t="s">
        <v>114</v>
      </c>
      <c r="O274" s="1058"/>
      <c r="P274" s="1058"/>
      <c r="Q274" s="1058"/>
      <c r="R274" s="1058"/>
      <c r="S274" s="1058"/>
      <c r="T274" s="1058"/>
      <c r="U274" s="1058"/>
      <c r="V274" s="1058"/>
      <c r="W274" s="46"/>
      <c r="X274" s="46"/>
      <c r="Y274" s="46"/>
      <c r="AA274" s="45"/>
      <c r="AB274" s="1486" t="s">
        <v>643</v>
      </c>
      <c r="AC274" s="1550"/>
      <c r="AD274" s="1551"/>
    </row>
    <row r="275" spans="1:30">
      <c r="A275" s="1056"/>
      <c r="B275" s="1178"/>
      <c r="C275" s="1009"/>
      <c r="D275" s="232"/>
      <c r="E275" s="1056"/>
      <c r="F275" s="32"/>
      <c r="G275" s="1011"/>
      <c r="H275" s="1011"/>
      <c r="I275" s="1011"/>
      <c r="J275" s="1011"/>
      <c r="K275" s="1011"/>
      <c r="L275" s="1011"/>
      <c r="M275" s="1011"/>
      <c r="N275" s="1058"/>
      <c r="O275" s="1058"/>
      <c r="P275" s="1058"/>
      <c r="Q275" s="1058"/>
      <c r="R275" s="1058"/>
      <c r="S275" s="1058"/>
      <c r="T275" s="1058"/>
      <c r="U275" s="1058"/>
      <c r="V275" s="1058"/>
      <c r="W275" s="46"/>
      <c r="X275" s="46"/>
      <c r="Y275" s="46"/>
      <c r="AA275" s="45"/>
      <c r="AB275" s="1486"/>
      <c r="AC275" s="1550"/>
      <c r="AD275" s="1551"/>
    </row>
    <row r="276" spans="1:30">
      <c r="A276" s="1056"/>
      <c r="B276" s="1178"/>
      <c r="C276" s="45"/>
      <c r="D276" s="232"/>
      <c r="E276" s="1056"/>
      <c r="F276" s="32"/>
      <c r="G276" s="31" t="s">
        <v>36</v>
      </c>
      <c r="X276" s="230"/>
      <c r="Y276" s="230"/>
      <c r="Z276" s="230"/>
      <c r="AA276" s="45"/>
      <c r="AB276" s="1486"/>
      <c r="AC276" s="1550"/>
      <c r="AD276" s="1551"/>
    </row>
    <row r="277" spans="1:30">
      <c r="A277" s="1056"/>
      <c r="B277" s="1178"/>
      <c r="C277" s="45"/>
      <c r="D277" s="232"/>
      <c r="E277" s="1056"/>
      <c r="F277" s="32"/>
      <c r="G277" s="1350"/>
      <c r="H277" s="1350"/>
      <c r="I277" s="1350"/>
      <c r="J277" s="1350"/>
      <c r="K277" s="1065" t="s">
        <v>37</v>
      </c>
      <c r="L277" s="1065"/>
      <c r="M277" s="1065"/>
      <c r="N277" s="1065"/>
      <c r="O277" s="1065"/>
      <c r="P277" s="1065"/>
      <c r="Q277" s="1065"/>
      <c r="R277" s="1065"/>
      <c r="S277" s="951" t="s">
        <v>97</v>
      </c>
      <c r="T277" s="950"/>
      <c r="U277" s="950"/>
      <c r="V277" s="952"/>
      <c r="X277" s="228"/>
      <c r="Y277" s="228"/>
      <c r="Z277" s="228"/>
      <c r="AA277" s="45"/>
      <c r="AB277" s="1486"/>
      <c r="AC277" s="1550"/>
      <c r="AD277" s="1551"/>
    </row>
    <row r="278" spans="1:30">
      <c r="A278" s="1056"/>
      <c r="B278" s="1178"/>
      <c r="C278" s="45"/>
      <c r="D278" s="232"/>
      <c r="E278" s="1056"/>
      <c r="F278" s="32"/>
      <c r="G278" s="1065" t="s">
        <v>4</v>
      </c>
      <c r="H278" s="1065"/>
      <c r="I278" s="1065"/>
      <c r="J278" s="1065"/>
      <c r="K278" s="55"/>
      <c r="L278" s="233" t="s">
        <v>41</v>
      </c>
      <c r="M278" s="56"/>
      <c r="N278" s="234" t="s">
        <v>31</v>
      </c>
      <c r="O278" s="55"/>
      <c r="P278" s="233" t="s">
        <v>41</v>
      </c>
      <c r="Q278" s="56"/>
      <c r="R278" s="234" t="s">
        <v>31</v>
      </c>
      <c r="S278" s="55"/>
      <c r="T278" s="233" t="s">
        <v>41</v>
      </c>
      <c r="U278" s="56"/>
      <c r="V278" s="234" t="s">
        <v>31</v>
      </c>
      <c r="Y278" s="228"/>
      <c r="Z278" s="228"/>
      <c r="AA278" s="45"/>
      <c r="AB278" s="1486"/>
      <c r="AC278" s="1550"/>
      <c r="AD278" s="1551"/>
    </row>
    <row r="279" spans="1:30">
      <c r="A279" s="1056"/>
      <c r="B279" s="1178"/>
      <c r="C279" s="45"/>
      <c r="D279" s="232"/>
      <c r="E279" s="1056"/>
      <c r="F279" s="32"/>
      <c r="G279" s="1065" t="s">
        <v>5</v>
      </c>
      <c r="H279" s="1065"/>
      <c r="I279" s="1065"/>
      <c r="J279" s="1065"/>
      <c r="K279" s="55"/>
      <c r="L279" s="233" t="s">
        <v>41</v>
      </c>
      <c r="M279" s="56"/>
      <c r="N279" s="234" t="s">
        <v>31</v>
      </c>
      <c r="O279" s="55"/>
      <c r="P279" s="233" t="s">
        <v>41</v>
      </c>
      <c r="Q279" s="56"/>
      <c r="R279" s="234" t="s">
        <v>31</v>
      </c>
      <c r="S279" s="55"/>
      <c r="T279" s="233" t="s">
        <v>41</v>
      </c>
      <c r="U279" s="56"/>
      <c r="V279" s="234" t="s">
        <v>31</v>
      </c>
      <c r="Y279" s="147"/>
      <c r="Z279" s="147"/>
      <c r="AA279" s="45"/>
      <c r="AB279" s="1486"/>
      <c r="AC279" s="1550"/>
      <c r="AD279" s="1551"/>
    </row>
    <row r="280" spans="1:30">
      <c r="A280" s="49"/>
      <c r="B280" s="37"/>
      <c r="C280" s="45"/>
      <c r="D280" s="232"/>
      <c r="E280" s="49"/>
      <c r="F280" s="32"/>
      <c r="H280" s="46"/>
      <c r="I280" s="46"/>
      <c r="J280" s="46"/>
      <c r="K280" s="46"/>
      <c r="Y280" s="147"/>
      <c r="Z280" s="147"/>
      <c r="AA280" s="45"/>
      <c r="AB280" s="184"/>
      <c r="AC280" s="185"/>
      <c r="AD280" s="186"/>
    </row>
    <row r="281" spans="1:30" ht="5.25" customHeight="1">
      <c r="A281" s="49"/>
      <c r="B281" s="37"/>
      <c r="C281" s="36"/>
      <c r="D281" s="63"/>
      <c r="E281" s="47"/>
      <c r="F281" s="32"/>
      <c r="G281" s="46"/>
      <c r="H281" s="46"/>
      <c r="I281" s="46"/>
      <c r="J281" s="46"/>
      <c r="K281" s="46"/>
      <c r="L281" s="46"/>
      <c r="M281" s="46"/>
      <c r="N281" s="46"/>
      <c r="O281" s="46"/>
      <c r="P281" s="46"/>
      <c r="Q281" s="46"/>
      <c r="R281" s="46"/>
      <c r="S281" s="46"/>
      <c r="T281" s="46"/>
      <c r="U281" s="46"/>
      <c r="V281" s="46"/>
      <c r="W281" s="46"/>
      <c r="X281" s="46"/>
      <c r="Y281" s="46"/>
      <c r="AA281" s="45"/>
      <c r="AB281" s="235"/>
      <c r="AC281" s="236"/>
      <c r="AD281" s="237"/>
    </row>
    <row r="282" spans="1:30">
      <c r="A282" s="47"/>
      <c r="B282" s="1178" t="s">
        <v>1001</v>
      </c>
      <c r="C282" s="1009" t="s">
        <v>345</v>
      </c>
      <c r="D282" s="63" t="s">
        <v>240</v>
      </c>
      <c r="E282" s="1056" t="s">
        <v>414</v>
      </c>
      <c r="F282" s="32"/>
      <c r="G282" s="1011" t="s">
        <v>72</v>
      </c>
      <c r="H282" s="1011"/>
      <c r="I282" s="1011"/>
      <c r="J282" s="1011"/>
      <c r="K282" s="1011"/>
      <c r="L282" s="1011"/>
      <c r="M282" s="1011"/>
      <c r="N282" s="2002" t="s">
        <v>114</v>
      </c>
      <c r="O282" s="2002"/>
      <c r="P282" s="2002"/>
      <c r="Q282" s="2002"/>
      <c r="R282" s="2002"/>
      <c r="S282" s="2002"/>
      <c r="T282" s="2002"/>
      <c r="U282" s="2002"/>
      <c r="V282" s="2002"/>
      <c r="W282" s="46"/>
      <c r="X282" s="46"/>
      <c r="Y282" s="46"/>
      <c r="AA282" s="45"/>
      <c r="AB282" s="1486" t="s">
        <v>643</v>
      </c>
      <c r="AC282" s="1550"/>
      <c r="AD282" s="1551"/>
    </row>
    <row r="283" spans="1:30">
      <c r="A283" s="47"/>
      <c r="B283" s="2057"/>
      <c r="C283" s="1009"/>
      <c r="D283" s="63"/>
      <c r="E283" s="1056"/>
      <c r="F283" s="32"/>
      <c r="G283" s="1011"/>
      <c r="H283" s="1011"/>
      <c r="I283" s="1011"/>
      <c r="J283" s="1011"/>
      <c r="K283" s="1011"/>
      <c r="L283" s="1011"/>
      <c r="M283" s="1011"/>
      <c r="N283" s="2002"/>
      <c r="O283" s="2002"/>
      <c r="P283" s="2002"/>
      <c r="Q283" s="2002"/>
      <c r="R283" s="2002"/>
      <c r="S283" s="2002"/>
      <c r="T283" s="2002"/>
      <c r="U283" s="2002"/>
      <c r="V283" s="2002"/>
      <c r="W283" s="46"/>
      <c r="X283" s="46"/>
      <c r="Y283" s="46"/>
      <c r="AA283" s="45"/>
      <c r="AB283" s="1486"/>
      <c r="AC283" s="1550"/>
      <c r="AD283" s="1551"/>
    </row>
    <row r="284" spans="1:30" ht="13.5" customHeight="1">
      <c r="A284" s="47"/>
      <c r="B284" s="37"/>
      <c r="C284" s="1009"/>
      <c r="D284" s="63"/>
      <c r="E284" s="1056"/>
      <c r="F284" s="32"/>
      <c r="G284" s="38"/>
      <c r="H284" s="38"/>
      <c r="I284" s="38"/>
      <c r="J284" s="38"/>
      <c r="K284" s="38"/>
      <c r="L284" s="38"/>
      <c r="M284" s="38"/>
      <c r="N284" s="238"/>
      <c r="O284" s="238"/>
      <c r="P284" s="238"/>
      <c r="Q284" s="238"/>
      <c r="R284" s="238"/>
      <c r="S284" s="238"/>
      <c r="T284" s="238"/>
      <c r="U284" s="238"/>
      <c r="V284" s="398"/>
      <c r="W284" s="46"/>
      <c r="X284" s="46"/>
      <c r="Y284" s="46"/>
      <c r="AA284" s="45"/>
      <c r="AB284" s="1486"/>
      <c r="AC284" s="1550"/>
      <c r="AD284" s="1551"/>
    </row>
    <row r="285" spans="1:30">
      <c r="A285" s="47"/>
      <c r="B285" s="37"/>
      <c r="C285" s="1009"/>
      <c r="D285" s="63"/>
      <c r="E285" s="1056"/>
      <c r="F285" s="32"/>
      <c r="G285" s="31" t="s">
        <v>46</v>
      </c>
      <c r="H285" s="46"/>
      <c r="I285" s="46"/>
      <c r="J285" s="46"/>
      <c r="K285" s="46"/>
      <c r="L285" s="46"/>
      <c r="V285" s="1994" t="s">
        <v>102</v>
      </c>
      <c r="W285" s="1995"/>
      <c r="X285" s="1995"/>
      <c r="Y285" s="1995"/>
      <c r="Z285" s="1996"/>
      <c r="AA285" s="45"/>
      <c r="AB285" s="1486"/>
      <c r="AC285" s="1550"/>
      <c r="AD285" s="1551"/>
    </row>
    <row r="286" spans="1:30" ht="13.5" customHeight="1">
      <c r="A286" s="47"/>
      <c r="B286" s="37"/>
      <c r="C286" s="1009"/>
      <c r="D286" s="63"/>
      <c r="E286" s="1056"/>
      <c r="F286" s="32"/>
      <c r="G286" s="31" t="s">
        <v>47</v>
      </c>
      <c r="H286" s="46"/>
      <c r="I286" s="46"/>
      <c r="J286" s="46"/>
      <c r="K286" s="46"/>
      <c r="L286" s="46"/>
      <c r="AA286" s="45"/>
      <c r="AB286" s="1486"/>
      <c r="AC286" s="1550"/>
      <c r="AD286" s="1551"/>
    </row>
    <row r="287" spans="1:30" ht="13.5" customHeight="1">
      <c r="A287" s="47"/>
      <c r="B287" s="37"/>
      <c r="C287" s="1009"/>
      <c r="D287" s="63"/>
      <c r="E287" s="1056"/>
      <c r="F287" s="32"/>
      <c r="G287" s="1997" t="s">
        <v>48</v>
      </c>
      <c r="H287" s="1998"/>
      <c r="I287" s="1998"/>
      <c r="J287" s="1998"/>
      <c r="K287" s="1998"/>
      <c r="L287" s="1998"/>
      <c r="M287" s="1998"/>
      <c r="N287" s="399"/>
      <c r="O287" s="400" t="s">
        <v>163</v>
      </c>
      <c r="P287" s="400"/>
      <c r="Q287" s="400"/>
      <c r="R287" s="400"/>
      <c r="S287" s="400"/>
      <c r="T287" s="399"/>
      <c r="U287" s="1999" t="s">
        <v>49</v>
      </c>
      <c r="V287" s="2000"/>
      <c r="W287" s="2000"/>
      <c r="X287" s="2001"/>
      <c r="Y287" s="32"/>
      <c r="AA287" s="45"/>
      <c r="AB287" s="1486"/>
      <c r="AC287" s="1550"/>
      <c r="AD287" s="1551"/>
    </row>
    <row r="288" spans="1:30">
      <c r="A288" s="63"/>
      <c r="B288" s="37"/>
      <c r="C288" s="1009"/>
      <c r="D288" s="63"/>
      <c r="E288" s="1056"/>
      <c r="F288" s="32"/>
      <c r="G288" s="1419"/>
      <c r="H288" s="1441"/>
      <c r="I288" s="1441"/>
      <c r="J288" s="1441"/>
      <c r="K288" s="1441"/>
      <c r="L288" s="1441"/>
      <c r="M288" s="1441"/>
      <c r="N288" s="399"/>
      <c r="O288" s="31" t="s">
        <v>50</v>
      </c>
      <c r="U288" s="106"/>
      <c r="V288" s="106"/>
      <c r="W288" s="106"/>
      <c r="X288" s="239"/>
      <c r="Y288" s="240"/>
      <c r="Z288" s="106"/>
      <c r="AA288" s="45"/>
      <c r="AB288" s="1486"/>
      <c r="AC288" s="1550"/>
      <c r="AD288" s="1551"/>
    </row>
    <row r="289" spans="1:30">
      <c r="A289" s="63"/>
      <c r="B289" s="37"/>
      <c r="C289" s="1009"/>
      <c r="D289" s="63"/>
      <c r="E289" s="1056"/>
      <c r="F289" s="32"/>
      <c r="G289" s="1421"/>
      <c r="H289" s="1442"/>
      <c r="I289" s="1442"/>
      <c r="J289" s="1442"/>
      <c r="K289" s="1442"/>
      <c r="L289" s="1442"/>
      <c r="M289" s="1442"/>
      <c r="N289" s="399"/>
      <c r="O289" s="118" t="s">
        <v>157</v>
      </c>
      <c r="P289" s="118"/>
      <c r="Q289" s="118"/>
      <c r="R289" s="1408"/>
      <c r="S289" s="1408"/>
      <c r="T289" s="1408"/>
      <c r="U289" s="1408"/>
      <c r="V289" s="1408"/>
      <c r="W289" s="1408"/>
      <c r="X289" s="241" t="s">
        <v>214</v>
      </c>
      <c r="Y289" s="240"/>
      <c r="Z289" s="106"/>
      <c r="AA289" s="45"/>
      <c r="AB289" s="1486"/>
      <c r="AC289" s="1550"/>
      <c r="AD289" s="1551"/>
    </row>
    <row r="290" spans="1:30">
      <c r="A290" s="63"/>
      <c r="B290" s="37"/>
      <c r="C290" s="1009"/>
      <c r="D290" s="63"/>
      <c r="E290" s="1056"/>
      <c r="F290" s="32"/>
      <c r="AA290" s="45"/>
      <c r="AB290" s="235"/>
      <c r="AC290" s="236"/>
      <c r="AD290" s="237"/>
    </row>
    <row r="291" spans="1:30" ht="13.5" customHeight="1">
      <c r="A291" s="63"/>
      <c r="B291" s="37"/>
      <c r="C291" s="1009"/>
      <c r="D291" s="63"/>
      <c r="E291" s="1056"/>
      <c r="F291" s="32"/>
      <c r="G291" s="31" t="s">
        <v>51</v>
      </c>
      <c r="AA291" s="45"/>
      <c r="AB291" s="235"/>
      <c r="AC291" s="236"/>
      <c r="AD291" s="237"/>
    </row>
    <row r="292" spans="1:30" ht="13.5" customHeight="1">
      <c r="A292" s="63"/>
      <c r="B292" s="37"/>
      <c r="C292" s="1009"/>
      <c r="D292" s="63"/>
      <c r="E292" s="1056"/>
      <c r="F292" s="32"/>
      <c r="G292" s="1508"/>
      <c r="H292" s="1509"/>
      <c r="I292" s="1509"/>
      <c r="J292" s="1509"/>
      <c r="K292" s="1509"/>
      <c r="L292" s="1510"/>
      <c r="M292" s="1981" t="s">
        <v>701</v>
      </c>
      <c r="N292" s="1971"/>
      <c r="O292" s="1971"/>
      <c r="P292" s="1982"/>
      <c r="Q292" s="1981" t="s">
        <v>663</v>
      </c>
      <c r="R292" s="1971"/>
      <c r="S292" s="1982"/>
      <c r="T292" s="153"/>
      <c r="U292" s="153"/>
      <c r="V292" s="153"/>
      <c r="W292" s="153"/>
      <c r="X292" s="153"/>
      <c r="Y292" s="153"/>
      <c r="Z292" s="153"/>
      <c r="AA292" s="45"/>
      <c r="AB292" s="235"/>
      <c r="AC292" s="236"/>
      <c r="AD292" s="237"/>
    </row>
    <row r="293" spans="1:30" ht="13.5" customHeight="1">
      <c r="A293" s="63"/>
      <c r="B293" s="37"/>
      <c r="C293" s="1009"/>
      <c r="D293" s="63"/>
      <c r="E293" s="1056"/>
      <c r="F293" s="32"/>
      <c r="G293" s="1981" t="s">
        <v>45</v>
      </c>
      <c r="H293" s="1971"/>
      <c r="I293" s="1971"/>
      <c r="J293" s="1971"/>
      <c r="K293" s="1971"/>
      <c r="L293" s="1982"/>
      <c r="M293" s="2061" t="s">
        <v>103</v>
      </c>
      <c r="N293" s="2062"/>
      <c r="O293" s="2062"/>
      <c r="P293" s="2063"/>
      <c r="Q293" s="1578"/>
      <c r="R293" s="1579"/>
      <c r="S293" s="1580"/>
      <c r="T293" s="153"/>
      <c r="U293" s="153"/>
      <c r="V293" s="153"/>
      <c r="W293" s="153"/>
      <c r="X293" s="153"/>
      <c r="Y293" s="153"/>
      <c r="Z293" s="153"/>
      <c r="AA293" s="45"/>
      <c r="AB293" s="235"/>
      <c r="AC293" s="236"/>
      <c r="AD293" s="237"/>
    </row>
    <row r="294" spans="1:30">
      <c r="A294" s="63"/>
      <c r="B294" s="37"/>
      <c r="C294" s="1009"/>
      <c r="D294" s="63"/>
      <c r="E294" s="1056"/>
      <c r="F294" s="32"/>
      <c r="G294" s="1981" t="s">
        <v>347</v>
      </c>
      <c r="H294" s="1971"/>
      <c r="I294" s="1971"/>
      <c r="J294" s="1971"/>
      <c r="K294" s="1971"/>
      <c r="L294" s="1982"/>
      <c r="M294" s="1983"/>
      <c r="N294" s="1984"/>
      <c r="O294" s="1984"/>
      <c r="P294" s="1984"/>
      <c r="Q294" s="1984"/>
      <c r="R294" s="1984"/>
      <c r="S294" s="1985"/>
      <c r="T294" s="153"/>
      <c r="U294" s="153"/>
      <c r="V294" s="153"/>
      <c r="W294" s="153"/>
      <c r="X294" s="153"/>
      <c r="Y294" s="153"/>
      <c r="Z294" s="153"/>
      <c r="AA294" s="45"/>
      <c r="AB294" s="235"/>
      <c r="AC294" s="236"/>
      <c r="AD294" s="237"/>
    </row>
    <row r="295" spans="1:30" ht="13.5" customHeight="1">
      <c r="A295" s="63"/>
      <c r="B295" s="37"/>
      <c r="C295" s="1009"/>
      <c r="D295" s="63"/>
      <c r="E295" s="1056"/>
      <c r="F295" s="32"/>
      <c r="G295" s="1986" t="s">
        <v>640</v>
      </c>
      <c r="H295" s="1987"/>
      <c r="I295" s="1973" t="s">
        <v>52</v>
      </c>
      <c r="J295" s="1974"/>
      <c r="K295" s="1974"/>
      <c r="L295" s="1975"/>
      <c r="M295" s="1988" t="s">
        <v>103</v>
      </c>
      <c r="N295" s="1989"/>
      <c r="O295" s="1989"/>
      <c r="P295" s="1990"/>
      <c r="Q295" s="1594"/>
      <c r="R295" s="1595"/>
      <c r="S295" s="1596"/>
      <c r="T295" s="153"/>
      <c r="U295" s="153"/>
      <c r="V295" s="153"/>
      <c r="W295" s="153"/>
      <c r="X295" s="153"/>
      <c r="Y295" s="153"/>
      <c r="Z295" s="153"/>
      <c r="AA295" s="45"/>
      <c r="AB295" s="235"/>
      <c r="AC295" s="236"/>
      <c r="AD295" s="237"/>
    </row>
    <row r="296" spans="1:30">
      <c r="A296" s="63"/>
      <c r="B296" s="37"/>
      <c r="C296" s="1009"/>
      <c r="D296" s="63"/>
      <c r="E296" s="1056"/>
      <c r="F296" s="32"/>
      <c r="G296" s="1609"/>
      <c r="H296" s="1610"/>
      <c r="I296" s="1604" t="s">
        <v>664</v>
      </c>
      <c r="J296" s="1605"/>
      <c r="K296" s="1605"/>
      <c r="L296" s="1606"/>
      <c r="M296" s="1601" t="s">
        <v>103</v>
      </c>
      <c r="N296" s="1602"/>
      <c r="O296" s="1602"/>
      <c r="P296" s="1603"/>
      <c r="Q296" s="1582" t="str">
        <f>IF(COUNTA($N$287:$N$289,$T$287)&gt;0,"該当","")</f>
        <v/>
      </c>
      <c r="R296" s="1583"/>
      <c r="S296" s="1584"/>
      <c r="T296" s="153"/>
      <c r="U296" s="153"/>
      <c r="V296" s="153"/>
      <c r="W296" s="153"/>
      <c r="X296" s="153"/>
      <c r="Y296" s="153"/>
      <c r="Z296" s="153"/>
      <c r="AA296" s="45"/>
      <c r="AB296" s="235"/>
      <c r="AC296" s="236"/>
      <c r="AD296" s="237"/>
    </row>
    <row r="297" spans="1:30">
      <c r="A297" s="63"/>
      <c r="B297" s="37"/>
      <c r="C297" s="48"/>
      <c r="D297" s="63"/>
      <c r="E297" s="1056"/>
      <c r="F297" s="32"/>
      <c r="G297" s="1611"/>
      <c r="H297" s="1612"/>
      <c r="I297" s="1598" t="s">
        <v>665</v>
      </c>
      <c r="J297" s="1599"/>
      <c r="K297" s="1599"/>
      <c r="L297" s="1600"/>
      <c r="M297" s="1585" t="s">
        <v>103</v>
      </c>
      <c r="N297" s="1586"/>
      <c r="O297" s="1586"/>
      <c r="P297" s="1587"/>
      <c r="Q297" s="1575" t="str">
        <f>IF(COUNT($M$363:$M$364,$R$363:$R$364)&gt;0,"〇","")</f>
        <v/>
      </c>
      <c r="R297" s="1576"/>
      <c r="S297" s="1577"/>
      <c r="T297" s="153"/>
      <c r="U297" s="153"/>
      <c r="V297" s="153"/>
      <c r="W297" s="153"/>
      <c r="X297" s="153"/>
      <c r="Y297" s="153"/>
      <c r="Z297" s="153"/>
      <c r="AA297" s="45"/>
      <c r="AB297" s="235"/>
      <c r="AC297" s="236"/>
      <c r="AD297" s="237"/>
    </row>
    <row r="298" spans="1:30" ht="13.5" customHeight="1">
      <c r="A298" s="63"/>
      <c r="B298" s="37"/>
      <c r="C298" s="48"/>
      <c r="D298" s="63"/>
      <c r="E298" s="1056"/>
      <c r="F298" s="32"/>
      <c r="G298" s="31" t="s">
        <v>55</v>
      </c>
      <c r="H298" s="1497" t="s">
        <v>56</v>
      </c>
      <c r="I298" s="1497"/>
      <c r="J298" s="1497"/>
      <c r="K298" s="1497"/>
      <c r="L298" s="1497"/>
      <c r="M298" s="1497"/>
      <c r="N298" s="1497"/>
      <c r="O298" s="1497"/>
      <c r="P298" s="1497"/>
      <c r="Q298" s="1497"/>
      <c r="R298" s="1497"/>
      <c r="S298" s="1497"/>
      <c r="T298" s="1497"/>
      <c r="U298" s="1497"/>
      <c r="V298" s="1497"/>
      <c r="W298" s="1497"/>
      <c r="X298" s="1497"/>
      <c r="Y298" s="1497"/>
      <c r="Z298" s="1497"/>
      <c r="AA298" s="242"/>
      <c r="AB298" s="235"/>
      <c r="AC298" s="236"/>
      <c r="AD298" s="237"/>
    </row>
    <row r="299" spans="1:30">
      <c r="A299" s="63"/>
      <c r="B299" s="37"/>
      <c r="C299" s="48"/>
      <c r="D299" s="63"/>
      <c r="E299" s="1056"/>
      <c r="F299" s="32"/>
      <c r="G299" s="124"/>
      <c r="H299" s="1497"/>
      <c r="I299" s="1497"/>
      <c r="J299" s="1497"/>
      <c r="K299" s="1497"/>
      <c r="L299" s="1497"/>
      <c r="M299" s="1497"/>
      <c r="N299" s="1497"/>
      <c r="O299" s="1497"/>
      <c r="P299" s="1497"/>
      <c r="Q299" s="1497"/>
      <c r="R299" s="1497"/>
      <c r="S299" s="1497"/>
      <c r="T299" s="1497"/>
      <c r="U299" s="1497"/>
      <c r="V299" s="1497"/>
      <c r="W299" s="1497"/>
      <c r="X299" s="1497"/>
      <c r="Y299" s="1497"/>
      <c r="Z299" s="1497"/>
      <c r="AA299" s="242"/>
      <c r="AB299" s="235"/>
      <c r="AC299" s="236"/>
      <c r="AD299" s="237"/>
    </row>
    <row r="300" spans="1:30">
      <c r="A300" s="63"/>
      <c r="B300" s="37"/>
      <c r="C300" s="48"/>
      <c r="D300" s="63"/>
      <c r="E300" s="1056"/>
      <c r="F300" s="32"/>
      <c r="G300" s="124"/>
      <c r="H300" s="41"/>
      <c r="I300" s="41"/>
      <c r="J300" s="41"/>
      <c r="K300" s="41"/>
      <c r="L300" s="41"/>
      <c r="M300" s="41"/>
      <c r="N300" s="41"/>
      <c r="O300" s="41"/>
      <c r="P300" s="41"/>
      <c r="Q300" s="41"/>
      <c r="R300" s="41"/>
      <c r="S300" s="41"/>
      <c r="T300" s="41"/>
      <c r="U300" s="41"/>
      <c r="V300" s="41"/>
      <c r="W300" s="41"/>
      <c r="X300" s="41"/>
      <c r="Y300" s="41"/>
      <c r="Z300" s="41"/>
      <c r="AA300" s="242"/>
      <c r="AB300" s="235"/>
      <c r="AC300" s="236"/>
      <c r="AD300" s="237"/>
    </row>
    <row r="301" spans="1:30">
      <c r="A301" s="63"/>
      <c r="B301" s="37"/>
      <c r="C301" s="48"/>
      <c r="D301" s="63"/>
      <c r="E301" s="1056"/>
      <c r="F301" s="32"/>
      <c r="G301" s="124"/>
      <c r="H301" s="41"/>
      <c r="I301" s="41"/>
      <c r="J301" s="41"/>
      <c r="K301" s="41"/>
      <c r="L301" s="41"/>
      <c r="M301" s="41"/>
      <c r="N301" s="41"/>
      <c r="O301" s="41"/>
      <c r="P301" s="41"/>
      <c r="Q301" s="41"/>
      <c r="R301" s="41"/>
      <c r="S301" s="41"/>
      <c r="T301" s="41"/>
      <c r="U301" s="41"/>
      <c r="V301" s="41"/>
      <c r="W301" s="41"/>
      <c r="X301" s="41"/>
      <c r="Y301" s="41"/>
      <c r="Z301" s="41"/>
      <c r="AA301" s="242"/>
      <c r="AB301" s="235"/>
      <c r="AC301" s="236"/>
      <c r="AD301" s="237"/>
    </row>
    <row r="302" spans="1:30">
      <c r="A302" s="63"/>
      <c r="B302" s="37"/>
      <c r="C302" s="48"/>
      <c r="D302" s="63"/>
      <c r="E302" s="1056"/>
      <c r="F302" s="32"/>
      <c r="G302" s="124"/>
      <c r="H302" s="41"/>
      <c r="I302" s="41"/>
      <c r="J302" s="41"/>
      <c r="K302" s="41"/>
      <c r="L302" s="41"/>
      <c r="M302" s="41"/>
      <c r="N302" s="41"/>
      <c r="O302" s="41"/>
      <c r="P302" s="41"/>
      <c r="Q302" s="41"/>
      <c r="R302" s="41"/>
      <c r="S302" s="41"/>
      <c r="T302" s="41"/>
      <c r="U302" s="41"/>
      <c r="V302" s="41"/>
      <c r="W302" s="41"/>
      <c r="X302" s="41"/>
      <c r="Y302" s="41"/>
      <c r="Z302" s="41"/>
      <c r="AA302" s="242"/>
      <c r="AB302" s="235"/>
      <c r="AC302" s="236"/>
      <c r="AD302" s="237"/>
    </row>
    <row r="303" spans="1:30">
      <c r="A303" s="63"/>
      <c r="B303" s="37"/>
      <c r="C303" s="48"/>
      <c r="D303" s="63"/>
      <c r="E303" s="1056"/>
      <c r="F303" s="32"/>
      <c r="G303" s="124"/>
      <c r="H303" s="41"/>
      <c r="I303" s="41"/>
      <c r="J303" s="41"/>
      <c r="K303" s="41"/>
      <c r="L303" s="41"/>
      <c r="M303" s="41"/>
      <c r="N303" s="41"/>
      <c r="O303" s="41"/>
      <c r="P303" s="41"/>
      <c r="Q303" s="41"/>
      <c r="R303" s="41"/>
      <c r="S303" s="41"/>
      <c r="T303" s="41"/>
      <c r="U303" s="41"/>
      <c r="V303" s="41"/>
      <c r="W303" s="41"/>
      <c r="X303" s="41"/>
      <c r="Y303" s="41"/>
      <c r="Z303" s="41"/>
      <c r="AA303" s="242"/>
      <c r="AB303" s="235"/>
      <c r="AC303" s="236"/>
      <c r="AD303" s="237"/>
    </row>
    <row r="304" spans="1:30">
      <c r="A304" s="165"/>
      <c r="B304" s="61"/>
      <c r="C304" s="164"/>
      <c r="D304" s="165"/>
      <c r="E304" s="60"/>
      <c r="F304" s="64"/>
      <c r="G304" s="396"/>
      <c r="H304" s="401"/>
      <c r="I304" s="401"/>
      <c r="J304" s="401"/>
      <c r="K304" s="401"/>
      <c r="L304" s="401"/>
      <c r="M304" s="401"/>
      <c r="N304" s="401"/>
      <c r="O304" s="401"/>
      <c r="P304" s="401"/>
      <c r="Q304" s="401"/>
      <c r="R304" s="401"/>
      <c r="S304" s="401"/>
      <c r="T304" s="401"/>
      <c r="U304" s="401"/>
      <c r="V304" s="401"/>
      <c r="W304" s="401"/>
      <c r="X304" s="401"/>
      <c r="Y304" s="401"/>
      <c r="Z304" s="401"/>
      <c r="AA304" s="43"/>
      <c r="AB304" s="251"/>
      <c r="AC304" s="252"/>
      <c r="AD304" s="253"/>
    </row>
    <row r="305" spans="1:30" ht="5.25" customHeight="1">
      <c r="A305" s="63"/>
      <c r="B305" s="37"/>
      <c r="C305" s="48"/>
      <c r="D305" s="63"/>
      <c r="E305" s="49"/>
      <c r="F305" s="32"/>
      <c r="G305" s="124"/>
      <c r="H305" s="41"/>
      <c r="I305" s="41"/>
      <c r="J305" s="41"/>
      <c r="K305" s="41"/>
      <c r="L305" s="41"/>
      <c r="M305" s="41"/>
      <c r="N305" s="41"/>
      <c r="O305" s="41"/>
      <c r="P305" s="41"/>
      <c r="Q305" s="41"/>
      <c r="R305" s="41"/>
      <c r="S305" s="41"/>
      <c r="T305" s="41"/>
      <c r="U305" s="41"/>
      <c r="V305" s="41"/>
      <c r="W305" s="41"/>
      <c r="X305" s="41"/>
      <c r="Y305" s="41"/>
      <c r="Z305" s="41"/>
      <c r="AA305" s="242"/>
      <c r="AB305" s="235"/>
      <c r="AC305" s="236"/>
      <c r="AD305" s="237"/>
    </row>
    <row r="306" spans="1:30">
      <c r="A306" s="1008"/>
      <c r="B306" s="1178" t="s">
        <v>1002</v>
      </c>
      <c r="C306" s="1009" t="s">
        <v>174</v>
      </c>
      <c r="D306" s="63" t="s">
        <v>240</v>
      </c>
      <c r="E306" s="1008" t="s">
        <v>415</v>
      </c>
      <c r="F306" s="32"/>
      <c r="G306" s="1011" t="s">
        <v>72</v>
      </c>
      <c r="H306" s="1011"/>
      <c r="I306" s="1011"/>
      <c r="J306" s="1011"/>
      <c r="K306" s="1011"/>
      <c r="L306" s="1011"/>
      <c r="M306" s="1011"/>
      <c r="N306" s="1058" t="s">
        <v>114</v>
      </c>
      <c r="O306" s="1058"/>
      <c r="P306" s="1058"/>
      <c r="Q306" s="1058"/>
      <c r="R306" s="1058"/>
      <c r="S306" s="1058"/>
      <c r="T306" s="1058"/>
      <c r="U306" s="1058"/>
      <c r="V306" s="1058"/>
      <c r="AA306" s="45"/>
      <c r="AB306" s="1486" t="s">
        <v>495</v>
      </c>
      <c r="AC306" s="1550"/>
      <c r="AD306" s="1551"/>
    </row>
    <row r="307" spans="1:30">
      <c r="A307" s="1008"/>
      <c r="B307" s="2057"/>
      <c r="C307" s="1009"/>
      <c r="D307" s="63"/>
      <c r="E307" s="1008"/>
      <c r="F307" s="32"/>
      <c r="G307" s="1011"/>
      <c r="H307" s="1011"/>
      <c r="I307" s="1011"/>
      <c r="J307" s="1011"/>
      <c r="K307" s="1011"/>
      <c r="L307" s="1011"/>
      <c r="M307" s="1011"/>
      <c r="N307" s="1058"/>
      <c r="O307" s="1058"/>
      <c r="P307" s="1058"/>
      <c r="Q307" s="1058"/>
      <c r="R307" s="1058"/>
      <c r="S307" s="1058"/>
      <c r="T307" s="1058"/>
      <c r="U307" s="1058"/>
      <c r="V307" s="1058"/>
      <c r="AA307" s="45"/>
      <c r="AB307" s="1486"/>
      <c r="AC307" s="1550"/>
      <c r="AD307" s="1551"/>
    </row>
    <row r="308" spans="1:30">
      <c r="A308" s="1008"/>
      <c r="B308" s="37"/>
      <c r="C308" s="1009"/>
      <c r="D308" s="63"/>
      <c r="E308" s="1008"/>
      <c r="F308" s="32"/>
      <c r="AA308" s="45"/>
      <c r="AB308" s="1486"/>
      <c r="AC308" s="1550"/>
      <c r="AD308" s="1551"/>
    </row>
    <row r="309" spans="1:30">
      <c r="A309" s="1008"/>
      <c r="B309" s="37"/>
      <c r="C309" s="1009"/>
      <c r="D309" s="63"/>
      <c r="E309" s="1008"/>
      <c r="F309" s="32"/>
      <c r="G309" s="834" t="s">
        <v>348</v>
      </c>
      <c r="H309" s="834"/>
      <c r="I309" s="834"/>
      <c r="J309" s="834"/>
      <c r="K309" s="834"/>
      <c r="L309" s="834"/>
      <c r="M309" s="834"/>
      <c r="N309" s="834"/>
      <c r="O309" s="834"/>
      <c r="P309" s="834"/>
      <c r="Q309" s="834"/>
      <c r="R309" s="834"/>
      <c r="S309" s="834"/>
      <c r="T309" s="834"/>
      <c r="U309" s="834"/>
      <c r="V309" s="834"/>
      <c r="W309" s="834"/>
      <c r="X309" s="834"/>
      <c r="Y309" s="834"/>
      <c r="Z309" s="834"/>
      <c r="AA309" s="45"/>
      <c r="AB309" s="184"/>
      <c r="AC309" s="185"/>
      <c r="AD309" s="186"/>
    </row>
    <row r="310" spans="1:30">
      <c r="A310" s="1008"/>
      <c r="B310" s="37"/>
      <c r="C310" s="1009"/>
      <c r="D310" s="63"/>
      <c r="E310" s="1008"/>
      <c r="F310" s="32"/>
      <c r="G310" s="1498"/>
      <c r="H310" s="1499"/>
      <c r="I310" s="1499"/>
      <c r="J310" s="1499"/>
      <c r="K310" s="1499"/>
      <c r="L310" s="1499"/>
      <c r="M310" s="1499"/>
      <c r="N310" s="1499"/>
      <c r="O310" s="1499"/>
      <c r="P310" s="1499"/>
      <c r="Q310" s="1499"/>
      <c r="R310" s="1499"/>
      <c r="S310" s="1499"/>
      <c r="T310" s="1499"/>
      <c r="U310" s="1499"/>
      <c r="V310" s="1499"/>
      <c r="W310" s="1499"/>
      <c r="X310" s="1499"/>
      <c r="Y310" s="1499"/>
      <c r="Z310" s="1500"/>
      <c r="AA310" s="45"/>
      <c r="AB310" s="184"/>
      <c r="AC310" s="185"/>
      <c r="AD310" s="186"/>
    </row>
    <row r="311" spans="1:30">
      <c r="A311" s="1008"/>
      <c r="B311" s="37"/>
      <c r="C311" s="1009"/>
      <c r="D311" s="63"/>
      <c r="E311" s="1008"/>
      <c r="F311" s="32"/>
      <c r="G311" s="1588"/>
      <c r="H311" s="1589"/>
      <c r="I311" s="1589"/>
      <c r="J311" s="1589"/>
      <c r="K311" s="1589"/>
      <c r="L311" s="1589"/>
      <c r="M311" s="1589"/>
      <c r="N311" s="1589"/>
      <c r="O311" s="1589"/>
      <c r="P311" s="1589"/>
      <c r="Q311" s="1589"/>
      <c r="R311" s="1589"/>
      <c r="S311" s="1589"/>
      <c r="T311" s="1589"/>
      <c r="U311" s="1589"/>
      <c r="V311" s="1589"/>
      <c r="W311" s="1589"/>
      <c r="X311" s="1589"/>
      <c r="Y311" s="1589"/>
      <c r="Z311" s="1590"/>
      <c r="AA311" s="45"/>
      <c r="AB311" s="184"/>
      <c r="AC311" s="185"/>
      <c r="AD311" s="186"/>
    </row>
    <row r="312" spans="1:30">
      <c r="A312" s="1008"/>
      <c r="B312" s="37"/>
      <c r="C312" s="1009"/>
      <c r="D312" s="63"/>
      <c r="E312" s="1008"/>
      <c r="F312" s="32"/>
      <c r="G312" s="1588"/>
      <c r="H312" s="1589"/>
      <c r="I312" s="1589"/>
      <c r="J312" s="1589"/>
      <c r="K312" s="1589"/>
      <c r="L312" s="1589"/>
      <c r="M312" s="1589"/>
      <c r="N312" s="1589"/>
      <c r="O312" s="1589"/>
      <c r="P312" s="1589"/>
      <c r="Q312" s="1589"/>
      <c r="R312" s="1589"/>
      <c r="S312" s="1589"/>
      <c r="T312" s="1589"/>
      <c r="U312" s="1589"/>
      <c r="V312" s="1589"/>
      <c r="W312" s="1589"/>
      <c r="X312" s="1589"/>
      <c r="Y312" s="1589"/>
      <c r="Z312" s="1590"/>
      <c r="AA312" s="45"/>
      <c r="AB312" s="184"/>
      <c r="AC312" s="185"/>
      <c r="AD312" s="186"/>
    </row>
    <row r="313" spans="1:30">
      <c r="A313" s="1008"/>
      <c r="B313" s="37"/>
      <c r="C313" s="1009"/>
      <c r="D313" s="63"/>
      <c r="E313" s="1008"/>
      <c r="F313" s="32"/>
      <c r="G313" s="1501"/>
      <c r="H313" s="1289"/>
      <c r="I313" s="1289"/>
      <c r="J313" s="1289"/>
      <c r="K313" s="1289"/>
      <c r="L313" s="1289"/>
      <c r="M313" s="1289"/>
      <c r="N313" s="1289"/>
      <c r="O313" s="1289"/>
      <c r="P313" s="1289"/>
      <c r="Q313" s="1289"/>
      <c r="R313" s="1289"/>
      <c r="S313" s="1289"/>
      <c r="T313" s="1289"/>
      <c r="U313" s="1289"/>
      <c r="V313" s="1289"/>
      <c r="W313" s="1289"/>
      <c r="X313" s="1289"/>
      <c r="Y313" s="1289"/>
      <c r="Z313" s="1502"/>
      <c r="AA313" s="45"/>
      <c r="AB313" s="184"/>
      <c r="AC313" s="185"/>
      <c r="AD313" s="186"/>
    </row>
    <row r="314" spans="1:30">
      <c r="A314" s="1008"/>
      <c r="B314" s="37"/>
      <c r="C314" s="1009"/>
      <c r="D314" s="63"/>
      <c r="E314" s="1008"/>
      <c r="F314" s="32"/>
      <c r="G314" s="148"/>
      <c r="AA314" s="45"/>
      <c r="AB314" s="235"/>
      <c r="AC314" s="236"/>
      <c r="AD314" s="237"/>
    </row>
    <row r="315" spans="1:30">
      <c r="A315" s="63"/>
      <c r="B315" s="37"/>
      <c r="C315" s="1009"/>
      <c r="D315" s="63"/>
      <c r="E315" s="1008"/>
      <c r="F315" s="32"/>
      <c r="G315" s="124"/>
      <c r="H315" s="41"/>
      <c r="I315" s="41"/>
      <c r="J315" s="41"/>
      <c r="K315" s="41"/>
      <c r="L315" s="41"/>
      <c r="M315" s="41"/>
      <c r="N315" s="41"/>
      <c r="O315" s="41"/>
      <c r="P315" s="41"/>
      <c r="Q315" s="41"/>
      <c r="R315" s="41"/>
      <c r="S315" s="41"/>
      <c r="T315" s="41"/>
      <c r="U315" s="41"/>
      <c r="V315" s="41"/>
      <c r="W315" s="41"/>
      <c r="X315" s="41"/>
      <c r="Y315" s="41"/>
      <c r="Z315" s="41"/>
      <c r="AA315" s="242"/>
      <c r="AB315" s="235"/>
      <c r="AC315" s="236"/>
      <c r="AD315" s="237"/>
    </row>
    <row r="316" spans="1:30">
      <c r="A316" s="1008"/>
      <c r="B316" s="1178" t="s">
        <v>1003</v>
      </c>
      <c r="C316" s="1009" t="s">
        <v>349</v>
      </c>
      <c r="D316" s="63" t="s">
        <v>240</v>
      </c>
      <c r="E316" s="1008" t="s">
        <v>416</v>
      </c>
      <c r="F316" s="32"/>
      <c r="G316" s="1011" t="s">
        <v>72</v>
      </c>
      <c r="H316" s="1011"/>
      <c r="I316" s="1011"/>
      <c r="J316" s="1011"/>
      <c r="K316" s="1011"/>
      <c r="L316" s="1011"/>
      <c r="M316" s="1011"/>
      <c r="N316" s="1058" t="s">
        <v>114</v>
      </c>
      <c r="O316" s="1058"/>
      <c r="P316" s="1058"/>
      <c r="Q316" s="1058"/>
      <c r="R316" s="1058"/>
      <c r="S316" s="1058"/>
      <c r="T316" s="1058"/>
      <c r="U316" s="1058"/>
      <c r="V316" s="1058"/>
      <c r="AA316" s="45"/>
      <c r="AB316" s="1486" t="s">
        <v>495</v>
      </c>
      <c r="AC316" s="1550"/>
      <c r="AD316" s="1551"/>
    </row>
    <row r="317" spans="1:30">
      <c r="A317" s="1008"/>
      <c r="B317" s="2057"/>
      <c r="C317" s="1009"/>
      <c r="D317" s="63"/>
      <c r="E317" s="1008"/>
      <c r="F317" s="32"/>
      <c r="G317" s="1011"/>
      <c r="H317" s="1011"/>
      <c r="I317" s="1011"/>
      <c r="J317" s="1011"/>
      <c r="K317" s="1011"/>
      <c r="L317" s="1011"/>
      <c r="M317" s="1011"/>
      <c r="N317" s="1058"/>
      <c r="O317" s="1058"/>
      <c r="P317" s="1058"/>
      <c r="Q317" s="1058"/>
      <c r="R317" s="1058"/>
      <c r="S317" s="1058"/>
      <c r="T317" s="1058"/>
      <c r="U317" s="1058"/>
      <c r="V317" s="1058"/>
      <c r="AA317" s="45"/>
      <c r="AB317" s="1486"/>
      <c r="AC317" s="1550"/>
      <c r="AD317" s="1551"/>
    </row>
    <row r="318" spans="1:30">
      <c r="A318" s="1008"/>
      <c r="B318" s="37"/>
      <c r="C318" s="1009"/>
      <c r="D318" s="63"/>
      <c r="E318" s="1008"/>
      <c r="F318" s="32"/>
      <c r="AA318" s="45"/>
      <c r="AB318" s="1486"/>
      <c r="AC318" s="1550"/>
      <c r="AD318" s="1551"/>
    </row>
    <row r="319" spans="1:30">
      <c r="A319" s="47"/>
      <c r="B319" s="37"/>
      <c r="C319" s="1009"/>
      <c r="D319" s="63"/>
      <c r="E319" s="1008"/>
      <c r="F319" s="32"/>
      <c r="G319" s="118" t="s">
        <v>350</v>
      </c>
      <c r="H319" s="118"/>
      <c r="I319" s="118"/>
      <c r="J319" s="118"/>
      <c r="K319" s="1991" t="s">
        <v>103</v>
      </c>
      <c r="L319" s="1992"/>
      <c r="M319" s="1992"/>
      <c r="N319" s="1993"/>
      <c r="O319" s="642"/>
      <c r="P319" s="646" t="s">
        <v>1077</v>
      </c>
      <c r="Q319" s="644"/>
      <c r="R319" s="644"/>
      <c r="S319" s="644"/>
      <c r="T319" s="645"/>
      <c r="U319" s="1643"/>
      <c r="V319" s="1644"/>
      <c r="W319" s="1644"/>
      <c r="X319" s="1644"/>
      <c r="Y319" s="1644"/>
      <c r="Z319" s="1645"/>
      <c r="AA319" s="45"/>
      <c r="AB319" s="184"/>
      <c r="AC319" s="185"/>
      <c r="AD319" s="186"/>
    </row>
    <row r="320" spans="1:30">
      <c r="A320" s="47"/>
      <c r="B320" s="37"/>
      <c r="C320" s="1009"/>
      <c r="D320" s="63"/>
      <c r="E320" s="1008"/>
      <c r="F320" s="32"/>
      <c r="G320" s="124" t="s">
        <v>351</v>
      </c>
      <c r="H320" s="124"/>
      <c r="I320" s="124"/>
      <c r="J320" s="124"/>
      <c r="K320" s="124"/>
      <c r="L320" s="124"/>
      <c r="M320" s="124"/>
      <c r="N320" s="124"/>
      <c r="O320" s="124"/>
      <c r="P320" s="124"/>
      <c r="Q320" s="124"/>
      <c r="R320" s="124"/>
      <c r="S320" s="124"/>
      <c r="T320" s="124"/>
      <c r="U320" s="124"/>
      <c r="AA320" s="45"/>
      <c r="AB320" s="184"/>
      <c r="AC320" s="185"/>
      <c r="AD320" s="186"/>
    </row>
    <row r="321" spans="1:30">
      <c r="A321" s="47"/>
      <c r="B321" s="37"/>
      <c r="C321" s="1009"/>
      <c r="D321" s="63"/>
      <c r="E321" s="1008"/>
      <c r="F321" s="32"/>
      <c r="G321" s="1498"/>
      <c r="H321" s="1499"/>
      <c r="I321" s="1499"/>
      <c r="J321" s="1499"/>
      <c r="K321" s="1499"/>
      <c r="L321" s="1499"/>
      <c r="M321" s="1499"/>
      <c r="N321" s="1499"/>
      <c r="O321" s="1499"/>
      <c r="P321" s="1499"/>
      <c r="Q321" s="1499"/>
      <c r="R321" s="1499"/>
      <c r="S321" s="1499"/>
      <c r="T321" s="1499"/>
      <c r="U321" s="1499"/>
      <c r="V321" s="1499"/>
      <c r="W321" s="1499"/>
      <c r="X321" s="1499"/>
      <c r="Y321" s="1499"/>
      <c r="Z321" s="1500"/>
      <c r="AA321" s="45"/>
      <c r="AB321" s="184"/>
      <c r="AC321" s="185"/>
      <c r="AD321" s="186"/>
    </row>
    <row r="322" spans="1:30">
      <c r="A322" s="47"/>
      <c r="B322" s="37"/>
      <c r="C322" s="1009"/>
      <c r="D322" s="63"/>
      <c r="E322" s="1008"/>
      <c r="F322" s="32"/>
      <c r="G322" s="1501"/>
      <c r="H322" s="1289"/>
      <c r="I322" s="1289"/>
      <c r="J322" s="1289"/>
      <c r="K322" s="1289"/>
      <c r="L322" s="1289"/>
      <c r="M322" s="1289"/>
      <c r="N322" s="1289"/>
      <c r="O322" s="1289"/>
      <c r="P322" s="1289"/>
      <c r="Q322" s="1289"/>
      <c r="R322" s="1289"/>
      <c r="S322" s="1289"/>
      <c r="T322" s="1289"/>
      <c r="U322" s="1289"/>
      <c r="V322" s="1289"/>
      <c r="W322" s="1289"/>
      <c r="X322" s="1289"/>
      <c r="Y322" s="1289"/>
      <c r="Z322" s="1502"/>
      <c r="AA322" s="45"/>
      <c r="AB322" s="184"/>
      <c r="AC322" s="185"/>
      <c r="AD322" s="186"/>
    </row>
    <row r="323" spans="1:30">
      <c r="A323" s="47"/>
      <c r="B323" s="37"/>
      <c r="C323" s="1009"/>
      <c r="D323" s="63"/>
      <c r="E323" s="1008"/>
      <c r="F323" s="32"/>
      <c r="AA323" s="45"/>
      <c r="AB323" s="184"/>
      <c r="AC323" s="185"/>
      <c r="AD323" s="186"/>
    </row>
    <row r="324" spans="1:30">
      <c r="A324" s="63"/>
      <c r="B324" s="37"/>
      <c r="C324" s="48"/>
      <c r="D324" s="63"/>
      <c r="E324" s="47"/>
      <c r="F324" s="32"/>
      <c r="G324" s="124"/>
      <c r="H324" s="41"/>
      <c r="I324" s="41"/>
      <c r="J324" s="41"/>
      <c r="K324" s="41"/>
      <c r="L324" s="41"/>
      <c r="M324" s="41"/>
      <c r="N324" s="41"/>
      <c r="O324" s="41"/>
      <c r="P324" s="41"/>
      <c r="Q324" s="41"/>
      <c r="R324" s="41"/>
      <c r="S324" s="41"/>
      <c r="T324" s="41"/>
      <c r="U324" s="41"/>
      <c r="V324" s="41"/>
      <c r="W324" s="41"/>
      <c r="X324" s="41"/>
      <c r="Y324" s="41"/>
      <c r="Z324" s="41"/>
      <c r="AA324" s="242"/>
      <c r="AB324" s="235"/>
      <c r="AC324" s="236"/>
      <c r="AD324" s="237"/>
    </row>
    <row r="325" spans="1:30">
      <c r="A325" s="1056"/>
      <c r="B325" s="1178" t="s">
        <v>1004</v>
      </c>
      <c r="C325" s="1180" t="s">
        <v>417</v>
      </c>
      <c r="D325" s="63" t="s">
        <v>240</v>
      </c>
      <c r="E325" s="1056" t="s">
        <v>952</v>
      </c>
      <c r="F325" s="32"/>
      <c r="G325" s="1011" t="s">
        <v>72</v>
      </c>
      <c r="H325" s="1011"/>
      <c r="I325" s="1011"/>
      <c r="J325" s="1011"/>
      <c r="K325" s="1011"/>
      <c r="L325" s="1011"/>
      <c r="M325" s="1011"/>
      <c r="N325" s="1202" t="s">
        <v>114</v>
      </c>
      <c r="O325" s="1202"/>
      <c r="P325" s="1202"/>
      <c r="Q325" s="1202"/>
      <c r="R325" s="1202"/>
      <c r="S325" s="1202"/>
      <c r="T325" s="1202"/>
      <c r="U325" s="1202"/>
      <c r="V325" s="1202"/>
      <c r="AA325" s="45"/>
      <c r="AB325" s="1486" t="s">
        <v>643</v>
      </c>
      <c r="AC325" s="1550"/>
      <c r="AD325" s="1551"/>
    </row>
    <row r="326" spans="1:30">
      <c r="A326" s="1056"/>
      <c r="B326" s="1178"/>
      <c r="C326" s="1180"/>
      <c r="D326" s="63"/>
      <c r="E326" s="1056"/>
      <c r="F326" s="32"/>
      <c r="G326" s="1011"/>
      <c r="H326" s="1011"/>
      <c r="I326" s="1011"/>
      <c r="J326" s="1011"/>
      <c r="K326" s="1011"/>
      <c r="L326" s="1011"/>
      <c r="M326" s="1011"/>
      <c r="N326" s="1202"/>
      <c r="O326" s="1202"/>
      <c r="P326" s="1202"/>
      <c r="Q326" s="1202"/>
      <c r="R326" s="1202"/>
      <c r="S326" s="1202"/>
      <c r="T326" s="1202"/>
      <c r="U326" s="1202"/>
      <c r="V326" s="1202"/>
      <c r="AA326" s="45"/>
      <c r="AB326" s="1486"/>
      <c r="AC326" s="1550"/>
      <c r="AD326" s="1551"/>
    </row>
    <row r="327" spans="1:30">
      <c r="A327" s="1056"/>
      <c r="B327" s="1178"/>
      <c r="C327" s="1180"/>
      <c r="D327" s="63"/>
      <c r="E327" s="1056"/>
      <c r="F327" s="32"/>
      <c r="AA327" s="45"/>
      <c r="AB327" s="1486"/>
      <c r="AC327" s="1550"/>
      <c r="AD327" s="1551"/>
    </row>
    <row r="328" spans="1:30">
      <c r="A328" s="1056"/>
      <c r="B328" s="1178"/>
      <c r="C328" s="1180"/>
      <c r="D328" s="63"/>
      <c r="E328" s="1056"/>
      <c r="F328" s="32"/>
      <c r="G328" s="1597" t="s">
        <v>352</v>
      </c>
      <c r="H328" s="1597"/>
      <c r="I328" s="1597"/>
      <c r="J328" s="1597"/>
      <c r="K328" s="1597"/>
      <c r="L328" s="1597"/>
      <c r="M328" s="1597"/>
      <c r="N328" s="1597"/>
      <c r="O328" s="1597"/>
      <c r="P328" s="1597"/>
      <c r="Q328" s="1169" t="s">
        <v>641</v>
      </c>
      <c r="R328" s="1169"/>
      <c r="S328" s="1169"/>
      <c r="T328" s="1169"/>
      <c r="U328" s="1169"/>
      <c r="V328" s="1169"/>
      <c r="W328" s="1169"/>
      <c r="X328" s="1169"/>
      <c r="Y328" s="1169"/>
      <c r="Z328" s="1169"/>
      <c r="AA328" s="45"/>
      <c r="AB328" s="1486"/>
      <c r="AC328" s="1550"/>
      <c r="AD328" s="1551"/>
    </row>
    <row r="329" spans="1:30">
      <c r="A329" s="1056"/>
      <c r="B329" s="1178"/>
      <c r="C329" s="1180"/>
      <c r="D329" s="63"/>
      <c r="E329" s="1056"/>
      <c r="F329" s="32"/>
      <c r="G329" s="1970" t="s">
        <v>41</v>
      </c>
      <c r="H329" s="1971"/>
      <c r="I329" s="1971"/>
      <c r="J329" s="1972"/>
      <c r="K329" s="514" t="str">
        <f>IF($L$31="","",MOD($L$31-11,12)+1)</f>
        <v/>
      </c>
      <c r="L329" s="515" t="s">
        <v>41</v>
      </c>
      <c r="M329" s="514" t="str">
        <f>IF($L$31="","",MOD($L$31-10,12)+1)</f>
        <v/>
      </c>
      <c r="N329" s="515" t="s">
        <v>41</v>
      </c>
      <c r="O329" s="514" t="str">
        <f>IF($L$31="","",MOD($L$31-9,12)+1)</f>
        <v/>
      </c>
      <c r="P329" s="515" t="s">
        <v>41</v>
      </c>
      <c r="Q329" s="514" t="str">
        <f>IF($L$31="","",MOD($L$31-8,12)+1)</f>
        <v/>
      </c>
      <c r="R329" s="515" t="s">
        <v>41</v>
      </c>
      <c r="S329" s="514" t="str">
        <f>IF($L$31="","",MOD($L$31-7,12)+1)</f>
        <v/>
      </c>
      <c r="T329" s="515" t="s">
        <v>41</v>
      </c>
      <c r="U329" s="514" t="str">
        <f>IF($L$31="","",MOD($L$31-6,12)+1)</f>
        <v/>
      </c>
      <c r="V329" s="515" t="s">
        <v>41</v>
      </c>
      <c r="AA329" s="45"/>
      <c r="AB329" s="1486"/>
      <c r="AC329" s="1550"/>
      <c r="AD329" s="1551"/>
    </row>
    <row r="330" spans="1:30">
      <c r="A330" s="1056"/>
      <c r="B330" s="1178"/>
      <c r="C330" s="1180"/>
      <c r="D330" s="63"/>
      <c r="E330" s="1056"/>
      <c r="F330" s="32"/>
      <c r="G330" s="1973" t="s">
        <v>35</v>
      </c>
      <c r="H330" s="1974"/>
      <c r="I330" s="1974"/>
      <c r="J330" s="1975"/>
      <c r="K330" s="1976"/>
      <c r="L330" s="1977"/>
      <c r="M330" s="1976"/>
      <c r="N330" s="1977"/>
      <c r="O330" s="1976"/>
      <c r="P330" s="1977"/>
      <c r="Q330" s="1976"/>
      <c r="R330" s="1977"/>
      <c r="S330" s="1976"/>
      <c r="T330" s="1977"/>
      <c r="U330" s="1976"/>
      <c r="V330" s="1977"/>
      <c r="X330" s="209"/>
      <c r="Z330" s="209"/>
      <c r="AA330" s="45"/>
      <c r="AB330" s="1486"/>
      <c r="AC330" s="1550"/>
      <c r="AD330" s="1551"/>
    </row>
    <row r="331" spans="1:30">
      <c r="A331" s="1056"/>
      <c r="B331" s="1178"/>
      <c r="C331" s="1180"/>
      <c r="D331" s="63"/>
      <c r="E331" s="1056"/>
      <c r="F331" s="32"/>
      <c r="G331" s="1373" t="s">
        <v>34</v>
      </c>
      <c r="H331" s="1374"/>
      <c r="I331" s="1374"/>
      <c r="J331" s="1375"/>
      <c r="K331" s="1340"/>
      <c r="L331" s="1341"/>
      <c r="M331" s="1340"/>
      <c r="N331" s="1341"/>
      <c r="O331" s="1340"/>
      <c r="P331" s="1341"/>
      <c r="Q331" s="1340"/>
      <c r="R331" s="1341"/>
      <c r="S331" s="1340"/>
      <c r="T331" s="1341"/>
      <c r="U331" s="1340"/>
      <c r="V331" s="1341"/>
      <c r="AA331" s="45"/>
      <c r="AB331" s="1486"/>
      <c r="AC331" s="1550"/>
      <c r="AD331" s="1551"/>
    </row>
    <row r="332" spans="1:30" ht="13.5" customHeight="1">
      <c r="A332" s="1056"/>
      <c r="B332" s="1178"/>
      <c r="C332" s="1180"/>
      <c r="D332" s="63"/>
      <c r="E332" s="1056"/>
      <c r="F332" s="32"/>
      <c r="G332" s="1970" t="s">
        <v>41</v>
      </c>
      <c r="H332" s="1971"/>
      <c r="I332" s="1971"/>
      <c r="J332" s="1972"/>
      <c r="K332" s="514" t="str">
        <f>IF($L$31="","",MOD($L$31-5,12)+1)</f>
        <v/>
      </c>
      <c r="L332" s="515" t="s">
        <v>41</v>
      </c>
      <c r="M332" s="514" t="str">
        <f>IF($L$31="","",MOD($L$31-4,12)+1)</f>
        <v/>
      </c>
      <c r="N332" s="515" t="s">
        <v>41</v>
      </c>
      <c r="O332" s="514" t="str">
        <f>IF($L$31="","",MOD($L$31-3,12)+1)</f>
        <v/>
      </c>
      <c r="P332" s="515" t="s">
        <v>41</v>
      </c>
      <c r="Q332" s="514" t="str">
        <f>IF($L$31="","",MOD($L$31-2,12)+1)</f>
        <v/>
      </c>
      <c r="R332" s="515" t="s">
        <v>41</v>
      </c>
      <c r="S332" s="514" t="str">
        <f>IF($L$31="","",MOD($L$31-1,12)+1)</f>
        <v/>
      </c>
      <c r="T332" s="515" t="s">
        <v>41</v>
      </c>
      <c r="U332" s="514" t="str">
        <f>IF($L$31="","",MOD($L$31,12)+1)</f>
        <v/>
      </c>
      <c r="V332" s="515" t="s">
        <v>41</v>
      </c>
      <c r="W332" s="31" t="s">
        <v>353</v>
      </c>
      <c r="X332" s="1342" t="s">
        <v>354</v>
      </c>
      <c r="Y332" s="1342"/>
      <c r="Z332" s="1342"/>
      <c r="AA332" s="1180"/>
      <c r="AB332" s="1486"/>
      <c r="AC332" s="1550"/>
      <c r="AD332" s="1551"/>
    </row>
    <row r="333" spans="1:30">
      <c r="A333" s="1056"/>
      <c r="B333" s="1178"/>
      <c r="C333" s="1180"/>
      <c r="D333" s="63"/>
      <c r="E333" s="1056"/>
      <c r="F333" s="32"/>
      <c r="G333" s="1973" t="s">
        <v>35</v>
      </c>
      <c r="H333" s="1974"/>
      <c r="I333" s="1974"/>
      <c r="J333" s="1975"/>
      <c r="K333" s="1976"/>
      <c r="L333" s="1977"/>
      <c r="M333" s="1976"/>
      <c r="N333" s="1977"/>
      <c r="O333" s="1976"/>
      <c r="P333" s="1977"/>
      <c r="Q333" s="1976"/>
      <c r="R333" s="1977"/>
      <c r="S333" s="1976"/>
      <c r="T333" s="1977"/>
      <c r="U333" s="1976"/>
      <c r="V333" s="1977"/>
      <c r="W333" s="209"/>
      <c r="X333" s="1342"/>
      <c r="Y333" s="1342"/>
      <c r="Z333" s="1342"/>
      <c r="AA333" s="1180"/>
      <c r="AB333" s="1486"/>
      <c r="AC333" s="1550"/>
      <c r="AD333" s="1551"/>
    </row>
    <row r="334" spans="1:30">
      <c r="A334" s="1056"/>
      <c r="B334" s="1178"/>
      <c r="C334" s="1180"/>
      <c r="D334" s="63"/>
      <c r="E334" s="1056"/>
      <c r="F334" s="32"/>
      <c r="G334" s="1373" t="s">
        <v>34</v>
      </c>
      <c r="H334" s="1374"/>
      <c r="I334" s="1374"/>
      <c r="J334" s="1375"/>
      <c r="K334" s="1340"/>
      <c r="L334" s="1341"/>
      <c r="M334" s="1340"/>
      <c r="N334" s="1341"/>
      <c r="O334" s="1340"/>
      <c r="P334" s="1341"/>
      <c r="Q334" s="1340"/>
      <c r="R334" s="1341"/>
      <c r="S334" s="1340"/>
      <c r="T334" s="1341"/>
      <c r="U334" s="1340"/>
      <c r="V334" s="1341"/>
      <c r="X334" s="1342"/>
      <c r="Y334" s="1342"/>
      <c r="Z334" s="1342"/>
      <c r="AA334" s="1180"/>
      <c r="AB334" s="1486"/>
      <c r="AC334" s="1550"/>
      <c r="AD334" s="1551"/>
    </row>
    <row r="335" spans="1:30">
      <c r="A335" s="1056"/>
      <c r="B335" s="1178"/>
      <c r="C335" s="1180"/>
      <c r="D335" s="63"/>
      <c r="E335" s="1056"/>
      <c r="F335" s="32"/>
      <c r="H335" s="46"/>
      <c r="K335" s="46"/>
      <c r="L335" s="46"/>
      <c r="M335" s="46"/>
      <c r="N335" s="46"/>
      <c r="O335" s="46"/>
      <c r="P335" s="46"/>
      <c r="Q335" s="46"/>
      <c r="R335" s="46"/>
      <c r="S335" s="46"/>
      <c r="T335" s="46"/>
      <c r="U335" s="46"/>
      <c r="V335" s="46"/>
      <c r="X335" s="1342"/>
      <c r="Y335" s="1342"/>
      <c r="Z335" s="1342"/>
      <c r="AA335" s="1180"/>
      <c r="AB335" s="1486"/>
      <c r="AC335" s="1550"/>
      <c r="AD335" s="1551"/>
    </row>
    <row r="336" spans="1:30">
      <c r="A336" s="1056"/>
      <c r="B336" s="1178"/>
      <c r="C336" s="1180"/>
      <c r="D336" s="63"/>
      <c r="E336" s="1056"/>
      <c r="F336" s="32"/>
      <c r="G336" s="243"/>
      <c r="H336" s="243"/>
      <c r="I336" s="243"/>
      <c r="J336" s="243"/>
      <c r="K336" s="243"/>
      <c r="L336" s="243"/>
      <c r="M336" s="243"/>
      <c r="N336" s="243"/>
      <c r="O336" s="243"/>
      <c r="P336" s="243"/>
      <c r="Q336" s="243"/>
      <c r="R336" s="243"/>
      <c r="S336" s="243"/>
      <c r="T336" s="243"/>
      <c r="U336" s="243"/>
      <c r="V336" s="243"/>
      <c r="W336" s="243"/>
      <c r="X336" s="1342"/>
      <c r="Y336" s="1342"/>
      <c r="Z336" s="1342"/>
      <c r="AA336" s="1180"/>
      <c r="AB336" s="1486"/>
      <c r="AC336" s="1550"/>
      <c r="AD336" s="1551"/>
    </row>
    <row r="337" spans="1:30">
      <c r="A337" s="1056"/>
      <c r="B337" s="1178"/>
      <c r="C337" s="1180"/>
      <c r="D337" s="63"/>
      <c r="E337" s="1056"/>
      <c r="F337" s="32"/>
      <c r="G337" s="124" t="s">
        <v>98</v>
      </c>
      <c r="H337" s="46"/>
      <c r="I337" s="46"/>
      <c r="J337" s="46"/>
      <c r="K337" s="46"/>
      <c r="L337" s="46"/>
      <c r="M337" s="244"/>
      <c r="N337" s="46"/>
      <c r="O337" s="46"/>
      <c r="P337" s="244"/>
      <c r="Q337" s="46"/>
      <c r="R337" s="46"/>
      <c r="S337" s="46"/>
      <c r="T337" s="46"/>
      <c r="U337" s="209"/>
      <c r="V337" s="209"/>
      <c r="W337" s="209"/>
      <c r="X337" s="209"/>
      <c r="Y337" s="209"/>
      <c r="Z337" s="209"/>
      <c r="AA337" s="45"/>
      <c r="AB337" s="1486"/>
      <c r="AC337" s="1550"/>
      <c r="AD337" s="1551"/>
    </row>
    <row r="338" spans="1:30">
      <c r="A338" s="1056"/>
      <c r="B338" s="1178"/>
      <c r="C338" s="1180"/>
      <c r="D338" s="63"/>
      <c r="E338" s="1056"/>
      <c r="F338" s="32"/>
      <c r="G338" s="1350"/>
      <c r="H338" s="1350"/>
      <c r="I338" s="1350"/>
      <c r="J338" s="1350"/>
      <c r="K338" s="1350"/>
      <c r="L338" s="1350"/>
      <c r="M338" s="1980" t="s">
        <v>702</v>
      </c>
      <c r="N338" s="1980"/>
      <c r="O338" s="1980"/>
      <c r="P338" s="1980"/>
      <c r="Q338" s="1978" t="s">
        <v>346</v>
      </c>
      <c r="R338" s="1978"/>
      <c r="S338" s="1978"/>
      <c r="T338" s="245"/>
      <c r="U338" s="245"/>
      <c r="V338" s="245"/>
      <c r="W338" s="245"/>
      <c r="X338" s="245"/>
      <c r="Y338" s="245"/>
      <c r="Z338" s="245"/>
      <c r="AA338" s="45"/>
      <c r="AB338" s="1486"/>
      <c r="AC338" s="1550"/>
      <c r="AD338" s="1551"/>
    </row>
    <row r="339" spans="1:30">
      <c r="A339" s="1056"/>
      <c r="B339" s="1178"/>
      <c r="C339" s="1180"/>
      <c r="D339" s="63"/>
      <c r="E339" s="1056"/>
      <c r="F339" s="32"/>
      <c r="G339" s="1978" t="s">
        <v>52</v>
      </c>
      <c r="H339" s="1978"/>
      <c r="I339" s="1978"/>
      <c r="J339" s="1978"/>
      <c r="K339" s="1978"/>
      <c r="L339" s="1978"/>
      <c r="M339" s="1979" t="s">
        <v>103</v>
      </c>
      <c r="N339" s="1979"/>
      <c r="O339" s="1979"/>
      <c r="P339" s="1979"/>
      <c r="Q339" s="1695"/>
      <c r="R339" s="1695"/>
      <c r="S339" s="1695"/>
      <c r="T339" s="245"/>
      <c r="U339" s="245"/>
      <c r="V339" s="245"/>
      <c r="W339" s="245"/>
      <c r="X339" s="245"/>
      <c r="Y339" s="245"/>
      <c r="Z339" s="245"/>
      <c r="AA339" s="45"/>
      <c r="AB339" s="1486"/>
      <c r="AC339" s="1550"/>
      <c r="AD339" s="1551"/>
    </row>
    <row r="340" spans="1:30">
      <c r="A340" s="1056"/>
      <c r="B340" s="1178"/>
      <c r="C340" s="1180"/>
      <c r="D340" s="63"/>
      <c r="E340" s="1056"/>
      <c r="F340" s="32"/>
      <c r="G340" s="1978" t="s">
        <v>53</v>
      </c>
      <c r="H340" s="1978"/>
      <c r="I340" s="1978"/>
      <c r="J340" s="1978"/>
      <c r="K340" s="1978"/>
      <c r="L340" s="1978"/>
      <c r="M340" s="1979" t="s">
        <v>103</v>
      </c>
      <c r="N340" s="1979"/>
      <c r="O340" s="1979"/>
      <c r="P340" s="1979"/>
      <c r="Q340" s="1158" t="str">
        <f>IF(Q296="","",Q296)</f>
        <v/>
      </c>
      <c r="R340" s="1158"/>
      <c r="S340" s="1158"/>
      <c r="T340" s="245"/>
      <c r="U340" s="245"/>
      <c r="V340" s="245"/>
      <c r="W340" s="245"/>
      <c r="X340" s="245"/>
      <c r="Y340" s="245"/>
      <c r="Z340" s="245"/>
      <c r="AA340" s="246"/>
      <c r="AB340" s="1486"/>
      <c r="AC340" s="1550"/>
      <c r="AD340" s="1551"/>
    </row>
    <row r="341" spans="1:30">
      <c r="A341" s="1056"/>
      <c r="B341" s="1178"/>
      <c r="C341" s="1180"/>
      <c r="D341" s="63"/>
      <c r="E341" s="1056"/>
      <c r="F341" s="32"/>
      <c r="G341" s="1978" t="s">
        <v>54</v>
      </c>
      <c r="H341" s="1978"/>
      <c r="I341" s="1978"/>
      <c r="J341" s="1978"/>
      <c r="K341" s="1978"/>
      <c r="L341" s="1978"/>
      <c r="M341" s="1979" t="s">
        <v>103</v>
      </c>
      <c r="N341" s="1979"/>
      <c r="O341" s="1979"/>
      <c r="P341" s="1979"/>
      <c r="Q341" s="1695" t="str">
        <f>IF(COUNT(#REF!,#REF!)&gt;0,"〇","")</f>
        <v/>
      </c>
      <c r="R341" s="1695"/>
      <c r="S341" s="1695"/>
      <c r="T341" s="245"/>
      <c r="U341" s="245"/>
      <c r="V341" s="245"/>
      <c r="W341" s="245"/>
      <c r="X341" s="245"/>
      <c r="Y341" s="245"/>
      <c r="Z341" s="245"/>
      <c r="AA341" s="45"/>
      <c r="AB341" s="1486"/>
      <c r="AC341" s="1550"/>
      <c r="AD341" s="1551"/>
    </row>
    <row r="342" spans="1:30">
      <c r="A342" s="1056"/>
      <c r="B342" s="1178"/>
      <c r="C342" s="1180"/>
      <c r="D342" s="63"/>
      <c r="E342" s="1056"/>
      <c r="F342" s="32"/>
      <c r="G342" s="31" t="s">
        <v>55</v>
      </c>
      <c r="H342" s="1672" t="s">
        <v>56</v>
      </c>
      <c r="I342" s="1672"/>
      <c r="J342" s="1672"/>
      <c r="K342" s="1672"/>
      <c r="L342" s="1672"/>
      <c r="M342" s="1672"/>
      <c r="N342" s="1672"/>
      <c r="O342" s="1672"/>
      <c r="P342" s="1672"/>
      <c r="Q342" s="1672"/>
      <c r="R342" s="1672"/>
      <c r="S342" s="1672"/>
      <c r="T342" s="1672"/>
      <c r="U342" s="1672"/>
      <c r="V342" s="1672"/>
      <c r="W342" s="1672"/>
      <c r="X342" s="1672"/>
      <c r="Y342" s="1672"/>
      <c r="Z342" s="1672"/>
      <c r="AA342" s="1673"/>
      <c r="AB342" s="1486"/>
      <c r="AC342" s="1550"/>
      <c r="AD342" s="1551"/>
    </row>
    <row r="343" spans="1:30">
      <c r="A343" s="1480"/>
      <c r="B343" s="1179"/>
      <c r="C343" s="1181"/>
      <c r="D343" s="165"/>
      <c r="E343" s="1480"/>
      <c r="F343" s="64"/>
      <c r="G343" s="118"/>
      <c r="H343" s="1968"/>
      <c r="I343" s="1968"/>
      <c r="J343" s="1968"/>
      <c r="K343" s="1968"/>
      <c r="L343" s="1968"/>
      <c r="M343" s="1968"/>
      <c r="N343" s="1968"/>
      <c r="O343" s="1968"/>
      <c r="P343" s="1968"/>
      <c r="Q343" s="1968"/>
      <c r="R343" s="1968"/>
      <c r="S343" s="1968"/>
      <c r="T343" s="1968"/>
      <c r="U343" s="1968"/>
      <c r="V343" s="1968"/>
      <c r="W343" s="1968"/>
      <c r="X343" s="1968"/>
      <c r="Y343" s="1968"/>
      <c r="Z343" s="1968"/>
      <c r="AA343" s="1969"/>
      <c r="AB343" s="1637"/>
      <c r="AC343" s="1638"/>
      <c r="AD343" s="1639"/>
    </row>
    <row r="344" spans="1:30" ht="5.25" customHeight="1">
      <c r="A344" s="49"/>
      <c r="B344" s="37"/>
      <c r="C344" s="36"/>
      <c r="D344" s="63"/>
      <c r="E344" s="49"/>
      <c r="F344" s="32"/>
      <c r="H344" s="512"/>
      <c r="I344" s="512"/>
      <c r="J344" s="512"/>
      <c r="K344" s="512"/>
      <c r="L344" s="512"/>
      <c r="M344" s="512"/>
      <c r="N344" s="512"/>
      <c r="O344" s="512"/>
      <c r="P344" s="512"/>
      <c r="Q344" s="512"/>
      <c r="R344" s="512"/>
      <c r="S344" s="512"/>
      <c r="T344" s="512"/>
      <c r="U344" s="512"/>
      <c r="V344" s="512"/>
      <c r="W344" s="512"/>
      <c r="X344" s="512"/>
      <c r="Y344" s="512"/>
      <c r="Z344" s="512"/>
      <c r="AA344" s="513"/>
      <c r="AB344" s="184"/>
      <c r="AC344" s="185"/>
      <c r="AD344" s="186"/>
    </row>
    <row r="345" spans="1:30" ht="13.5" customHeight="1">
      <c r="A345" s="1008" t="s">
        <v>636</v>
      </c>
      <c r="B345" s="1090" t="s">
        <v>1005</v>
      </c>
      <c r="C345" s="1009" t="s">
        <v>418</v>
      </c>
      <c r="D345" s="63" t="s">
        <v>240</v>
      </c>
      <c r="E345" s="1008" t="s">
        <v>355</v>
      </c>
      <c r="F345" s="32"/>
      <c r="G345" s="1011" t="s">
        <v>72</v>
      </c>
      <c r="H345" s="1011"/>
      <c r="I345" s="1011"/>
      <c r="J345" s="1011"/>
      <c r="K345" s="1011"/>
      <c r="L345" s="1011"/>
      <c r="M345" s="1011"/>
      <c r="N345" s="1058" t="s">
        <v>114</v>
      </c>
      <c r="O345" s="1058"/>
      <c r="P345" s="1058"/>
      <c r="Q345" s="1058"/>
      <c r="R345" s="1058"/>
      <c r="S345" s="1058"/>
      <c r="T345" s="1058"/>
      <c r="U345" s="1058"/>
      <c r="V345" s="1058"/>
      <c r="AA345" s="45"/>
      <c r="AB345" s="1486" t="s">
        <v>643</v>
      </c>
      <c r="AC345" s="1550"/>
      <c r="AD345" s="1551"/>
    </row>
    <row r="346" spans="1:30" ht="13.5" customHeight="1">
      <c r="A346" s="1008"/>
      <c r="B346" s="1090"/>
      <c r="C346" s="1009"/>
      <c r="D346" s="63"/>
      <c r="E346" s="1008"/>
      <c r="F346" s="32"/>
      <c r="G346" s="1011"/>
      <c r="H346" s="1011"/>
      <c r="I346" s="1011"/>
      <c r="J346" s="1011"/>
      <c r="K346" s="1011"/>
      <c r="L346" s="1011"/>
      <c r="M346" s="1011"/>
      <c r="N346" s="1058"/>
      <c r="O346" s="1058"/>
      <c r="P346" s="1058"/>
      <c r="Q346" s="1058"/>
      <c r="R346" s="1058"/>
      <c r="S346" s="1058"/>
      <c r="T346" s="1058"/>
      <c r="U346" s="1058"/>
      <c r="V346" s="1058"/>
      <c r="AA346" s="45"/>
      <c r="AB346" s="1486"/>
      <c r="AC346" s="1550"/>
      <c r="AD346" s="1551"/>
    </row>
    <row r="347" spans="1:30" ht="13.5" customHeight="1">
      <c r="A347" s="1008"/>
      <c r="B347" s="1090"/>
      <c r="C347" s="1009"/>
      <c r="D347" s="63"/>
      <c r="E347" s="1008"/>
      <c r="F347" s="32"/>
      <c r="G347" s="38"/>
      <c r="H347" s="38"/>
      <c r="I347" s="38"/>
      <c r="J347" s="38"/>
      <c r="K347" s="38"/>
      <c r="L347" s="38"/>
      <c r="M347" s="38"/>
      <c r="N347" s="170"/>
      <c r="O347" s="170"/>
      <c r="P347" s="170"/>
      <c r="Q347" s="170"/>
      <c r="R347" s="170"/>
      <c r="S347" s="247"/>
      <c r="T347" s="247"/>
      <c r="U347" s="247"/>
      <c r="V347" s="247"/>
      <c r="AA347" s="45"/>
      <c r="AB347" s="1486"/>
      <c r="AC347" s="1550"/>
      <c r="AD347" s="1551"/>
    </row>
    <row r="348" spans="1:30">
      <c r="A348" s="1008"/>
      <c r="B348" s="1090"/>
      <c r="C348" s="1009"/>
      <c r="D348" s="63"/>
      <c r="E348" s="1008"/>
      <c r="F348" s="32"/>
      <c r="G348" s="31" t="s">
        <v>77</v>
      </c>
      <c r="H348" s="148"/>
      <c r="I348" s="148"/>
      <c r="J348" s="148"/>
      <c r="K348" s="148"/>
      <c r="L348" s="148"/>
      <c r="M348" s="148"/>
      <c r="N348" s="994" t="s">
        <v>102</v>
      </c>
      <c r="O348" s="994"/>
      <c r="P348" s="994"/>
      <c r="Q348" s="994"/>
      <c r="R348" s="994"/>
      <c r="S348" s="148"/>
      <c r="T348" s="148"/>
      <c r="U348" s="148"/>
      <c r="V348" s="148"/>
      <c r="W348" s="148"/>
      <c r="X348" s="148"/>
      <c r="Y348" s="148"/>
      <c r="Z348" s="148"/>
      <c r="AA348" s="45"/>
      <c r="AB348" s="235"/>
      <c r="AC348" s="236"/>
      <c r="AD348" s="237"/>
    </row>
    <row r="349" spans="1:30">
      <c r="A349" s="1008"/>
      <c r="B349" s="1090"/>
      <c r="C349" s="1009"/>
      <c r="D349" s="63"/>
      <c r="E349" s="1008"/>
      <c r="F349" s="32"/>
      <c r="G349" s="31" t="s">
        <v>115</v>
      </c>
      <c r="H349" s="148"/>
      <c r="I349" s="148"/>
      <c r="J349" s="148"/>
      <c r="K349" s="148"/>
      <c r="L349" s="148"/>
      <c r="M349" s="148"/>
      <c r="N349" s="248"/>
      <c r="O349" s="249"/>
      <c r="P349" s="249"/>
      <c r="Q349" s="249"/>
      <c r="R349" s="249"/>
      <c r="S349" s="148"/>
      <c r="T349" s="148"/>
      <c r="U349" s="148"/>
      <c r="V349" s="148"/>
      <c r="W349" s="148"/>
      <c r="X349" s="148"/>
      <c r="Y349" s="148"/>
      <c r="Z349" s="148"/>
      <c r="AA349" s="45"/>
      <c r="AB349" s="235"/>
      <c r="AC349" s="236"/>
      <c r="AD349" s="237"/>
    </row>
    <row r="350" spans="1:30">
      <c r="A350" s="1008"/>
      <c r="B350" s="1090"/>
      <c r="C350" s="1009"/>
      <c r="D350" s="63"/>
      <c r="E350" s="1008"/>
      <c r="F350" s="32"/>
      <c r="G350" s="1498"/>
      <c r="H350" s="1499"/>
      <c r="I350" s="1499"/>
      <c r="J350" s="1499"/>
      <c r="K350" s="1499"/>
      <c r="L350" s="1499"/>
      <c r="M350" s="1499"/>
      <c r="N350" s="1499"/>
      <c r="O350" s="1499"/>
      <c r="P350" s="1499"/>
      <c r="Q350" s="1499"/>
      <c r="R350" s="1499"/>
      <c r="S350" s="1499"/>
      <c r="T350" s="1499"/>
      <c r="U350" s="1499"/>
      <c r="V350" s="1499"/>
      <c r="W350" s="1499"/>
      <c r="X350" s="1499"/>
      <c r="Y350" s="1499"/>
      <c r="Z350" s="1500"/>
      <c r="AA350" s="45"/>
      <c r="AB350" s="235"/>
      <c r="AC350" s="236"/>
      <c r="AD350" s="237"/>
    </row>
    <row r="351" spans="1:30">
      <c r="A351" s="1008"/>
      <c r="B351" s="1090"/>
      <c r="C351" s="1009"/>
      <c r="D351" s="63"/>
      <c r="E351" s="1008"/>
      <c r="F351" s="32"/>
      <c r="G351" s="1588"/>
      <c r="H351" s="1589"/>
      <c r="I351" s="1589"/>
      <c r="J351" s="1589"/>
      <c r="K351" s="1589"/>
      <c r="L351" s="1589"/>
      <c r="M351" s="1589"/>
      <c r="N351" s="1589"/>
      <c r="O351" s="1589"/>
      <c r="P351" s="1589"/>
      <c r="Q351" s="1589"/>
      <c r="R351" s="1589"/>
      <c r="S351" s="1589"/>
      <c r="T351" s="1589"/>
      <c r="U351" s="1589"/>
      <c r="V351" s="1589"/>
      <c r="W351" s="1589"/>
      <c r="X351" s="1589"/>
      <c r="Y351" s="1589"/>
      <c r="Z351" s="1590"/>
      <c r="AA351" s="45"/>
      <c r="AB351" s="235"/>
      <c r="AC351" s="236"/>
      <c r="AD351" s="237"/>
    </row>
    <row r="352" spans="1:30" ht="12.75" customHeight="1">
      <c r="A352" s="1008"/>
      <c r="B352" s="1090"/>
      <c r="C352" s="1009"/>
      <c r="D352" s="63"/>
      <c r="E352" s="1008"/>
      <c r="F352" s="32"/>
      <c r="G352" s="1588"/>
      <c r="H352" s="1589"/>
      <c r="I352" s="1589"/>
      <c r="J352" s="1589"/>
      <c r="K352" s="1589"/>
      <c r="L352" s="1589"/>
      <c r="M352" s="1589"/>
      <c r="N352" s="1589"/>
      <c r="O352" s="1589"/>
      <c r="P352" s="1589"/>
      <c r="Q352" s="1589"/>
      <c r="R352" s="1589"/>
      <c r="S352" s="1589"/>
      <c r="T352" s="1589"/>
      <c r="U352" s="1589"/>
      <c r="V352" s="1589"/>
      <c r="W352" s="1589"/>
      <c r="X352" s="1589"/>
      <c r="Y352" s="1589"/>
      <c r="Z352" s="1590"/>
      <c r="AA352" s="45"/>
      <c r="AB352" s="235"/>
      <c r="AC352" s="236"/>
      <c r="AD352" s="237"/>
    </row>
    <row r="353" spans="1:30" ht="12.75" customHeight="1">
      <c r="A353" s="1008"/>
      <c r="B353" s="1090"/>
      <c r="C353" s="1009"/>
      <c r="D353" s="63"/>
      <c r="E353" s="1008"/>
      <c r="F353" s="32"/>
      <c r="G353" s="1501"/>
      <c r="H353" s="1289"/>
      <c r="I353" s="1289"/>
      <c r="J353" s="1289"/>
      <c r="K353" s="1289"/>
      <c r="L353" s="1289"/>
      <c r="M353" s="1289"/>
      <c r="N353" s="1289"/>
      <c r="O353" s="1289"/>
      <c r="P353" s="1289"/>
      <c r="Q353" s="1289"/>
      <c r="R353" s="1289"/>
      <c r="S353" s="1289"/>
      <c r="T353" s="1289"/>
      <c r="U353" s="1289"/>
      <c r="V353" s="1289"/>
      <c r="W353" s="1289"/>
      <c r="X353" s="1289"/>
      <c r="Y353" s="1289"/>
      <c r="Z353" s="1502"/>
      <c r="AA353" s="45"/>
      <c r="AB353" s="235"/>
      <c r="AC353" s="236"/>
      <c r="AD353" s="237"/>
    </row>
    <row r="354" spans="1:30">
      <c r="A354" s="47"/>
      <c r="B354" s="59"/>
      <c r="C354" s="48"/>
      <c r="D354" s="63"/>
      <c r="E354" s="47"/>
      <c r="F354" s="32"/>
      <c r="G354" s="230"/>
      <c r="H354" s="230"/>
      <c r="I354" s="230"/>
      <c r="J354" s="230"/>
      <c r="K354" s="230"/>
      <c r="L354" s="230"/>
      <c r="M354" s="230"/>
      <c r="N354" s="230"/>
      <c r="O354" s="230"/>
      <c r="P354" s="230"/>
      <c r="Q354" s="230"/>
      <c r="R354" s="230"/>
      <c r="S354" s="230"/>
      <c r="T354" s="230"/>
      <c r="U354" s="230"/>
      <c r="V354" s="230"/>
      <c r="W354" s="230"/>
      <c r="X354" s="230"/>
      <c r="Y354" s="230"/>
      <c r="Z354" s="230"/>
      <c r="AA354" s="45"/>
      <c r="AB354" s="235"/>
      <c r="AC354" s="236"/>
      <c r="AD354" s="237"/>
    </row>
    <row r="355" spans="1:30" ht="13.5" customHeight="1">
      <c r="A355" s="1056" t="s">
        <v>419</v>
      </c>
      <c r="B355" s="1090" t="s">
        <v>1006</v>
      </c>
      <c r="C355" s="1180" t="s">
        <v>420</v>
      </c>
      <c r="D355" s="63" t="s">
        <v>241</v>
      </c>
      <c r="E355" s="1056" t="s">
        <v>492</v>
      </c>
      <c r="F355" s="32"/>
      <c r="G355" s="1011" t="s">
        <v>72</v>
      </c>
      <c r="H355" s="1011"/>
      <c r="I355" s="1011"/>
      <c r="J355" s="1011"/>
      <c r="K355" s="1011"/>
      <c r="L355" s="1011"/>
      <c r="M355" s="1011"/>
      <c r="N355" s="1058" t="s">
        <v>114</v>
      </c>
      <c r="O355" s="1058"/>
      <c r="P355" s="1058"/>
      <c r="Q355" s="1058"/>
      <c r="R355" s="1058"/>
      <c r="S355" s="1058"/>
      <c r="T355" s="1058"/>
      <c r="U355" s="1058"/>
      <c r="V355" s="1058"/>
      <c r="AA355" s="45"/>
      <c r="AB355" s="1082" t="s">
        <v>495</v>
      </c>
      <c r="AC355" s="1083"/>
      <c r="AD355" s="1084"/>
    </row>
    <row r="356" spans="1:30">
      <c r="A356" s="1056"/>
      <c r="B356" s="2058"/>
      <c r="C356" s="1180"/>
      <c r="D356" s="63"/>
      <c r="E356" s="1056"/>
      <c r="F356" s="32"/>
      <c r="G356" s="1011"/>
      <c r="H356" s="1011"/>
      <c r="I356" s="1011"/>
      <c r="J356" s="1011"/>
      <c r="K356" s="1011"/>
      <c r="L356" s="1011"/>
      <c r="M356" s="1011"/>
      <c r="N356" s="1058"/>
      <c r="O356" s="1058"/>
      <c r="P356" s="1058"/>
      <c r="Q356" s="1058"/>
      <c r="R356" s="1058"/>
      <c r="S356" s="1058"/>
      <c r="T356" s="1058"/>
      <c r="U356" s="1058"/>
      <c r="V356" s="1058"/>
      <c r="AA356" s="45"/>
      <c r="AB356" s="1085"/>
      <c r="AC356" s="1083"/>
      <c r="AD356" s="1084"/>
    </row>
    <row r="357" spans="1:30">
      <c r="A357" s="47"/>
      <c r="B357" s="59"/>
      <c r="C357" s="1180"/>
      <c r="D357" s="63"/>
      <c r="E357" s="1056"/>
      <c r="F357" s="32"/>
      <c r="G357" s="254"/>
      <c r="H357" s="254"/>
      <c r="I357" s="254"/>
      <c r="J357" s="254"/>
      <c r="K357" s="254"/>
      <c r="L357" s="254"/>
      <c r="M357" s="254"/>
      <c r="N357" s="238"/>
      <c r="O357" s="238"/>
      <c r="P357" s="238"/>
      <c r="Q357" s="238"/>
      <c r="R357" s="238"/>
      <c r="S357" s="238"/>
      <c r="T357" s="238"/>
      <c r="U357" s="238"/>
      <c r="V357" s="238"/>
      <c r="AA357" s="45"/>
      <c r="AB357" s="1085"/>
      <c r="AC357" s="1083"/>
      <c r="AD357" s="1084"/>
    </row>
    <row r="358" spans="1:30">
      <c r="A358" s="47"/>
      <c r="B358" s="59"/>
      <c r="C358" s="1180"/>
      <c r="D358" s="63"/>
      <c r="E358" s="1056"/>
      <c r="F358" s="32"/>
      <c r="G358" s="1117" t="s">
        <v>11</v>
      </c>
      <c r="H358" s="1117"/>
      <c r="I358" s="1117"/>
      <c r="J358" s="1117"/>
      <c r="K358" s="1117"/>
      <c r="L358" s="1117"/>
      <c r="M358" s="1117"/>
      <c r="N358" s="1117"/>
      <c r="O358" s="1117"/>
      <c r="AA358" s="45"/>
      <c r="AB358" s="235"/>
      <c r="AC358" s="236"/>
      <c r="AD358" s="237"/>
    </row>
    <row r="359" spans="1:30">
      <c r="A359" s="47"/>
      <c r="B359" s="59"/>
      <c r="C359" s="48"/>
      <c r="D359" s="63"/>
      <c r="E359" s="1056"/>
      <c r="F359" s="32"/>
      <c r="G359" s="148"/>
      <c r="AA359" s="45"/>
      <c r="AB359" s="235"/>
      <c r="AC359" s="236"/>
      <c r="AD359" s="237"/>
    </row>
    <row r="360" spans="1:30">
      <c r="A360" s="47"/>
      <c r="B360" s="59"/>
      <c r="C360" s="48"/>
      <c r="D360" s="63"/>
      <c r="E360" s="1056"/>
      <c r="F360" s="32"/>
      <c r="G360" s="1385" t="s">
        <v>310</v>
      </c>
      <c r="H360" s="1386"/>
      <c r="I360" s="1386"/>
      <c r="J360" s="1386"/>
      <c r="K360" s="1386"/>
      <c r="L360" s="1386"/>
      <c r="M360" s="1386"/>
      <c r="N360" s="1387"/>
      <c r="O360" s="1967"/>
      <c r="P360" s="1967"/>
      <c r="Q360" s="1967"/>
      <c r="R360" s="1967"/>
      <c r="S360" s="1967"/>
      <c r="T360" s="1967"/>
      <c r="U360" s="1967"/>
      <c r="V360" s="1967"/>
      <c r="AA360" s="45"/>
      <c r="AB360" s="235"/>
      <c r="AC360" s="236"/>
      <c r="AD360" s="237"/>
    </row>
    <row r="361" spans="1:30">
      <c r="A361" s="47"/>
      <c r="B361" s="59"/>
      <c r="C361" s="48"/>
      <c r="D361" s="63"/>
      <c r="E361" s="1056"/>
      <c r="F361" s="32"/>
      <c r="AA361" s="45"/>
      <c r="AB361" s="235"/>
      <c r="AC361" s="236"/>
      <c r="AD361" s="237"/>
    </row>
    <row r="362" spans="1:30">
      <c r="A362" s="47"/>
      <c r="B362" s="59"/>
      <c r="C362" s="48"/>
      <c r="D362" s="63"/>
      <c r="E362" s="1056"/>
      <c r="F362" s="32"/>
      <c r="G362" s="1633" t="s">
        <v>311</v>
      </c>
      <c r="H362" s="1634"/>
      <c r="I362" s="1634"/>
      <c r="J362" s="1634"/>
      <c r="K362" s="1634"/>
      <c r="L362" s="1634"/>
      <c r="M362" s="1634"/>
      <c r="N362" s="1634"/>
      <c r="O362" s="1634"/>
      <c r="P362" s="1634"/>
      <c r="Q362" s="1635"/>
      <c r="R362" s="1457" t="s">
        <v>312</v>
      </c>
      <c r="S362" s="1458"/>
      <c r="T362" s="1458"/>
      <c r="U362" s="1458"/>
      <c r="V362" s="1458"/>
      <c r="W362" s="1458"/>
      <c r="X362" s="1636" t="s">
        <v>313</v>
      </c>
      <c r="Y362" s="1399"/>
      <c r="Z362" s="1400"/>
      <c r="AA362" s="45"/>
      <c r="AB362" s="235"/>
      <c r="AC362" s="236"/>
      <c r="AD362" s="237"/>
    </row>
    <row r="363" spans="1:30" ht="13.5" customHeight="1">
      <c r="A363" s="47"/>
      <c r="B363" s="59"/>
      <c r="C363" s="48"/>
      <c r="D363" s="63"/>
      <c r="E363" s="1056"/>
      <c r="F363" s="32"/>
      <c r="G363" s="1224" t="s">
        <v>206</v>
      </c>
      <c r="H363" s="1225"/>
      <c r="I363" s="1226" t="s">
        <v>314</v>
      </c>
      <c r="J363" s="1227"/>
      <c r="K363" s="1227"/>
      <c r="L363" s="1227"/>
      <c r="M363" s="1227"/>
      <c r="N363" s="1227"/>
      <c r="O363" s="1227"/>
      <c r="P363" s="1227"/>
      <c r="Q363" s="1228"/>
      <c r="R363" s="1232"/>
      <c r="S363" s="1233"/>
      <c r="T363" s="1233"/>
      <c r="U363" s="1233"/>
      <c r="V363" s="1233"/>
      <c r="W363" s="1233"/>
      <c r="X363" s="1238"/>
      <c r="Y363" s="1233"/>
      <c r="Z363" s="649"/>
      <c r="AA363" s="45"/>
      <c r="AB363" s="235"/>
      <c r="AC363" s="236"/>
      <c r="AD363" s="237"/>
    </row>
    <row r="364" spans="1:30">
      <c r="A364" s="47"/>
      <c r="B364" s="59"/>
      <c r="C364" s="48"/>
      <c r="D364" s="63"/>
      <c r="E364" s="1056"/>
      <c r="F364" s="32"/>
      <c r="G364" s="1072"/>
      <c r="H364" s="1074"/>
      <c r="I364" s="1229"/>
      <c r="J364" s="1230"/>
      <c r="K364" s="1230"/>
      <c r="L364" s="1230"/>
      <c r="M364" s="1230"/>
      <c r="N364" s="1230"/>
      <c r="O364" s="1230"/>
      <c r="P364" s="1230"/>
      <c r="Q364" s="1231"/>
      <c r="R364" s="1235"/>
      <c r="S364" s="1236"/>
      <c r="T364" s="1236"/>
      <c r="U364" s="1236"/>
      <c r="V364" s="1236"/>
      <c r="W364" s="1236"/>
      <c r="X364" s="1239"/>
      <c r="Y364" s="1236"/>
      <c r="Z364" s="255" t="s">
        <v>177</v>
      </c>
      <c r="AA364" s="45"/>
      <c r="AB364" s="235"/>
      <c r="AC364" s="236"/>
      <c r="AD364" s="237"/>
    </row>
    <row r="365" spans="1:30" ht="13.5" customHeight="1">
      <c r="A365" s="47"/>
      <c r="B365" s="59"/>
      <c r="C365" s="48"/>
      <c r="D365" s="63"/>
      <c r="E365" s="1056"/>
      <c r="F365" s="32"/>
      <c r="G365" s="1224" t="s">
        <v>207</v>
      </c>
      <c r="H365" s="1225"/>
      <c r="I365" s="1226" t="s">
        <v>1078</v>
      </c>
      <c r="J365" s="1227"/>
      <c r="K365" s="1227"/>
      <c r="L365" s="1227"/>
      <c r="M365" s="1227"/>
      <c r="N365" s="1227"/>
      <c r="O365" s="1227"/>
      <c r="P365" s="1227"/>
      <c r="Q365" s="1228"/>
      <c r="R365" s="1232"/>
      <c r="S365" s="1233"/>
      <c r="T365" s="1233"/>
      <c r="U365" s="1233"/>
      <c r="V365" s="1233"/>
      <c r="W365" s="1233"/>
      <c r="X365" s="1238"/>
      <c r="Y365" s="1233"/>
      <c r="Z365" s="649"/>
      <c r="AA365" s="45"/>
      <c r="AB365" s="235"/>
      <c r="AC365" s="236"/>
      <c r="AD365" s="237"/>
    </row>
    <row r="366" spans="1:30">
      <c r="A366" s="47"/>
      <c r="B366" s="59"/>
      <c r="C366" s="48"/>
      <c r="D366" s="63"/>
      <c r="E366" s="1056"/>
      <c r="F366" s="32"/>
      <c r="G366" s="1072"/>
      <c r="H366" s="1074"/>
      <c r="I366" s="1229"/>
      <c r="J366" s="1230"/>
      <c r="K366" s="1230"/>
      <c r="L366" s="1230"/>
      <c r="M366" s="1230"/>
      <c r="N366" s="1230"/>
      <c r="O366" s="1230"/>
      <c r="P366" s="1230"/>
      <c r="Q366" s="1231"/>
      <c r="R366" s="1235"/>
      <c r="S366" s="1236"/>
      <c r="T366" s="1236"/>
      <c r="U366" s="1236"/>
      <c r="V366" s="1236"/>
      <c r="W366" s="1236"/>
      <c r="X366" s="1239"/>
      <c r="Y366" s="1236"/>
      <c r="Z366" s="255" t="s">
        <v>177</v>
      </c>
      <c r="AA366" s="45"/>
      <c r="AB366" s="235"/>
      <c r="AC366" s="236"/>
      <c r="AD366" s="237"/>
    </row>
    <row r="367" spans="1:30" ht="13.5" customHeight="1">
      <c r="A367" s="47"/>
      <c r="B367" s="59"/>
      <c r="C367" s="48"/>
      <c r="D367" s="63"/>
      <c r="E367" s="1056"/>
      <c r="F367" s="32"/>
      <c r="G367" s="1224" t="s">
        <v>315</v>
      </c>
      <c r="H367" s="1225"/>
      <c r="I367" s="1226" t="s">
        <v>1079</v>
      </c>
      <c r="J367" s="1227"/>
      <c r="K367" s="1227"/>
      <c r="L367" s="1227"/>
      <c r="M367" s="1227"/>
      <c r="N367" s="1227"/>
      <c r="O367" s="1227"/>
      <c r="P367" s="1227"/>
      <c r="Q367" s="1228"/>
      <c r="R367" s="1232"/>
      <c r="S367" s="1233"/>
      <c r="T367" s="1233"/>
      <c r="U367" s="1233"/>
      <c r="V367" s="1233"/>
      <c r="W367" s="1234"/>
      <c r="X367" s="1238"/>
      <c r="Y367" s="1233"/>
      <c r="Z367" s="649"/>
      <c r="AA367" s="45"/>
      <c r="AB367" s="235"/>
      <c r="AC367" s="236"/>
      <c r="AD367" s="237"/>
    </row>
    <row r="368" spans="1:30">
      <c r="A368" s="47"/>
      <c r="B368" s="59"/>
      <c r="C368" s="48"/>
      <c r="D368" s="63"/>
      <c r="E368" s="1056"/>
      <c r="F368" s="32"/>
      <c r="G368" s="1069"/>
      <c r="H368" s="1071"/>
      <c r="I368" s="1229"/>
      <c r="J368" s="1230"/>
      <c r="K368" s="1230"/>
      <c r="L368" s="1230"/>
      <c r="M368" s="1230"/>
      <c r="N368" s="1230"/>
      <c r="O368" s="1230"/>
      <c r="P368" s="1230"/>
      <c r="Q368" s="1231"/>
      <c r="R368" s="1235"/>
      <c r="S368" s="1236"/>
      <c r="T368" s="1236"/>
      <c r="U368" s="1236"/>
      <c r="V368" s="1236"/>
      <c r="W368" s="1237"/>
      <c r="X368" s="1239"/>
      <c r="Y368" s="1236"/>
      <c r="Z368" s="255" t="s">
        <v>177</v>
      </c>
      <c r="AA368" s="45"/>
      <c r="AB368" s="235"/>
      <c r="AC368" s="236"/>
      <c r="AD368" s="237"/>
    </row>
    <row r="369" spans="1:30" ht="13.5" customHeight="1">
      <c r="A369" s="47"/>
      <c r="B369" s="59"/>
      <c r="C369" s="48"/>
      <c r="D369" s="63"/>
      <c r="E369" s="1056"/>
      <c r="F369" s="32"/>
      <c r="G369" s="632"/>
      <c r="H369" s="633"/>
      <c r="I369" s="1226" t="s">
        <v>1080</v>
      </c>
      <c r="J369" s="1227"/>
      <c r="K369" s="1227"/>
      <c r="L369" s="1227"/>
      <c r="M369" s="1227"/>
      <c r="N369" s="1227"/>
      <c r="O369" s="1227"/>
      <c r="P369" s="1227"/>
      <c r="Q369" s="1228"/>
      <c r="R369" s="1232"/>
      <c r="S369" s="1233"/>
      <c r="T369" s="1233"/>
      <c r="U369" s="1233"/>
      <c r="V369" s="1233"/>
      <c r="W369" s="1234"/>
      <c r="X369" s="1238"/>
      <c r="Y369" s="1233"/>
      <c r="Z369" s="649"/>
      <c r="AA369" s="45"/>
      <c r="AB369" s="235"/>
      <c r="AC369" s="236"/>
      <c r="AD369" s="237"/>
    </row>
    <row r="370" spans="1:30">
      <c r="A370" s="47"/>
      <c r="B370" s="59"/>
      <c r="C370" s="48"/>
      <c r="D370" s="63"/>
      <c r="E370" s="1056"/>
      <c r="F370" s="32"/>
      <c r="G370" s="632"/>
      <c r="H370" s="633"/>
      <c r="I370" s="1229"/>
      <c r="J370" s="1230"/>
      <c r="K370" s="1230"/>
      <c r="L370" s="1230"/>
      <c r="M370" s="1230"/>
      <c r="N370" s="1230"/>
      <c r="O370" s="1230"/>
      <c r="P370" s="1230"/>
      <c r="Q370" s="1231"/>
      <c r="R370" s="1235"/>
      <c r="S370" s="1236"/>
      <c r="T370" s="1236"/>
      <c r="U370" s="1236"/>
      <c r="V370" s="1236"/>
      <c r="W370" s="1237"/>
      <c r="X370" s="1239"/>
      <c r="Y370" s="1236"/>
      <c r="Z370" s="255" t="s">
        <v>177</v>
      </c>
      <c r="AA370" s="45"/>
      <c r="AB370" s="235"/>
      <c r="AC370" s="236"/>
      <c r="AD370" s="237"/>
    </row>
    <row r="371" spans="1:30" ht="13.5" customHeight="1">
      <c r="A371" s="47"/>
      <c r="B371" s="59"/>
      <c r="C371" s="48"/>
      <c r="D371" s="63"/>
      <c r="E371" s="1056"/>
      <c r="F371" s="32"/>
      <c r="G371" s="632"/>
      <c r="H371" s="633"/>
      <c r="I371" s="1226" t="s">
        <v>1081</v>
      </c>
      <c r="J371" s="1227"/>
      <c r="K371" s="1227"/>
      <c r="L371" s="1227"/>
      <c r="M371" s="1227"/>
      <c r="N371" s="1227"/>
      <c r="O371" s="1227"/>
      <c r="P371" s="1227"/>
      <c r="Q371" s="1228"/>
      <c r="R371" s="1232"/>
      <c r="S371" s="1233"/>
      <c r="T371" s="1233"/>
      <c r="U371" s="1233"/>
      <c r="V371" s="1233"/>
      <c r="W371" s="1234"/>
      <c r="X371" s="1238"/>
      <c r="Y371" s="1233"/>
      <c r="Z371" s="649"/>
      <c r="AA371" s="45"/>
      <c r="AB371" s="235"/>
      <c r="AC371" s="236"/>
      <c r="AD371" s="237"/>
    </row>
    <row r="372" spans="1:30">
      <c r="A372" s="47"/>
      <c r="B372" s="59"/>
      <c r="C372" s="48"/>
      <c r="D372" s="63"/>
      <c r="E372" s="1056"/>
      <c r="F372" s="32"/>
      <c r="G372" s="632"/>
      <c r="H372" s="633"/>
      <c r="I372" s="1229"/>
      <c r="J372" s="1230"/>
      <c r="K372" s="1230"/>
      <c r="L372" s="1230"/>
      <c r="M372" s="1230"/>
      <c r="N372" s="1230"/>
      <c r="O372" s="1230"/>
      <c r="P372" s="1230"/>
      <c r="Q372" s="1231"/>
      <c r="R372" s="1235"/>
      <c r="S372" s="1236"/>
      <c r="T372" s="1236"/>
      <c r="U372" s="1236"/>
      <c r="V372" s="1236"/>
      <c r="W372" s="1237"/>
      <c r="X372" s="1239"/>
      <c r="Y372" s="1236"/>
      <c r="Z372" s="255" t="s">
        <v>177</v>
      </c>
      <c r="AA372" s="45"/>
      <c r="AB372" s="235"/>
      <c r="AC372" s="236"/>
      <c r="AD372" s="237"/>
    </row>
    <row r="373" spans="1:30" ht="13.5" customHeight="1">
      <c r="A373" s="47"/>
      <c r="B373" s="59"/>
      <c r="C373" s="48"/>
      <c r="D373" s="63"/>
      <c r="E373" s="1056"/>
      <c r="F373" s="32"/>
      <c r="G373" s="1224" t="s">
        <v>316</v>
      </c>
      <c r="H373" s="1225"/>
      <c r="I373" s="1226" t="s">
        <v>1082</v>
      </c>
      <c r="J373" s="1227"/>
      <c r="K373" s="1227"/>
      <c r="L373" s="1227"/>
      <c r="M373" s="1227"/>
      <c r="N373" s="1227"/>
      <c r="O373" s="1227"/>
      <c r="P373" s="1227"/>
      <c r="Q373" s="1228"/>
      <c r="R373" s="1232"/>
      <c r="S373" s="1233"/>
      <c r="T373" s="1233"/>
      <c r="U373" s="1233"/>
      <c r="V373" s="1233"/>
      <c r="W373" s="1234"/>
      <c r="X373" s="1238"/>
      <c r="Y373" s="1233"/>
      <c r="Z373" s="649"/>
      <c r="AA373" s="45"/>
      <c r="AB373" s="235"/>
      <c r="AC373" s="236"/>
      <c r="AD373" s="237"/>
    </row>
    <row r="374" spans="1:30">
      <c r="A374" s="47"/>
      <c r="B374" s="59"/>
      <c r="C374" s="48"/>
      <c r="D374" s="63"/>
      <c r="E374" s="1056"/>
      <c r="F374" s="32"/>
      <c r="G374" s="1069"/>
      <c r="H374" s="1071"/>
      <c r="I374" s="1229"/>
      <c r="J374" s="1230"/>
      <c r="K374" s="1230"/>
      <c r="L374" s="1230"/>
      <c r="M374" s="1230"/>
      <c r="N374" s="1230"/>
      <c r="O374" s="1230"/>
      <c r="P374" s="1230"/>
      <c r="Q374" s="1231"/>
      <c r="R374" s="1235"/>
      <c r="S374" s="1236"/>
      <c r="T374" s="1236"/>
      <c r="U374" s="1236"/>
      <c r="V374" s="1236"/>
      <c r="W374" s="1237"/>
      <c r="X374" s="1239"/>
      <c r="Y374" s="1236"/>
      <c r="Z374" s="255" t="s">
        <v>177</v>
      </c>
      <c r="AA374" s="45"/>
      <c r="AB374" s="235"/>
      <c r="AC374" s="236"/>
      <c r="AD374" s="237"/>
    </row>
    <row r="375" spans="1:30" ht="13.5" customHeight="1">
      <c r="A375" s="47"/>
      <c r="B375" s="59"/>
      <c r="C375" s="48"/>
      <c r="D375" s="63"/>
      <c r="E375" s="1056"/>
      <c r="F375" s="32"/>
      <c r="G375" s="632"/>
      <c r="H375" s="633"/>
      <c r="I375" s="1226" t="s">
        <v>1083</v>
      </c>
      <c r="J375" s="1227"/>
      <c r="K375" s="1227"/>
      <c r="L375" s="1227"/>
      <c r="M375" s="1227"/>
      <c r="N375" s="1227"/>
      <c r="O375" s="1227"/>
      <c r="P375" s="1227"/>
      <c r="Q375" s="1228"/>
      <c r="R375" s="1232"/>
      <c r="S375" s="1233"/>
      <c r="T375" s="1233"/>
      <c r="U375" s="1233"/>
      <c r="V375" s="1233"/>
      <c r="W375" s="1234"/>
      <c r="X375" s="1238"/>
      <c r="Y375" s="1233"/>
      <c r="Z375" s="649"/>
      <c r="AA375" s="45"/>
      <c r="AB375" s="235"/>
      <c r="AC375" s="236"/>
      <c r="AD375" s="237"/>
    </row>
    <row r="376" spans="1:30">
      <c r="A376" s="47"/>
      <c r="B376" s="59"/>
      <c r="C376" s="48"/>
      <c r="D376" s="63"/>
      <c r="E376" s="1056"/>
      <c r="F376" s="32"/>
      <c r="G376" s="632"/>
      <c r="H376" s="633"/>
      <c r="I376" s="1229"/>
      <c r="J376" s="1230"/>
      <c r="K376" s="1230"/>
      <c r="L376" s="1230"/>
      <c r="M376" s="1230"/>
      <c r="N376" s="1230"/>
      <c r="O376" s="1230"/>
      <c r="P376" s="1230"/>
      <c r="Q376" s="1231"/>
      <c r="R376" s="1235"/>
      <c r="S376" s="1236"/>
      <c r="T376" s="1236"/>
      <c r="U376" s="1236"/>
      <c r="V376" s="1236"/>
      <c r="W376" s="1237"/>
      <c r="X376" s="1239"/>
      <c r="Y376" s="1236"/>
      <c r="Z376" s="255" t="s">
        <v>177</v>
      </c>
      <c r="AA376" s="45"/>
      <c r="AB376" s="235"/>
      <c r="AC376" s="236"/>
      <c r="AD376" s="237"/>
    </row>
    <row r="377" spans="1:30" ht="13.5" customHeight="1">
      <c r="A377" s="47"/>
      <c r="B377" s="59"/>
      <c r="C377" s="48"/>
      <c r="D377" s="63"/>
      <c r="E377" s="1056"/>
      <c r="F377" s="32"/>
      <c r="G377" s="632"/>
      <c r="H377" s="633"/>
      <c r="I377" s="1226" t="s">
        <v>1084</v>
      </c>
      <c r="J377" s="1227"/>
      <c r="K377" s="1227"/>
      <c r="L377" s="1227"/>
      <c r="M377" s="1227"/>
      <c r="N377" s="1227"/>
      <c r="O377" s="1227"/>
      <c r="P377" s="1227"/>
      <c r="Q377" s="1228"/>
      <c r="R377" s="1232"/>
      <c r="S377" s="1233"/>
      <c r="T377" s="1233"/>
      <c r="U377" s="1233"/>
      <c r="V377" s="1233"/>
      <c r="W377" s="1234"/>
      <c r="X377" s="1238"/>
      <c r="Y377" s="1233"/>
      <c r="Z377" s="649"/>
      <c r="AA377" s="45"/>
      <c r="AB377" s="235"/>
      <c r="AC377" s="236"/>
      <c r="AD377" s="237"/>
    </row>
    <row r="378" spans="1:30">
      <c r="A378" s="47"/>
      <c r="B378" s="59"/>
      <c r="C378" s="48"/>
      <c r="D378" s="63"/>
      <c r="E378" s="1056"/>
      <c r="F378" s="32"/>
      <c r="G378" s="632"/>
      <c r="H378" s="633"/>
      <c r="I378" s="1229"/>
      <c r="J378" s="1230"/>
      <c r="K378" s="1230"/>
      <c r="L378" s="1230"/>
      <c r="M378" s="1230"/>
      <c r="N378" s="1230"/>
      <c r="O378" s="1230"/>
      <c r="P378" s="1230"/>
      <c r="Q378" s="1231"/>
      <c r="R378" s="1235"/>
      <c r="S378" s="1236"/>
      <c r="T378" s="1236"/>
      <c r="U378" s="1236"/>
      <c r="V378" s="1236"/>
      <c r="W378" s="1237"/>
      <c r="X378" s="1239"/>
      <c r="Y378" s="1236"/>
      <c r="Z378" s="255" t="s">
        <v>177</v>
      </c>
      <c r="AA378" s="45"/>
      <c r="AB378" s="235"/>
      <c r="AC378" s="236"/>
      <c r="AD378" s="237"/>
    </row>
    <row r="379" spans="1:30" ht="13.5" customHeight="1">
      <c r="A379" s="47"/>
      <c r="B379" s="59"/>
      <c r="C379" s="48"/>
      <c r="D379" s="63"/>
      <c r="E379" s="1056"/>
      <c r="F379" s="32"/>
      <c r="G379" s="1224" t="s">
        <v>317</v>
      </c>
      <c r="H379" s="1225"/>
      <c r="I379" s="1241" t="s">
        <v>1085</v>
      </c>
      <c r="J379" s="1242"/>
      <c r="K379" s="1243"/>
      <c r="L379" s="1250" t="s">
        <v>1086</v>
      </c>
      <c r="M379" s="1251"/>
      <c r="N379" s="1251"/>
      <c r="O379" s="1251"/>
      <c r="P379" s="1251"/>
      <c r="Q379" s="1252"/>
      <c r="R379" s="1232"/>
      <c r="S379" s="1233"/>
      <c r="T379" s="1233"/>
      <c r="U379" s="1233"/>
      <c r="V379" s="1233"/>
      <c r="W379" s="1234"/>
      <c r="X379" s="1238"/>
      <c r="Y379" s="1233"/>
      <c r="Z379" s="649"/>
      <c r="AA379" s="45"/>
      <c r="AB379" s="235"/>
      <c r="AC379" s="236"/>
      <c r="AD379" s="237"/>
    </row>
    <row r="380" spans="1:30">
      <c r="A380" s="47"/>
      <c r="B380" s="59"/>
      <c r="C380" s="48"/>
      <c r="D380" s="63"/>
      <c r="E380" s="1056"/>
      <c r="F380" s="32"/>
      <c r="G380" s="1069"/>
      <c r="H380" s="1071"/>
      <c r="I380" s="1244"/>
      <c r="J380" s="1245"/>
      <c r="K380" s="1246"/>
      <c r="L380" s="973"/>
      <c r="M380" s="974"/>
      <c r="N380" s="974"/>
      <c r="O380" s="974"/>
      <c r="P380" s="974"/>
      <c r="Q380" s="975"/>
      <c r="R380" s="1235"/>
      <c r="S380" s="1236"/>
      <c r="T380" s="1236"/>
      <c r="U380" s="1236"/>
      <c r="V380" s="1236"/>
      <c r="W380" s="1237"/>
      <c r="X380" s="1239"/>
      <c r="Y380" s="1236"/>
      <c r="Z380" s="255" t="s">
        <v>177</v>
      </c>
      <c r="AA380" s="45"/>
      <c r="AB380" s="235"/>
      <c r="AC380" s="236"/>
      <c r="AD380" s="237"/>
    </row>
    <row r="381" spans="1:30" ht="13.5" customHeight="1">
      <c r="A381" s="47"/>
      <c r="B381" s="59"/>
      <c r="C381" s="48"/>
      <c r="D381" s="63"/>
      <c r="E381" s="1056"/>
      <c r="F381" s="32"/>
      <c r="G381" s="632"/>
      <c r="H381" s="633"/>
      <c r="I381" s="1244"/>
      <c r="J381" s="1245"/>
      <c r="K381" s="1246"/>
      <c r="L381" s="1250" t="s">
        <v>1087</v>
      </c>
      <c r="M381" s="1251"/>
      <c r="N381" s="1251"/>
      <c r="O381" s="1251"/>
      <c r="P381" s="1251"/>
      <c r="Q381" s="1252"/>
      <c r="R381" s="1232"/>
      <c r="S381" s="1233"/>
      <c r="T381" s="1233"/>
      <c r="U381" s="1233"/>
      <c r="V381" s="1233"/>
      <c r="W381" s="1234"/>
      <c r="X381" s="1238"/>
      <c r="Y381" s="1233"/>
      <c r="Z381" s="649"/>
      <c r="AA381" s="45"/>
      <c r="AB381" s="235"/>
      <c r="AC381" s="236"/>
      <c r="AD381" s="237"/>
    </row>
    <row r="382" spans="1:30">
      <c r="A382" s="47"/>
      <c r="B382" s="59"/>
      <c r="C382" s="48"/>
      <c r="D382" s="63"/>
      <c r="E382" s="1056"/>
      <c r="F382" s="32"/>
      <c r="G382" s="632"/>
      <c r="H382" s="633"/>
      <c r="I382" s="1244"/>
      <c r="J382" s="1245"/>
      <c r="K382" s="1246"/>
      <c r="L382" s="973"/>
      <c r="M382" s="974"/>
      <c r="N382" s="974"/>
      <c r="O382" s="974"/>
      <c r="P382" s="974"/>
      <c r="Q382" s="975"/>
      <c r="R382" s="1235"/>
      <c r="S382" s="1236"/>
      <c r="T382" s="1236"/>
      <c r="U382" s="1236"/>
      <c r="V382" s="1236"/>
      <c r="W382" s="1237"/>
      <c r="X382" s="1239"/>
      <c r="Y382" s="1236"/>
      <c r="Z382" s="255" t="s">
        <v>177</v>
      </c>
      <c r="AA382" s="45"/>
      <c r="AB382" s="235"/>
      <c r="AC382" s="236"/>
      <c r="AD382" s="237"/>
    </row>
    <row r="383" spans="1:30" ht="13.5" customHeight="1">
      <c r="A383" s="47"/>
      <c r="B383" s="59"/>
      <c r="C383" s="48"/>
      <c r="D383" s="63"/>
      <c r="E383" s="1056"/>
      <c r="F383" s="32"/>
      <c r="G383" s="632"/>
      <c r="H383" s="633"/>
      <c r="I383" s="1244"/>
      <c r="J383" s="1245"/>
      <c r="K383" s="1246"/>
      <c r="L383" s="1250" t="s">
        <v>1088</v>
      </c>
      <c r="M383" s="1251"/>
      <c r="N383" s="1251"/>
      <c r="O383" s="1251"/>
      <c r="P383" s="1251"/>
      <c r="Q383" s="1252"/>
      <c r="R383" s="1232"/>
      <c r="S383" s="1233"/>
      <c r="T383" s="1233"/>
      <c r="U383" s="1233"/>
      <c r="V383" s="1233"/>
      <c r="W383" s="1234"/>
      <c r="X383" s="1238"/>
      <c r="Y383" s="1233"/>
      <c r="Z383" s="649"/>
      <c r="AA383" s="45"/>
      <c r="AB383" s="235"/>
      <c r="AC383" s="236"/>
      <c r="AD383" s="237"/>
    </row>
    <row r="384" spans="1:30">
      <c r="A384" s="47"/>
      <c r="B384" s="59"/>
      <c r="C384" s="48"/>
      <c r="D384" s="63"/>
      <c r="E384" s="1056"/>
      <c r="F384" s="32"/>
      <c r="G384" s="632"/>
      <c r="H384" s="633"/>
      <c r="I384" s="1247"/>
      <c r="J384" s="1248"/>
      <c r="K384" s="1249"/>
      <c r="L384" s="973"/>
      <c r="M384" s="974"/>
      <c r="N384" s="974"/>
      <c r="O384" s="974"/>
      <c r="P384" s="974"/>
      <c r="Q384" s="975"/>
      <c r="R384" s="1235"/>
      <c r="S384" s="1236"/>
      <c r="T384" s="1236"/>
      <c r="U384" s="1236"/>
      <c r="V384" s="1236"/>
      <c r="W384" s="1237"/>
      <c r="X384" s="1239"/>
      <c r="Y384" s="1236"/>
      <c r="Z384" s="255" t="s">
        <v>177</v>
      </c>
      <c r="AA384" s="45"/>
      <c r="AB384" s="235"/>
      <c r="AC384" s="236"/>
      <c r="AD384" s="237"/>
    </row>
    <row r="385" spans="1:30">
      <c r="A385" s="47"/>
      <c r="B385" s="59"/>
      <c r="C385" s="48"/>
      <c r="D385" s="63"/>
      <c r="E385" s="1056"/>
      <c r="F385" s="32"/>
      <c r="G385" s="1253" t="s">
        <v>1089</v>
      </c>
      <c r="H385" s="1254"/>
      <c r="I385" s="1241" t="s">
        <v>1090</v>
      </c>
      <c r="J385" s="1242"/>
      <c r="K385" s="1257"/>
      <c r="L385" s="1250" t="s">
        <v>1091</v>
      </c>
      <c r="M385" s="1251"/>
      <c r="N385" s="1251"/>
      <c r="O385" s="1251"/>
      <c r="P385" s="1251"/>
      <c r="Q385" s="1252"/>
      <c r="R385" s="1232"/>
      <c r="S385" s="1233"/>
      <c r="T385" s="1233"/>
      <c r="U385" s="1233"/>
      <c r="V385" s="1233"/>
      <c r="W385" s="1234"/>
      <c r="X385" s="1238"/>
      <c r="Y385" s="1233"/>
      <c r="Z385" s="649"/>
      <c r="AA385" s="45"/>
      <c r="AB385" s="235"/>
      <c r="AC385" s="236"/>
      <c r="AD385" s="237"/>
    </row>
    <row r="386" spans="1:30">
      <c r="A386" s="47"/>
      <c r="B386" s="59"/>
      <c r="C386" s="48"/>
      <c r="D386" s="63"/>
      <c r="E386" s="1056"/>
      <c r="F386" s="32"/>
      <c r="G386" s="1255"/>
      <c r="H386" s="1256"/>
      <c r="I386" s="1244"/>
      <c r="J386" s="1245"/>
      <c r="K386" s="1258"/>
      <c r="L386" s="973"/>
      <c r="M386" s="974"/>
      <c r="N386" s="974"/>
      <c r="O386" s="974"/>
      <c r="P386" s="974"/>
      <c r="Q386" s="975"/>
      <c r="R386" s="1235"/>
      <c r="S386" s="1236"/>
      <c r="T386" s="1236"/>
      <c r="U386" s="1236"/>
      <c r="V386" s="1236"/>
      <c r="W386" s="1237"/>
      <c r="X386" s="1239"/>
      <c r="Y386" s="1236"/>
      <c r="Z386" s="255" t="s">
        <v>177</v>
      </c>
      <c r="AA386" s="45"/>
      <c r="AB386" s="235"/>
      <c r="AC386" s="236"/>
      <c r="AD386" s="237"/>
    </row>
    <row r="387" spans="1:30">
      <c r="A387" s="47"/>
      <c r="B387" s="59"/>
      <c r="C387" s="48"/>
      <c r="D387" s="63"/>
      <c r="E387" s="1056"/>
      <c r="F387" s="32"/>
      <c r="G387" s="632"/>
      <c r="H387" s="633"/>
      <c r="I387" s="1244"/>
      <c r="J387" s="1245"/>
      <c r="K387" s="1258"/>
      <c r="L387" s="1250" t="s">
        <v>1213</v>
      </c>
      <c r="M387" s="1251"/>
      <c r="N387" s="1251"/>
      <c r="O387" s="1251"/>
      <c r="P387" s="1251"/>
      <c r="Q387" s="1252"/>
      <c r="R387" s="1232"/>
      <c r="S387" s="1233"/>
      <c r="T387" s="1233"/>
      <c r="U387" s="1233"/>
      <c r="V387" s="1233"/>
      <c r="W387" s="1234"/>
      <c r="X387" s="1238"/>
      <c r="Y387" s="1233"/>
      <c r="Z387" s="649"/>
      <c r="AA387" s="45"/>
      <c r="AB387" s="235"/>
      <c r="AC387" s="236"/>
      <c r="AD387" s="237"/>
    </row>
    <row r="388" spans="1:30">
      <c r="A388" s="47"/>
      <c r="B388" s="59"/>
      <c r="C388" s="48"/>
      <c r="D388" s="63"/>
      <c r="E388" s="1056"/>
      <c r="F388" s="32"/>
      <c r="G388" s="632"/>
      <c r="H388" s="633"/>
      <c r="I388" s="1244"/>
      <c r="J388" s="1245"/>
      <c r="K388" s="1258"/>
      <c r="L388" s="973"/>
      <c r="M388" s="974"/>
      <c r="N388" s="974"/>
      <c r="O388" s="974"/>
      <c r="P388" s="974"/>
      <c r="Q388" s="975"/>
      <c r="R388" s="1235"/>
      <c r="S388" s="1236"/>
      <c r="T388" s="1236"/>
      <c r="U388" s="1236"/>
      <c r="V388" s="1236"/>
      <c r="W388" s="1237"/>
      <c r="X388" s="1239"/>
      <c r="Y388" s="1236"/>
      <c r="Z388" s="255" t="s">
        <v>177</v>
      </c>
      <c r="AA388" s="45"/>
      <c r="AB388" s="235"/>
      <c r="AC388" s="236"/>
      <c r="AD388" s="237"/>
    </row>
    <row r="389" spans="1:30">
      <c r="A389" s="47"/>
      <c r="B389" s="59"/>
      <c r="C389" s="48"/>
      <c r="D389" s="63"/>
      <c r="E389" s="1056"/>
      <c r="F389" s="32"/>
      <c r="G389" s="1224" t="s">
        <v>319</v>
      </c>
      <c r="H389" s="1225"/>
      <c r="I389" s="1226" t="s">
        <v>1092</v>
      </c>
      <c r="J389" s="1227"/>
      <c r="K389" s="1227"/>
      <c r="L389" s="1227"/>
      <c r="M389" s="1227"/>
      <c r="N389" s="1227"/>
      <c r="O389" s="1227"/>
      <c r="P389" s="1227"/>
      <c r="Q389" s="1228"/>
      <c r="R389" s="1232"/>
      <c r="S389" s="1233"/>
      <c r="T389" s="1233"/>
      <c r="U389" s="1233"/>
      <c r="V389" s="1233"/>
      <c r="W389" s="1234"/>
      <c r="X389" s="1238"/>
      <c r="Y389" s="1233"/>
      <c r="Z389" s="649"/>
      <c r="AA389" s="45"/>
      <c r="AB389" s="235"/>
      <c r="AC389" s="236"/>
      <c r="AD389" s="237"/>
    </row>
    <row r="390" spans="1:30">
      <c r="A390" s="47"/>
      <c r="B390" s="59"/>
      <c r="C390" s="48"/>
      <c r="D390" s="63"/>
      <c r="E390" s="1056"/>
      <c r="F390" s="32"/>
      <c r="G390" s="1072"/>
      <c r="H390" s="1074"/>
      <c r="I390" s="1229"/>
      <c r="J390" s="1230"/>
      <c r="K390" s="1230"/>
      <c r="L390" s="1230"/>
      <c r="M390" s="1230"/>
      <c r="N390" s="1230"/>
      <c r="O390" s="1230"/>
      <c r="P390" s="1230"/>
      <c r="Q390" s="1231"/>
      <c r="R390" s="1235"/>
      <c r="S390" s="1236"/>
      <c r="T390" s="1236"/>
      <c r="U390" s="1236"/>
      <c r="V390" s="1236"/>
      <c r="W390" s="1237"/>
      <c r="X390" s="1239"/>
      <c r="Y390" s="1236"/>
      <c r="Z390" s="255" t="s">
        <v>177</v>
      </c>
      <c r="AA390" s="45"/>
      <c r="AB390" s="235"/>
      <c r="AC390" s="236"/>
      <c r="AD390" s="237"/>
    </row>
    <row r="391" spans="1:30">
      <c r="A391" s="47"/>
      <c r="B391" s="59"/>
      <c r="C391" s="48"/>
      <c r="D391" s="63"/>
      <c r="E391" s="1056"/>
      <c r="F391" s="32"/>
      <c r="G391" s="1224" t="s">
        <v>320</v>
      </c>
      <c r="H391" s="1225"/>
      <c r="I391" s="1226" t="s">
        <v>321</v>
      </c>
      <c r="J391" s="1227"/>
      <c r="K391" s="1227"/>
      <c r="L391" s="1227"/>
      <c r="M391" s="1227"/>
      <c r="N391" s="1227"/>
      <c r="O391" s="1227"/>
      <c r="P391" s="1227"/>
      <c r="Q391" s="1228"/>
      <c r="R391" s="1232"/>
      <c r="S391" s="1233"/>
      <c r="T391" s="1233"/>
      <c r="U391" s="1233"/>
      <c r="V391" s="1233"/>
      <c r="W391" s="1234"/>
      <c r="X391" s="1238"/>
      <c r="Y391" s="1233"/>
      <c r="Z391" s="649"/>
      <c r="AA391" s="45"/>
      <c r="AB391" s="235"/>
      <c r="AC391" s="236"/>
      <c r="AD391" s="237"/>
    </row>
    <row r="392" spans="1:30">
      <c r="A392" s="47"/>
      <c r="B392" s="59"/>
      <c r="C392" s="48"/>
      <c r="D392" s="63"/>
      <c r="E392" s="1056"/>
      <c r="F392" s="32"/>
      <c r="G392" s="1072"/>
      <c r="H392" s="1074"/>
      <c r="I392" s="1229"/>
      <c r="J392" s="1230"/>
      <c r="K392" s="1230"/>
      <c r="L392" s="1230"/>
      <c r="M392" s="1230"/>
      <c r="N392" s="1230"/>
      <c r="O392" s="1230"/>
      <c r="P392" s="1230"/>
      <c r="Q392" s="1231"/>
      <c r="R392" s="1235"/>
      <c r="S392" s="1236"/>
      <c r="T392" s="1236"/>
      <c r="U392" s="1236"/>
      <c r="V392" s="1236"/>
      <c r="W392" s="1237"/>
      <c r="X392" s="1239"/>
      <c r="Y392" s="1236"/>
      <c r="Z392" s="255" t="s">
        <v>177</v>
      </c>
      <c r="AA392" s="45"/>
      <c r="AB392" s="235"/>
      <c r="AC392" s="236"/>
      <c r="AD392" s="237"/>
    </row>
    <row r="393" spans="1:30">
      <c r="A393" s="47"/>
      <c r="B393" s="59"/>
      <c r="C393" s="48"/>
      <c r="D393" s="63"/>
      <c r="E393" s="1056"/>
      <c r="F393" s="32"/>
      <c r="G393" s="1224" t="s">
        <v>322</v>
      </c>
      <c r="H393" s="1225"/>
      <c r="I393" s="1226" t="s">
        <v>323</v>
      </c>
      <c r="J393" s="1227"/>
      <c r="K393" s="1227"/>
      <c r="L393" s="1227"/>
      <c r="M393" s="1227"/>
      <c r="N393" s="1227"/>
      <c r="O393" s="1227"/>
      <c r="P393" s="1227"/>
      <c r="Q393" s="1228"/>
      <c r="R393" s="1232"/>
      <c r="S393" s="1233"/>
      <c r="T393" s="1233"/>
      <c r="U393" s="1233"/>
      <c r="V393" s="1233"/>
      <c r="W393" s="1234"/>
      <c r="X393" s="1238"/>
      <c r="Y393" s="1233"/>
      <c r="Z393" s="649"/>
      <c r="AA393" s="45"/>
      <c r="AB393" s="235"/>
      <c r="AC393" s="236"/>
      <c r="AD393" s="237"/>
    </row>
    <row r="394" spans="1:30">
      <c r="A394" s="47"/>
      <c r="B394" s="59"/>
      <c r="C394" s="48"/>
      <c r="D394" s="63"/>
      <c r="E394" s="1056"/>
      <c r="F394" s="32"/>
      <c r="G394" s="1072"/>
      <c r="H394" s="1074"/>
      <c r="I394" s="1229"/>
      <c r="J394" s="1230"/>
      <c r="K394" s="1230"/>
      <c r="L394" s="1230"/>
      <c r="M394" s="1230"/>
      <c r="N394" s="1230"/>
      <c r="O394" s="1230"/>
      <c r="P394" s="1230"/>
      <c r="Q394" s="1231"/>
      <c r="R394" s="1235"/>
      <c r="S394" s="1236"/>
      <c r="T394" s="1236"/>
      <c r="U394" s="1236"/>
      <c r="V394" s="1236"/>
      <c r="W394" s="1237"/>
      <c r="X394" s="1239"/>
      <c r="Y394" s="1236"/>
      <c r="Z394" s="255" t="s">
        <v>177</v>
      </c>
      <c r="AA394" s="45"/>
      <c r="AB394" s="235"/>
      <c r="AC394" s="236"/>
      <c r="AD394" s="237"/>
    </row>
    <row r="395" spans="1:30">
      <c r="A395" s="47"/>
      <c r="B395" s="59"/>
      <c r="C395" s="48"/>
      <c r="D395" s="63"/>
      <c r="E395" s="1056"/>
      <c r="F395" s="32"/>
      <c r="G395" s="1224" t="s">
        <v>324</v>
      </c>
      <c r="H395" s="1225"/>
      <c r="I395" s="1226" t="s">
        <v>325</v>
      </c>
      <c r="J395" s="1227"/>
      <c r="K395" s="1227"/>
      <c r="L395" s="1227"/>
      <c r="M395" s="1227"/>
      <c r="N395" s="1227"/>
      <c r="O395" s="1227"/>
      <c r="P395" s="1227"/>
      <c r="Q395" s="1228"/>
      <c r="R395" s="1232"/>
      <c r="S395" s="1233"/>
      <c r="T395" s="1233"/>
      <c r="U395" s="1233"/>
      <c r="V395" s="1233"/>
      <c r="W395" s="1234"/>
      <c r="X395" s="1238"/>
      <c r="Y395" s="1233"/>
      <c r="Z395" s="649"/>
      <c r="AA395" s="45"/>
      <c r="AB395" s="235"/>
      <c r="AC395" s="236"/>
      <c r="AD395" s="237"/>
    </row>
    <row r="396" spans="1:30">
      <c r="A396" s="47"/>
      <c r="B396" s="59"/>
      <c r="C396" s="48"/>
      <c r="D396" s="63"/>
      <c r="E396" s="1056"/>
      <c r="F396" s="32"/>
      <c r="G396" s="1072"/>
      <c r="H396" s="1074"/>
      <c r="I396" s="1229"/>
      <c r="J396" s="1230"/>
      <c r="K396" s="1230"/>
      <c r="L396" s="1230"/>
      <c r="M396" s="1230"/>
      <c r="N396" s="1230"/>
      <c r="O396" s="1230"/>
      <c r="P396" s="1230"/>
      <c r="Q396" s="1231"/>
      <c r="R396" s="1235"/>
      <c r="S396" s="1236"/>
      <c r="T396" s="1236"/>
      <c r="U396" s="1236"/>
      <c r="V396" s="1236"/>
      <c r="W396" s="1237"/>
      <c r="X396" s="1239"/>
      <c r="Y396" s="1236"/>
      <c r="Z396" s="255" t="s">
        <v>177</v>
      </c>
      <c r="AA396" s="45"/>
      <c r="AB396" s="235"/>
      <c r="AC396" s="236"/>
      <c r="AD396" s="237"/>
    </row>
    <row r="397" spans="1:30">
      <c r="A397" s="47"/>
      <c r="B397" s="59"/>
      <c r="C397" s="48"/>
      <c r="D397" s="63"/>
      <c r="E397" s="1056"/>
      <c r="F397" s="32"/>
      <c r="G397" s="1224" t="s">
        <v>326</v>
      </c>
      <c r="H397" s="1225"/>
      <c r="I397" s="1226" t="s">
        <v>219</v>
      </c>
      <c r="J397" s="1227"/>
      <c r="K397" s="1227"/>
      <c r="L397" s="1227"/>
      <c r="M397" s="1227"/>
      <c r="N397" s="1227"/>
      <c r="O397" s="1227"/>
      <c r="P397" s="1227"/>
      <c r="Q397" s="1228"/>
      <c r="R397" s="1232"/>
      <c r="S397" s="1233"/>
      <c r="T397" s="1233"/>
      <c r="U397" s="1233"/>
      <c r="V397" s="1233"/>
      <c r="W397" s="1234"/>
      <c r="X397" s="1238"/>
      <c r="Y397" s="1233"/>
      <c r="Z397" s="649"/>
      <c r="AA397" s="45"/>
      <c r="AB397" s="235"/>
      <c r="AC397" s="236"/>
      <c r="AD397" s="237"/>
    </row>
    <row r="398" spans="1:30">
      <c r="A398" s="47"/>
      <c r="B398" s="59"/>
      <c r="C398" s="48"/>
      <c r="D398" s="63"/>
      <c r="E398" s="1056"/>
      <c r="F398" s="32"/>
      <c r="G398" s="1072"/>
      <c r="H398" s="1074"/>
      <c r="I398" s="1229"/>
      <c r="J398" s="1230"/>
      <c r="K398" s="1230"/>
      <c r="L398" s="1230"/>
      <c r="M398" s="1230"/>
      <c r="N398" s="1230"/>
      <c r="O398" s="1230"/>
      <c r="P398" s="1230"/>
      <c r="Q398" s="1231"/>
      <c r="R398" s="1235"/>
      <c r="S398" s="1236"/>
      <c r="T398" s="1236"/>
      <c r="U398" s="1236"/>
      <c r="V398" s="1236"/>
      <c r="W398" s="1237"/>
      <c r="X398" s="1239"/>
      <c r="Y398" s="1236"/>
      <c r="Z398" s="255" t="s">
        <v>177</v>
      </c>
      <c r="AA398" s="45"/>
      <c r="AB398" s="235"/>
      <c r="AC398" s="236"/>
      <c r="AD398" s="237"/>
    </row>
    <row r="399" spans="1:30">
      <c r="A399" s="47"/>
      <c r="B399" s="59"/>
      <c r="C399" s="48"/>
      <c r="D399" s="63"/>
      <c r="E399" s="1056"/>
      <c r="F399" s="32"/>
      <c r="G399" s="441"/>
      <c r="H399" s="441"/>
      <c r="I399" s="105"/>
      <c r="J399" s="105"/>
      <c r="K399" s="105"/>
      <c r="L399" s="105"/>
      <c r="M399" s="105"/>
      <c r="N399" s="105"/>
      <c r="O399" s="105"/>
      <c r="P399" s="105"/>
      <c r="Q399" s="105"/>
      <c r="R399" s="650"/>
      <c r="S399" s="650"/>
      <c r="T399" s="650"/>
      <c r="U399" s="650"/>
      <c r="V399" s="650"/>
      <c r="W399" s="650"/>
      <c r="X399" s="650"/>
      <c r="Y399" s="650"/>
      <c r="Z399" s="651"/>
      <c r="AA399" s="45"/>
      <c r="AB399" s="235"/>
      <c r="AC399" s="236"/>
      <c r="AD399" s="237"/>
    </row>
    <row r="400" spans="1:30" ht="5.25" customHeight="1">
      <c r="A400" s="47"/>
      <c r="B400" s="59"/>
      <c r="C400" s="48"/>
      <c r="D400" s="63"/>
      <c r="E400" s="47"/>
      <c r="F400" s="32"/>
      <c r="G400" s="230"/>
      <c r="H400" s="230"/>
      <c r="I400" s="230"/>
      <c r="J400" s="230"/>
      <c r="K400" s="230"/>
      <c r="L400" s="230"/>
      <c r="M400" s="230"/>
      <c r="N400" s="230"/>
      <c r="O400" s="230"/>
      <c r="P400" s="230"/>
      <c r="Q400" s="230"/>
      <c r="R400" s="230"/>
      <c r="S400" s="230"/>
      <c r="T400" s="230"/>
      <c r="U400" s="230"/>
      <c r="V400" s="230"/>
      <c r="W400" s="230"/>
      <c r="X400" s="230"/>
      <c r="Y400" s="230"/>
      <c r="Z400" s="230"/>
      <c r="AA400" s="45"/>
      <c r="AB400" s="235"/>
      <c r="AC400" s="236"/>
      <c r="AD400" s="237"/>
    </row>
    <row r="401" spans="1:30" ht="13.5" customHeight="1">
      <c r="A401" s="1056" t="s">
        <v>421</v>
      </c>
      <c r="B401" s="1090" t="s">
        <v>1007</v>
      </c>
      <c r="C401" s="1180" t="s">
        <v>422</v>
      </c>
      <c r="D401" s="63" t="s">
        <v>241</v>
      </c>
      <c r="E401" s="1056" t="s">
        <v>452</v>
      </c>
      <c r="F401" s="32"/>
      <c r="G401" s="1011" t="s">
        <v>72</v>
      </c>
      <c r="H401" s="1011"/>
      <c r="I401" s="1011"/>
      <c r="J401" s="1011"/>
      <c r="K401" s="1011"/>
      <c r="L401" s="1011"/>
      <c r="M401" s="1011"/>
      <c r="N401" s="1058" t="s">
        <v>114</v>
      </c>
      <c r="O401" s="1058"/>
      <c r="P401" s="1058"/>
      <c r="Q401" s="1058"/>
      <c r="R401" s="1058"/>
      <c r="S401" s="1058"/>
      <c r="T401" s="1058"/>
      <c r="U401" s="1058"/>
      <c r="V401" s="1058"/>
      <c r="AA401" s="45"/>
      <c r="AB401" s="1082" t="s">
        <v>495</v>
      </c>
      <c r="AC401" s="1083"/>
      <c r="AD401" s="1084"/>
    </row>
    <row r="402" spans="1:30">
      <c r="A402" s="1056"/>
      <c r="B402" s="2058"/>
      <c r="C402" s="1180"/>
      <c r="D402" s="63"/>
      <c r="E402" s="1056"/>
      <c r="F402" s="32"/>
      <c r="G402" s="1011"/>
      <c r="H402" s="1011"/>
      <c r="I402" s="1011"/>
      <c r="J402" s="1011"/>
      <c r="K402" s="1011"/>
      <c r="L402" s="1011"/>
      <c r="M402" s="1011"/>
      <c r="N402" s="1058"/>
      <c r="O402" s="1058"/>
      <c r="P402" s="1058"/>
      <c r="Q402" s="1058"/>
      <c r="R402" s="1058"/>
      <c r="S402" s="1058"/>
      <c r="T402" s="1058"/>
      <c r="U402" s="1058"/>
      <c r="V402" s="1058"/>
      <c r="AA402" s="45"/>
      <c r="AB402" s="1085"/>
      <c r="AC402" s="1083"/>
      <c r="AD402" s="1084"/>
    </row>
    <row r="403" spans="1:30">
      <c r="A403" s="47"/>
      <c r="B403" s="59"/>
      <c r="C403" s="1180"/>
      <c r="D403" s="63"/>
      <c r="E403" s="1056"/>
      <c r="F403" s="32"/>
      <c r="AA403" s="45"/>
      <c r="AB403" s="1085"/>
      <c r="AC403" s="1083"/>
      <c r="AD403" s="1084"/>
    </row>
    <row r="404" spans="1:30">
      <c r="A404" s="47"/>
      <c r="B404" s="59"/>
      <c r="C404" s="48"/>
      <c r="D404" s="63"/>
      <c r="E404" s="1056"/>
      <c r="F404" s="32"/>
      <c r="G404" s="832" t="s">
        <v>333</v>
      </c>
      <c r="H404" s="832"/>
      <c r="I404" s="832"/>
      <c r="J404" s="832"/>
      <c r="K404" s="832"/>
      <c r="L404" s="832"/>
      <c r="M404" s="832"/>
      <c r="N404" s="832"/>
      <c r="O404" s="832"/>
      <c r="P404" s="832"/>
      <c r="Q404" s="832"/>
      <c r="R404" s="832"/>
      <c r="S404" s="832"/>
      <c r="T404" s="832"/>
      <c r="U404" s="832"/>
      <c r="V404" s="832"/>
      <c r="W404" s="832"/>
      <c r="AA404" s="45"/>
      <c r="AB404" s="235"/>
      <c r="AC404" s="236"/>
      <c r="AD404" s="237"/>
    </row>
    <row r="405" spans="1:30">
      <c r="A405" s="47"/>
      <c r="B405" s="59"/>
      <c r="C405" s="48"/>
      <c r="D405" s="63"/>
      <c r="E405" s="1056"/>
      <c r="F405" s="32"/>
      <c r="G405" s="1322"/>
      <c r="H405" s="1323"/>
      <c r="I405" s="1348" t="s">
        <v>334</v>
      </c>
      <c r="J405" s="1348"/>
      <c r="K405" s="1348"/>
      <c r="L405" s="1348"/>
      <c r="M405" s="1339" t="s">
        <v>335</v>
      </c>
      <c r="N405" s="1339"/>
      <c r="O405" s="1339"/>
      <c r="P405" s="1339"/>
      <c r="Q405" s="1240"/>
      <c r="R405" s="1240"/>
      <c r="S405" s="1240"/>
      <c r="T405" s="1240"/>
      <c r="U405" s="1240"/>
      <c r="V405" s="1240"/>
      <c r="W405" s="1240"/>
      <c r="X405" s="1240"/>
      <c r="Y405" s="1240"/>
      <c r="Z405" s="1240"/>
      <c r="AA405" s="45"/>
      <c r="AB405" s="235"/>
      <c r="AC405" s="236"/>
      <c r="AD405" s="237"/>
    </row>
    <row r="406" spans="1:30">
      <c r="A406" s="47"/>
      <c r="B406" s="59"/>
      <c r="C406" s="48"/>
      <c r="D406" s="63"/>
      <c r="E406" s="1056"/>
      <c r="F406" s="32"/>
      <c r="G406" s="1324"/>
      <c r="H406" s="1325"/>
      <c r="I406" s="1348"/>
      <c r="J406" s="1348"/>
      <c r="K406" s="1348"/>
      <c r="L406" s="1348"/>
      <c r="M406" s="1339" t="s">
        <v>336</v>
      </c>
      <c r="N406" s="1339"/>
      <c r="O406" s="1339"/>
      <c r="P406" s="1339"/>
      <c r="Q406" s="1240"/>
      <c r="R406" s="1240"/>
      <c r="S406" s="1240"/>
      <c r="T406" s="1240"/>
      <c r="U406" s="1240"/>
      <c r="V406" s="1240"/>
      <c r="W406" s="1240"/>
      <c r="X406" s="1240"/>
      <c r="Y406" s="1240"/>
      <c r="Z406" s="1240"/>
      <c r="AA406" s="45"/>
      <c r="AB406" s="235"/>
      <c r="AC406" s="236"/>
      <c r="AD406" s="237"/>
    </row>
    <row r="407" spans="1:30">
      <c r="A407" s="47"/>
      <c r="B407" s="59"/>
      <c r="C407" s="48"/>
      <c r="D407" s="63"/>
      <c r="E407" s="49"/>
      <c r="F407" s="32"/>
      <c r="G407" s="1322"/>
      <c r="H407" s="1323"/>
      <c r="I407" s="1348" t="s">
        <v>337</v>
      </c>
      <c r="J407" s="1348"/>
      <c r="K407" s="1348"/>
      <c r="L407" s="1348"/>
      <c r="M407" s="1240"/>
      <c r="N407" s="1240"/>
      <c r="O407" s="1240"/>
      <c r="P407" s="1240"/>
      <c r="Q407" s="1240"/>
      <c r="R407" s="1240"/>
      <c r="S407" s="1240"/>
      <c r="T407" s="1240"/>
      <c r="U407" s="1240"/>
      <c r="V407" s="1240"/>
      <c r="W407" s="1240"/>
      <c r="X407" s="1240"/>
      <c r="Y407" s="1240"/>
      <c r="Z407" s="1240"/>
      <c r="AA407" s="45"/>
      <c r="AB407" s="235"/>
      <c r="AC407" s="236"/>
      <c r="AD407" s="237"/>
    </row>
    <row r="408" spans="1:30">
      <c r="A408" s="47"/>
      <c r="B408" s="59"/>
      <c r="C408" s="48"/>
      <c r="D408" s="63"/>
      <c r="E408" s="49"/>
      <c r="F408" s="32"/>
      <c r="G408" s="1324"/>
      <c r="H408" s="1325"/>
      <c r="I408" s="1348"/>
      <c r="J408" s="1348"/>
      <c r="K408" s="1348"/>
      <c r="L408" s="1348"/>
      <c r="M408" s="1240"/>
      <c r="N408" s="1240"/>
      <c r="O408" s="1240"/>
      <c r="P408" s="1240"/>
      <c r="Q408" s="1240"/>
      <c r="R408" s="1240"/>
      <c r="S408" s="1240"/>
      <c r="T408" s="1240"/>
      <c r="U408" s="1240"/>
      <c r="V408" s="1240"/>
      <c r="W408" s="1240"/>
      <c r="X408" s="1240"/>
      <c r="Y408" s="1240"/>
      <c r="Z408" s="1240"/>
      <c r="AA408" s="45"/>
      <c r="AB408" s="235"/>
      <c r="AC408" s="236"/>
      <c r="AD408" s="237"/>
    </row>
    <row r="409" spans="1:30">
      <c r="A409" s="47"/>
      <c r="B409" s="59"/>
      <c r="C409" s="48"/>
      <c r="D409" s="63"/>
      <c r="E409" s="49"/>
      <c r="F409" s="32"/>
      <c r="G409" s="1259"/>
      <c r="H409" s="1260"/>
      <c r="I409" s="951" t="s">
        <v>331</v>
      </c>
      <c r="J409" s="950"/>
      <c r="K409" s="950"/>
      <c r="L409" s="950"/>
      <c r="M409" s="1346"/>
      <c r="N409" s="1346"/>
      <c r="O409" s="1346"/>
      <c r="P409" s="1346"/>
      <c r="Q409" s="1346"/>
      <c r="R409" s="1346"/>
      <c r="S409" s="1346"/>
      <c r="T409" s="1346"/>
      <c r="U409" s="1346"/>
      <c r="V409" s="1346"/>
      <c r="W409" s="1346"/>
      <c r="X409" s="1346"/>
      <c r="Y409" s="1346"/>
      <c r="Z409" s="256" t="s">
        <v>332</v>
      </c>
      <c r="AA409" s="45"/>
      <c r="AB409" s="235"/>
      <c r="AC409" s="236"/>
      <c r="AD409" s="237"/>
    </row>
    <row r="410" spans="1:30">
      <c r="A410" s="47"/>
      <c r="B410" s="59"/>
      <c r="C410" s="48"/>
      <c r="D410" s="63"/>
      <c r="E410" s="49"/>
      <c r="F410" s="32"/>
      <c r="AA410" s="45"/>
      <c r="AB410" s="235"/>
      <c r="AC410" s="236"/>
      <c r="AD410" s="237"/>
    </row>
    <row r="411" spans="1:30">
      <c r="A411" s="47"/>
      <c r="B411" s="59"/>
      <c r="C411" s="48"/>
      <c r="D411" s="63"/>
      <c r="E411" s="49"/>
      <c r="F411" s="32"/>
      <c r="G411" s="31" t="s">
        <v>338</v>
      </c>
      <c r="AA411" s="45"/>
      <c r="AB411" s="235"/>
      <c r="AC411" s="236"/>
      <c r="AD411" s="237"/>
    </row>
    <row r="412" spans="1:30">
      <c r="A412" s="47"/>
      <c r="B412" s="59"/>
      <c r="C412" s="48"/>
      <c r="D412" s="63"/>
      <c r="E412" s="49"/>
      <c r="F412" s="32"/>
      <c r="G412" s="1259"/>
      <c r="H412" s="1260"/>
      <c r="I412" s="1261" t="s">
        <v>339</v>
      </c>
      <c r="J412" s="1262"/>
      <c r="K412" s="1262"/>
      <c r="L412" s="1262"/>
      <c r="M412" s="1262"/>
      <c r="N412" s="1262"/>
      <c r="O412" s="1262"/>
      <c r="P412" s="1262"/>
      <c r="Q412" s="1262"/>
      <c r="R412" s="1262"/>
      <c r="S412" s="1262"/>
      <c r="T412" s="1262"/>
      <c r="U412" s="1262"/>
      <c r="V412" s="1262"/>
      <c r="W412" s="1262"/>
      <c r="X412" s="1262"/>
      <c r="Y412" s="1262"/>
      <c r="Z412" s="1263"/>
      <c r="AA412" s="45"/>
      <c r="AB412" s="235"/>
      <c r="AC412" s="236"/>
      <c r="AD412" s="237"/>
    </row>
    <row r="413" spans="1:30">
      <c r="A413" s="47"/>
      <c r="B413" s="59"/>
      <c r="C413" s="48"/>
      <c r="D413" s="63"/>
      <c r="E413" s="49"/>
      <c r="F413" s="32"/>
      <c r="G413" s="1259"/>
      <c r="H413" s="1260"/>
      <c r="I413" s="1261" t="s">
        <v>340</v>
      </c>
      <c r="J413" s="1262"/>
      <c r="K413" s="1262"/>
      <c r="L413" s="1262"/>
      <c r="M413" s="1262"/>
      <c r="N413" s="1262"/>
      <c r="O413" s="1262"/>
      <c r="P413" s="1262"/>
      <c r="Q413" s="1262"/>
      <c r="R413" s="1262"/>
      <c r="S413" s="1262"/>
      <c r="T413" s="1262"/>
      <c r="U413" s="1262"/>
      <c r="V413" s="1262"/>
      <c r="W413" s="1262"/>
      <c r="X413" s="1262"/>
      <c r="Y413" s="1262"/>
      <c r="Z413" s="1263"/>
      <c r="AA413" s="45"/>
      <c r="AB413" s="235"/>
      <c r="AC413" s="236"/>
      <c r="AD413" s="237"/>
    </row>
    <row r="414" spans="1:30">
      <c r="A414" s="47"/>
      <c r="B414" s="59"/>
      <c r="C414" s="48"/>
      <c r="D414" s="63"/>
      <c r="E414" s="49"/>
      <c r="F414" s="32"/>
      <c r="G414" s="1259" t="s">
        <v>104</v>
      </c>
      <c r="H414" s="1260"/>
      <c r="I414" s="257" t="s">
        <v>331</v>
      </c>
      <c r="J414" s="258"/>
      <c r="K414" s="258"/>
      <c r="L414" s="258"/>
      <c r="M414" s="1357"/>
      <c r="N414" s="1357"/>
      <c r="O414" s="1357"/>
      <c r="P414" s="1357"/>
      <c r="Q414" s="1357"/>
      <c r="R414" s="1357"/>
      <c r="S414" s="1357"/>
      <c r="T414" s="1357"/>
      <c r="U414" s="1357"/>
      <c r="V414" s="1357"/>
      <c r="W414" s="1357"/>
      <c r="X414" s="1357"/>
      <c r="Y414" s="1357"/>
      <c r="Z414" s="259" t="s">
        <v>332</v>
      </c>
      <c r="AA414" s="45"/>
      <c r="AB414" s="235"/>
      <c r="AC414" s="236"/>
      <c r="AD414" s="237"/>
    </row>
    <row r="415" spans="1:30">
      <c r="A415" s="47"/>
      <c r="B415" s="59"/>
      <c r="C415" s="48"/>
      <c r="D415" s="63"/>
      <c r="E415" s="47"/>
      <c r="F415" s="32"/>
      <c r="G415" s="230"/>
      <c r="H415" s="230"/>
      <c r="I415" s="230"/>
      <c r="J415" s="230"/>
      <c r="K415" s="230"/>
      <c r="L415" s="230"/>
      <c r="M415" s="230"/>
      <c r="N415" s="230"/>
      <c r="O415" s="230"/>
      <c r="P415" s="230"/>
      <c r="Q415" s="230"/>
      <c r="R415" s="230"/>
      <c r="S415" s="230"/>
      <c r="T415" s="230"/>
      <c r="U415" s="230"/>
      <c r="V415" s="230"/>
      <c r="W415" s="230"/>
      <c r="X415" s="230"/>
      <c r="Y415" s="230"/>
      <c r="Z415" s="230"/>
      <c r="AA415" s="45"/>
      <c r="AB415" s="235"/>
      <c r="AC415" s="236"/>
      <c r="AD415" s="237"/>
    </row>
    <row r="416" spans="1:30">
      <c r="A416" s="47"/>
      <c r="B416" s="59"/>
      <c r="C416" s="48"/>
      <c r="D416" s="63"/>
      <c r="E416" s="47"/>
      <c r="F416" s="32"/>
      <c r="G416" s="230"/>
      <c r="H416" s="230"/>
      <c r="I416" s="230"/>
      <c r="J416" s="230"/>
      <c r="K416" s="230"/>
      <c r="L416" s="230"/>
      <c r="M416" s="230"/>
      <c r="N416" s="230"/>
      <c r="O416" s="230"/>
      <c r="P416" s="230"/>
      <c r="Q416" s="230"/>
      <c r="R416" s="230"/>
      <c r="S416" s="230"/>
      <c r="T416" s="230"/>
      <c r="U416" s="230"/>
      <c r="V416" s="230"/>
      <c r="W416" s="230"/>
      <c r="X416" s="230"/>
      <c r="Y416" s="230"/>
      <c r="Z416" s="230"/>
      <c r="AA416" s="45"/>
      <c r="AB416" s="235"/>
      <c r="AC416" s="236"/>
      <c r="AD416" s="237"/>
    </row>
    <row r="417" spans="1:30" ht="13.5" customHeight="1">
      <c r="A417" s="47"/>
      <c r="B417" s="1090" t="s">
        <v>1008</v>
      </c>
      <c r="C417" s="48" t="s">
        <v>423</v>
      </c>
      <c r="D417" s="63" t="s">
        <v>242</v>
      </c>
      <c r="E417" s="1056" t="s">
        <v>424</v>
      </c>
      <c r="F417" s="32"/>
      <c r="G417" s="1011" t="s">
        <v>72</v>
      </c>
      <c r="H417" s="1011"/>
      <c r="I417" s="1011"/>
      <c r="J417" s="1011"/>
      <c r="K417" s="1011"/>
      <c r="L417" s="1011"/>
      <c r="M417" s="1011"/>
      <c r="N417" s="1058" t="s">
        <v>114</v>
      </c>
      <c r="O417" s="1058"/>
      <c r="P417" s="1058"/>
      <c r="Q417" s="1058"/>
      <c r="R417" s="1058"/>
      <c r="S417" s="1058"/>
      <c r="T417" s="1058"/>
      <c r="U417" s="1058"/>
      <c r="V417" s="1058"/>
      <c r="AA417" s="45"/>
      <c r="AB417" s="1486" t="s">
        <v>724</v>
      </c>
      <c r="AC417" s="1550"/>
      <c r="AD417" s="1551"/>
    </row>
    <row r="418" spans="1:30">
      <c r="A418" s="47"/>
      <c r="B418" s="2058"/>
      <c r="C418" s="48"/>
      <c r="D418" s="63"/>
      <c r="E418" s="1056"/>
      <c r="F418" s="32"/>
      <c r="G418" s="1011"/>
      <c r="H418" s="1011"/>
      <c r="I418" s="1011"/>
      <c r="J418" s="1011"/>
      <c r="K418" s="1011"/>
      <c r="L418" s="1011"/>
      <c r="M418" s="1011"/>
      <c r="N418" s="1058"/>
      <c r="O418" s="1058"/>
      <c r="P418" s="1058"/>
      <c r="Q418" s="1058"/>
      <c r="R418" s="1058"/>
      <c r="S418" s="1058"/>
      <c r="T418" s="1058"/>
      <c r="U418" s="1058"/>
      <c r="V418" s="1058"/>
      <c r="AA418" s="45"/>
      <c r="AB418" s="1486"/>
      <c r="AC418" s="1550"/>
      <c r="AD418" s="1551"/>
    </row>
    <row r="419" spans="1:30">
      <c r="A419" s="47"/>
      <c r="B419" s="59"/>
      <c r="C419" s="48"/>
      <c r="D419" s="63"/>
      <c r="E419" s="49"/>
      <c r="F419" s="32"/>
      <c r="AA419" s="45"/>
      <c r="AB419" s="1486"/>
      <c r="AC419" s="1550"/>
      <c r="AD419" s="1551"/>
    </row>
    <row r="420" spans="1:30">
      <c r="A420" s="47"/>
      <c r="B420" s="59"/>
      <c r="C420" s="48"/>
      <c r="D420" s="63" t="s">
        <v>242</v>
      </c>
      <c r="E420" s="1056" t="s">
        <v>453</v>
      </c>
      <c r="F420" s="32"/>
      <c r="G420" s="832" t="s">
        <v>341</v>
      </c>
      <c r="H420" s="832"/>
      <c r="I420" s="832"/>
      <c r="J420" s="832"/>
      <c r="K420" s="832"/>
      <c r="L420" s="832"/>
      <c r="M420" s="832"/>
      <c r="N420" s="832"/>
      <c r="O420" s="832"/>
      <c r="P420" s="832"/>
      <c r="Q420" s="832"/>
      <c r="R420" s="832"/>
      <c r="S420" s="832"/>
      <c r="T420" s="832"/>
      <c r="U420" s="832"/>
      <c r="V420" s="832"/>
      <c r="W420" s="832"/>
      <c r="AA420" s="45"/>
      <c r="AB420" s="235"/>
      <c r="AC420" s="236"/>
      <c r="AD420" s="237"/>
    </row>
    <row r="421" spans="1:30">
      <c r="A421" s="47"/>
      <c r="B421" s="59"/>
      <c r="C421" s="48"/>
      <c r="D421" s="63"/>
      <c r="E421" s="1056"/>
      <c r="F421" s="32"/>
      <c r="G421" s="1339" t="s">
        <v>342</v>
      </c>
      <c r="H421" s="1339"/>
      <c r="I421" s="1339"/>
      <c r="J421" s="1339"/>
      <c r="K421" s="1339"/>
      <c r="L421" s="1339"/>
      <c r="M421" s="1345"/>
      <c r="N421" s="1346"/>
      <c r="O421" s="1346"/>
      <c r="P421" s="1346"/>
      <c r="Q421" s="1346"/>
      <c r="R421" s="1346"/>
      <c r="S421" s="1346"/>
      <c r="T421" s="1346"/>
      <c r="U421" s="1346"/>
      <c r="V421" s="1346"/>
      <c r="W421" s="1346"/>
      <c r="X421" s="1346"/>
      <c r="Y421" s="1346"/>
      <c r="Z421" s="1347"/>
      <c r="AA421" s="45"/>
      <c r="AB421" s="235"/>
      <c r="AC421" s="236"/>
      <c r="AD421" s="237"/>
    </row>
    <row r="422" spans="1:30">
      <c r="A422" s="47"/>
      <c r="B422" s="59"/>
      <c r="C422" s="48"/>
      <c r="D422" s="63"/>
      <c r="E422" s="1056"/>
      <c r="F422" s="32"/>
      <c r="G422" s="1339" t="s">
        <v>1094</v>
      </c>
      <c r="H422" s="1339"/>
      <c r="I422" s="1339"/>
      <c r="J422" s="1339"/>
      <c r="K422" s="1339"/>
      <c r="L422" s="1339"/>
      <c r="M422" s="1343"/>
      <c r="N422" s="1344"/>
      <c r="O422" s="1344"/>
      <c r="P422" s="260" t="s">
        <v>343</v>
      </c>
      <c r="Q422" s="1339" t="s">
        <v>1093</v>
      </c>
      <c r="R422" s="1339"/>
      <c r="S422" s="1339"/>
      <c r="T422" s="1339"/>
      <c r="U422" s="1339"/>
      <c r="V422" s="1339"/>
      <c r="W422" s="1343"/>
      <c r="X422" s="1344"/>
      <c r="Y422" s="1344"/>
      <c r="Z422" s="260" t="s">
        <v>343</v>
      </c>
      <c r="AA422" s="45"/>
      <c r="AB422" s="235"/>
      <c r="AC422" s="236"/>
      <c r="AD422" s="237"/>
    </row>
    <row r="423" spans="1:30">
      <c r="A423" s="47"/>
      <c r="B423" s="59"/>
      <c r="C423" s="48"/>
      <c r="D423" s="63"/>
      <c r="E423" s="49"/>
      <c r="F423" s="32"/>
      <c r="G423" s="230"/>
      <c r="H423" s="230"/>
      <c r="I423" s="230"/>
      <c r="J423" s="230"/>
      <c r="K423" s="230"/>
      <c r="L423" s="230"/>
      <c r="M423" s="230"/>
      <c r="N423" s="230"/>
      <c r="O423" s="230"/>
      <c r="P423" s="230"/>
      <c r="Q423" s="230"/>
      <c r="R423" s="230"/>
      <c r="S423" s="230"/>
      <c r="T423" s="230"/>
      <c r="U423" s="230"/>
      <c r="V423" s="230"/>
      <c r="W423" s="230"/>
      <c r="X423" s="230"/>
      <c r="Y423" s="230"/>
      <c r="Z423" s="230"/>
      <c r="AA423" s="45"/>
      <c r="AB423" s="235"/>
      <c r="AC423" s="236"/>
      <c r="AD423" s="237"/>
    </row>
    <row r="424" spans="1:30">
      <c r="A424" s="47"/>
      <c r="B424" s="59"/>
      <c r="C424" s="48"/>
      <c r="D424" s="63" t="s">
        <v>242</v>
      </c>
      <c r="E424" s="1056" t="s">
        <v>616</v>
      </c>
      <c r="F424" s="32"/>
      <c r="G424" s="230"/>
      <c r="H424" s="230"/>
      <c r="I424" s="230"/>
      <c r="J424" s="230"/>
      <c r="K424" s="230"/>
      <c r="L424" s="230"/>
      <c r="M424" s="230"/>
      <c r="N424" s="230"/>
      <c r="O424" s="230"/>
      <c r="P424" s="230"/>
      <c r="Q424" s="230"/>
      <c r="R424" s="230"/>
      <c r="S424" s="230"/>
      <c r="T424" s="230"/>
      <c r="U424" s="230"/>
      <c r="V424" s="230"/>
      <c r="W424" s="230"/>
      <c r="X424" s="230"/>
      <c r="Y424" s="230"/>
      <c r="Z424" s="230"/>
      <c r="AA424" s="45"/>
      <c r="AB424" s="235"/>
      <c r="AC424" s="236"/>
      <c r="AD424" s="237"/>
    </row>
    <row r="425" spans="1:30">
      <c r="A425" s="47"/>
      <c r="B425" s="59"/>
      <c r="C425" s="48"/>
      <c r="D425" s="63"/>
      <c r="E425" s="1056"/>
      <c r="F425" s="32"/>
      <c r="G425" s="230"/>
      <c r="H425" s="230"/>
      <c r="I425" s="230"/>
      <c r="J425" s="230"/>
      <c r="K425" s="230"/>
      <c r="L425" s="230"/>
      <c r="M425" s="230"/>
      <c r="N425" s="230"/>
      <c r="O425" s="230"/>
      <c r="P425" s="230"/>
      <c r="Q425" s="230"/>
      <c r="R425" s="230"/>
      <c r="S425" s="230"/>
      <c r="T425" s="230"/>
      <c r="U425" s="230"/>
      <c r="V425" s="230"/>
      <c r="W425" s="230"/>
      <c r="X425" s="230"/>
      <c r="Y425" s="230"/>
      <c r="Z425" s="230"/>
      <c r="AA425" s="45"/>
      <c r="AB425" s="235"/>
      <c r="AC425" s="236"/>
      <c r="AD425" s="237"/>
    </row>
    <row r="426" spans="1:30">
      <c r="A426" s="47"/>
      <c r="B426" s="59"/>
      <c r="C426" s="48"/>
      <c r="D426" s="63"/>
      <c r="E426" s="1056"/>
      <c r="F426" s="32"/>
      <c r="G426" s="230"/>
      <c r="H426" s="230"/>
      <c r="I426" s="230"/>
      <c r="J426" s="230"/>
      <c r="K426" s="230"/>
      <c r="L426" s="230"/>
      <c r="M426" s="230"/>
      <c r="N426" s="230"/>
      <c r="O426" s="230"/>
      <c r="P426" s="230"/>
      <c r="Q426" s="230"/>
      <c r="R426" s="230"/>
      <c r="S426" s="230"/>
      <c r="T426" s="230"/>
      <c r="U426" s="230"/>
      <c r="V426" s="230"/>
      <c r="W426" s="230"/>
      <c r="X426" s="230"/>
      <c r="Y426" s="230"/>
      <c r="Z426" s="230"/>
      <c r="AA426" s="45"/>
      <c r="AB426" s="235"/>
      <c r="AC426" s="236"/>
      <c r="AD426" s="237"/>
    </row>
    <row r="427" spans="1:30">
      <c r="A427" s="47"/>
      <c r="B427" s="59"/>
      <c r="C427" s="48"/>
      <c r="D427" s="63"/>
      <c r="E427" s="1056"/>
      <c r="F427" s="32"/>
      <c r="G427" s="230"/>
      <c r="H427" s="230"/>
      <c r="I427" s="230"/>
      <c r="J427" s="230"/>
      <c r="K427" s="230"/>
      <c r="L427" s="230"/>
      <c r="M427" s="230"/>
      <c r="N427" s="230"/>
      <c r="O427" s="230"/>
      <c r="P427" s="230"/>
      <c r="Q427" s="230"/>
      <c r="R427" s="230"/>
      <c r="S427" s="230"/>
      <c r="T427" s="230"/>
      <c r="U427" s="230"/>
      <c r="V427" s="230"/>
      <c r="W427" s="230"/>
      <c r="X427" s="230"/>
      <c r="Y427" s="230"/>
      <c r="Z427" s="230"/>
      <c r="AA427" s="45"/>
      <c r="AB427" s="235"/>
      <c r="AC427" s="236"/>
      <c r="AD427" s="237"/>
    </row>
    <row r="428" spans="1:30">
      <c r="A428" s="47"/>
      <c r="B428" s="59"/>
      <c r="C428" s="48"/>
      <c r="D428" s="63"/>
      <c r="E428" s="1056"/>
      <c r="F428" s="32"/>
      <c r="G428" s="230"/>
      <c r="H428" s="230"/>
      <c r="I428" s="230"/>
      <c r="J428" s="230"/>
      <c r="K428" s="230"/>
      <c r="L428" s="230"/>
      <c r="M428" s="230"/>
      <c r="N428" s="230"/>
      <c r="O428" s="230"/>
      <c r="P428" s="230"/>
      <c r="Q428" s="230"/>
      <c r="R428" s="230"/>
      <c r="S428" s="230"/>
      <c r="T428" s="230"/>
      <c r="U428" s="230"/>
      <c r="V428" s="230"/>
      <c r="W428" s="230"/>
      <c r="X428" s="230"/>
      <c r="Y428" s="230"/>
      <c r="Z428" s="230"/>
      <c r="AA428" s="45"/>
      <c r="AB428" s="235"/>
      <c r="AC428" s="236"/>
      <c r="AD428" s="237"/>
    </row>
    <row r="429" spans="1:30">
      <c r="A429" s="47"/>
      <c r="B429" s="59"/>
      <c r="C429" s="48"/>
      <c r="D429" s="63"/>
      <c r="E429" s="1056"/>
      <c r="F429" s="32"/>
      <c r="G429" s="230"/>
      <c r="H429" s="230"/>
      <c r="I429" s="230"/>
      <c r="J429" s="230"/>
      <c r="K429" s="230"/>
      <c r="L429" s="230"/>
      <c r="M429" s="230"/>
      <c r="N429" s="230"/>
      <c r="O429" s="230"/>
      <c r="P429" s="230"/>
      <c r="Q429" s="230"/>
      <c r="R429" s="230"/>
      <c r="S429" s="230"/>
      <c r="T429" s="230"/>
      <c r="U429" s="230"/>
      <c r="V429" s="230"/>
      <c r="W429" s="230"/>
      <c r="X429" s="230"/>
      <c r="Y429" s="230"/>
      <c r="Z429" s="230"/>
      <c r="AA429" s="45"/>
      <c r="AB429" s="235"/>
      <c r="AC429" s="236"/>
      <c r="AD429" s="237"/>
    </row>
    <row r="430" spans="1:30">
      <c r="A430" s="47"/>
      <c r="B430" s="59"/>
      <c r="C430" s="48"/>
      <c r="D430" s="63"/>
      <c r="E430" s="1056"/>
      <c r="F430" s="32"/>
      <c r="G430" s="230"/>
      <c r="H430" s="230"/>
      <c r="I430" s="230"/>
      <c r="J430" s="230"/>
      <c r="K430" s="230"/>
      <c r="L430" s="230"/>
      <c r="M430" s="230"/>
      <c r="N430" s="230"/>
      <c r="O430" s="230"/>
      <c r="P430" s="230"/>
      <c r="Q430" s="230"/>
      <c r="R430" s="230"/>
      <c r="S430" s="230"/>
      <c r="T430" s="230"/>
      <c r="U430" s="230"/>
      <c r="V430" s="230"/>
      <c r="W430" s="230"/>
      <c r="X430" s="230"/>
      <c r="Y430" s="230"/>
      <c r="Z430" s="230"/>
      <c r="AA430" s="45"/>
      <c r="AB430" s="235"/>
      <c r="AC430" s="236"/>
      <c r="AD430" s="237"/>
    </row>
    <row r="431" spans="1:30">
      <c r="A431" s="47"/>
      <c r="B431" s="59"/>
      <c r="C431" s="48"/>
      <c r="D431" s="63"/>
      <c r="E431" s="1056"/>
      <c r="F431" s="32"/>
      <c r="G431" s="230"/>
      <c r="H431" s="230"/>
      <c r="I431" s="230"/>
      <c r="J431" s="230"/>
      <c r="K431" s="230"/>
      <c r="L431" s="230"/>
      <c r="M431" s="230"/>
      <c r="N431" s="230"/>
      <c r="O431" s="230"/>
      <c r="P431" s="230"/>
      <c r="Q431" s="230"/>
      <c r="R431" s="230"/>
      <c r="S431" s="230"/>
      <c r="T431" s="230"/>
      <c r="U431" s="230"/>
      <c r="V431" s="230"/>
      <c r="W431" s="230"/>
      <c r="X431" s="230"/>
      <c r="Y431" s="230"/>
      <c r="Z431" s="230"/>
      <c r="AA431" s="45"/>
      <c r="AB431" s="235"/>
      <c r="AC431" s="236"/>
      <c r="AD431" s="237"/>
    </row>
    <row r="432" spans="1:30">
      <c r="A432" s="47"/>
      <c r="B432" s="59"/>
      <c r="C432" s="48"/>
      <c r="D432" s="63"/>
      <c r="E432" s="1056"/>
      <c r="F432" s="32"/>
      <c r="G432" s="230"/>
      <c r="H432" s="230"/>
      <c r="I432" s="230"/>
      <c r="J432" s="230"/>
      <c r="K432" s="230"/>
      <c r="L432" s="230"/>
      <c r="M432" s="230"/>
      <c r="N432" s="230"/>
      <c r="O432" s="230"/>
      <c r="P432" s="230"/>
      <c r="Q432" s="230"/>
      <c r="R432" s="230"/>
      <c r="S432" s="230"/>
      <c r="T432" s="230"/>
      <c r="U432" s="230"/>
      <c r="V432" s="230"/>
      <c r="W432" s="230"/>
      <c r="X432" s="230"/>
      <c r="Y432" s="230"/>
      <c r="Z432" s="230"/>
      <c r="AA432" s="45"/>
      <c r="AB432" s="235"/>
      <c r="AC432" s="236"/>
      <c r="AD432" s="237"/>
    </row>
    <row r="433" spans="1:30">
      <c r="A433" s="47"/>
      <c r="B433" s="59"/>
      <c r="C433" s="48"/>
      <c r="D433" s="63"/>
      <c r="E433" s="49"/>
      <c r="F433" s="32"/>
      <c r="G433" s="230"/>
      <c r="H433" s="230"/>
      <c r="I433" s="230"/>
      <c r="J433" s="230"/>
      <c r="K433" s="230"/>
      <c r="L433" s="230"/>
      <c r="M433" s="230"/>
      <c r="N433" s="230"/>
      <c r="O433" s="230"/>
      <c r="P433" s="230"/>
      <c r="Q433" s="230"/>
      <c r="R433" s="230"/>
      <c r="S433" s="230"/>
      <c r="T433" s="230"/>
      <c r="U433" s="230"/>
      <c r="V433" s="230"/>
      <c r="W433" s="230"/>
      <c r="X433" s="230"/>
      <c r="Y433" s="230"/>
      <c r="Z433" s="230"/>
      <c r="AA433" s="45"/>
      <c r="AB433" s="235"/>
      <c r="AC433" s="236"/>
      <c r="AD433" s="237"/>
    </row>
    <row r="434" spans="1:30">
      <c r="A434" s="47"/>
      <c r="B434" s="59"/>
      <c r="C434" s="48"/>
      <c r="D434" s="63" t="s">
        <v>242</v>
      </c>
      <c r="E434" s="1056" t="s">
        <v>425</v>
      </c>
      <c r="F434" s="32"/>
      <c r="G434" s="230"/>
      <c r="H434" s="230"/>
      <c r="I434" s="230"/>
      <c r="J434" s="230"/>
      <c r="K434" s="230"/>
      <c r="L434" s="230"/>
      <c r="M434" s="230"/>
      <c r="N434" s="230"/>
      <c r="O434" s="230"/>
      <c r="P434" s="230"/>
      <c r="Q434" s="230"/>
      <c r="R434" s="230"/>
      <c r="S434" s="230"/>
      <c r="T434" s="230"/>
      <c r="U434" s="230"/>
      <c r="V434" s="230"/>
      <c r="W434" s="230"/>
      <c r="X434" s="230"/>
      <c r="Y434" s="230"/>
      <c r="Z434" s="230"/>
      <c r="AA434" s="45"/>
      <c r="AB434" s="235"/>
      <c r="AC434" s="236"/>
      <c r="AD434" s="237"/>
    </row>
    <row r="435" spans="1:30">
      <c r="A435" s="47"/>
      <c r="B435" s="59"/>
      <c r="C435" s="48"/>
      <c r="D435" s="63"/>
      <c r="E435" s="1056"/>
      <c r="F435" s="32"/>
      <c r="G435" s="230"/>
      <c r="H435" s="230"/>
      <c r="I435" s="230"/>
      <c r="J435" s="230"/>
      <c r="K435" s="230"/>
      <c r="L435" s="230"/>
      <c r="M435" s="230"/>
      <c r="N435" s="230"/>
      <c r="O435" s="230"/>
      <c r="P435" s="230"/>
      <c r="Q435" s="230"/>
      <c r="R435" s="230"/>
      <c r="S435" s="230"/>
      <c r="T435" s="230"/>
      <c r="U435" s="230"/>
      <c r="V435" s="230"/>
      <c r="W435" s="230"/>
      <c r="X435" s="230"/>
      <c r="Y435" s="230"/>
      <c r="Z435" s="230"/>
      <c r="AA435" s="45"/>
      <c r="AB435" s="235"/>
      <c r="AC435" s="236"/>
      <c r="AD435" s="237"/>
    </row>
    <row r="436" spans="1:30">
      <c r="A436" s="203"/>
      <c r="B436" s="127"/>
      <c r="C436" s="164"/>
      <c r="D436" s="165"/>
      <c r="E436" s="203"/>
      <c r="F436" s="64"/>
      <c r="G436" s="250"/>
      <c r="H436" s="250"/>
      <c r="I436" s="250"/>
      <c r="J436" s="250"/>
      <c r="K436" s="250"/>
      <c r="L436" s="250"/>
      <c r="M436" s="250"/>
      <c r="N436" s="250"/>
      <c r="O436" s="250"/>
      <c r="P436" s="250"/>
      <c r="Q436" s="250"/>
      <c r="R436" s="250"/>
      <c r="S436" s="250"/>
      <c r="T436" s="250"/>
      <c r="U436" s="250"/>
      <c r="V436" s="250"/>
      <c r="W436" s="250"/>
      <c r="X436" s="250"/>
      <c r="Y436" s="250"/>
      <c r="Z436" s="250"/>
      <c r="AA436" s="66"/>
      <c r="AB436" s="251"/>
      <c r="AC436" s="252"/>
      <c r="AD436" s="253"/>
    </row>
    <row r="437" spans="1:30" ht="5.25" customHeight="1">
      <c r="A437" s="49"/>
      <c r="B437" s="32"/>
      <c r="C437" s="45"/>
      <c r="D437" s="232"/>
      <c r="E437" s="49"/>
      <c r="F437" s="32"/>
      <c r="J437" s="124"/>
      <c r="K437" s="124"/>
      <c r="L437" s="124"/>
      <c r="M437" s="46"/>
      <c r="N437" s="41"/>
      <c r="O437" s="41"/>
      <c r="P437" s="41"/>
      <c r="Q437" s="41"/>
      <c r="R437" s="41"/>
      <c r="S437" s="41"/>
      <c r="T437" s="41"/>
      <c r="U437" s="41"/>
      <c r="V437" s="46"/>
      <c r="AA437" s="45"/>
      <c r="AB437" s="184"/>
      <c r="AC437" s="185"/>
      <c r="AD437" s="186"/>
    </row>
    <row r="438" spans="1:30" ht="13.5" customHeight="1">
      <c r="A438" s="1008" t="s">
        <v>486</v>
      </c>
      <c r="B438" s="1090" t="s">
        <v>1009</v>
      </c>
      <c r="C438" s="1180" t="s">
        <v>426</v>
      </c>
      <c r="D438" s="63" t="s">
        <v>240</v>
      </c>
      <c r="E438" s="1056" t="s">
        <v>748</v>
      </c>
      <c r="F438" s="32"/>
      <c r="G438" s="1011" t="s">
        <v>72</v>
      </c>
      <c r="H438" s="1011"/>
      <c r="I438" s="1011"/>
      <c r="J438" s="1011"/>
      <c r="K438" s="1011"/>
      <c r="L438" s="1011"/>
      <c r="M438" s="1011"/>
      <c r="N438" s="1058" t="s">
        <v>114</v>
      </c>
      <c r="O438" s="1058"/>
      <c r="P438" s="1058"/>
      <c r="Q438" s="1058"/>
      <c r="R438" s="1058"/>
      <c r="S438" s="1058"/>
      <c r="T438" s="1058"/>
      <c r="U438" s="1058"/>
      <c r="V438" s="1058"/>
      <c r="AA438" s="45"/>
      <c r="AB438" s="1082" t="s">
        <v>495</v>
      </c>
      <c r="AC438" s="1083"/>
      <c r="AD438" s="1084"/>
    </row>
    <row r="439" spans="1:30">
      <c r="A439" s="1008"/>
      <c r="B439" s="2058"/>
      <c r="C439" s="1180"/>
      <c r="D439" s="63"/>
      <c r="E439" s="1056"/>
      <c r="F439" s="32"/>
      <c r="G439" s="1011"/>
      <c r="H439" s="1011"/>
      <c r="I439" s="1011"/>
      <c r="J439" s="1011"/>
      <c r="K439" s="1011"/>
      <c r="L439" s="1011"/>
      <c r="M439" s="1011"/>
      <c r="N439" s="1058"/>
      <c r="O439" s="1058"/>
      <c r="P439" s="1058"/>
      <c r="Q439" s="1058"/>
      <c r="R439" s="1058"/>
      <c r="S439" s="1058"/>
      <c r="T439" s="1058"/>
      <c r="U439" s="1058"/>
      <c r="V439" s="1058"/>
      <c r="AA439" s="45"/>
      <c r="AB439" s="1085"/>
      <c r="AC439" s="1083"/>
      <c r="AD439" s="1084"/>
    </row>
    <row r="440" spans="1:30">
      <c r="A440" s="1008"/>
      <c r="B440" s="37"/>
      <c r="C440" s="36"/>
      <c r="D440" s="63"/>
      <c r="E440" s="1056"/>
      <c r="F440" s="32"/>
      <c r="G440" s="157"/>
      <c r="H440" s="157"/>
      <c r="I440" s="157"/>
      <c r="J440" s="157"/>
      <c r="K440" s="157"/>
      <c r="L440" s="157"/>
      <c r="M440" s="157"/>
      <c r="N440" s="157"/>
      <c r="O440" s="157"/>
      <c r="P440" s="157"/>
      <c r="Q440" s="157"/>
      <c r="R440" s="157"/>
      <c r="S440" s="157"/>
      <c r="T440" s="157"/>
      <c r="U440" s="157"/>
      <c r="V440" s="157"/>
      <c r="W440" s="157"/>
      <c r="AA440" s="45"/>
      <c r="AB440" s="1085"/>
      <c r="AC440" s="1083"/>
      <c r="AD440" s="1084"/>
    </row>
    <row r="441" spans="1:30">
      <c r="A441" s="1008"/>
      <c r="B441" s="37"/>
      <c r="C441" s="36"/>
      <c r="D441" s="63"/>
      <c r="E441" s="1056"/>
      <c r="F441" s="32"/>
      <c r="G441" s="1674" t="s">
        <v>749</v>
      </c>
      <c r="H441" s="1675"/>
      <c r="I441" s="1675"/>
      <c r="J441" s="1675"/>
      <c r="K441" s="1675"/>
      <c r="L441" s="1675"/>
      <c r="M441" s="1675"/>
      <c r="N441" s="1675"/>
      <c r="O441" s="1675"/>
      <c r="P441" s="1675"/>
      <c r="Q441" s="1675"/>
      <c r="R441" s="1675"/>
      <c r="S441" s="1675"/>
      <c r="T441" s="1675"/>
      <c r="U441" s="1675"/>
      <c r="V441" s="1675"/>
      <c r="W441" s="1675"/>
      <c r="X441" s="1675"/>
      <c r="Y441" s="1675"/>
      <c r="Z441" s="1675"/>
      <c r="AA441" s="45"/>
      <c r="AB441" s="160"/>
      <c r="AC441" s="161"/>
      <c r="AD441" s="162"/>
    </row>
    <row r="442" spans="1:30">
      <c r="A442" s="1008"/>
      <c r="B442" s="37"/>
      <c r="C442" s="36"/>
      <c r="D442" s="63"/>
      <c r="E442" s="1056"/>
      <c r="F442" s="32"/>
      <c r="G442" s="1675"/>
      <c r="H442" s="1675"/>
      <c r="I442" s="1675"/>
      <c r="J442" s="1675"/>
      <c r="K442" s="1675"/>
      <c r="L442" s="1675"/>
      <c r="M442" s="1675"/>
      <c r="N442" s="1675"/>
      <c r="O442" s="1675"/>
      <c r="P442" s="1675"/>
      <c r="Q442" s="1675"/>
      <c r="R442" s="1675"/>
      <c r="S442" s="1675"/>
      <c r="T442" s="1675"/>
      <c r="U442" s="1675"/>
      <c r="V442" s="1675"/>
      <c r="W442" s="1675"/>
      <c r="X442" s="1675"/>
      <c r="Y442" s="1675"/>
      <c r="Z442" s="1675"/>
      <c r="AA442" s="45"/>
      <c r="AB442" s="160"/>
      <c r="AC442" s="161"/>
      <c r="AD442" s="162"/>
    </row>
    <row r="443" spans="1:30" ht="13.8" thickBot="1">
      <c r="A443" s="49"/>
      <c r="B443" s="37"/>
      <c r="C443" s="36"/>
      <c r="D443" s="63"/>
      <c r="E443" s="1056"/>
      <c r="F443" s="32"/>
      <c r="AA443" s="45"/>
      <c r="AB443" s="160"/>
      <c r="AC443" s="161"/>
      <c r="AD443" s="162"/>
    </row>
    <row r="444" spans="1:30" ht="13.8" thickBot="1">
      <c r="A444" s="49"/>
      <c r="B444" s="37"/>
      <c r="C444" s="36"/>
      <c r="D444" s="63"/>
      <c r="E444" s="1056"/>
      <c r="F444" s="32"/>
      <c r="H444" s="31" t="s">
        <v>750</v>
      </c>
      <c r="N444" s="31" t="s">
        <v>751</v>
      </c>
      <c r="P444" s="1354"/>
      <c r="Q444" s="1355"/>
      <c r="R444" s="1355"/>
      <c r="S444" s="1356"/>
      <c r="T444" s="31" t="s">
        <v>293</v>
      </c>
      <c r="AA444" s="45"/>
      <c r="AB444" s="160"/>
      <c r="AC444" s="161"/>
      <c r="AD444" s="162"/>
    </row>
    <row r="445" spans="1:30" ht="13.8" thickBot="1">
      <c r="A445" s="49"/>
      <c r="B445" s="37"/>
      <c r="C445" s="36"/>
      <c r="D445" s="63"/>
      <c r="E445" s="1056"/>
      <c r="F445" s="32"/>
      <c r="AA445" s="45"/>
      <c r="AB445" s="160"/>
      <c r="AC445" s="161"/>
      <c r="AD445" s="162"/>
    </row>
    <row r="446" spans="1:30" ht="13.8" thickBot="1">
      <c r="A446" s="49"/>
      <c r="B446" s="37"/>
      <c r="C446" s="36"/>
      <c r="D446" s="63"/>
      <c r="E446" s="1056"/>
      <c r="F446" s="32"/>
      <c r="H446" s="31" t="s">
        <v>752</v>
      </c>
      <c r="N446" s="31" t="s">
        <v>751</v>
      </c>
      <c r="P446" s="1354"/>
      <c r="Q446" s="1355"/>
      <c r="R446" s="1355"/>
      <c r="S446" s="1356"/>
      <c r="T446" s="31" t="s">
        <v>293</v>
      </c>
      <c r="AA446" s="45"/>
      <c r="AB446" s="160"/>
      <c r="AC446" s="161"/>
      <c r="AD446" s="162"/>
    </row>
    <row r="447" spans="1:30">
      <c r="A447" s="49"/>
      <c r="B447" s="37"/>
      <c r="C447" s="36"/>
      <c r="D447" s="63"/>
      <c r="E447" s="1056"/>
      <c r="F447" s="32"/>
      <c r="G447" s="157"/>
      <c r="H447" s="157"/>
      <c r="I447" s="157"/>
      <c r="J447" s="157"/>
      <c r="K447" s="157"/>
      <c r="L447" s="157"/>
      <c r="M447" s="157"/>
      <c r="N447" s="157"/>
      <c r="O447" s="157"/>
      <c r="P447" s="157"/>
      <c r="Q447" s="157"/>
      <c r="R447" s="157"/>
      <c r="S447" s="157"/>
      <c r="T447" s="157"/>
      <c r="U447" s="157"/>
      <c r="V447" s="157"/>
      <c r="W447" s="157"/>
      <c r="AA447" s="45"/>
      <c r="AB447" s="160"/>
      <c r="AC447" s="161"/>
      <c r="AD447" s="162"/>
    </row>
    <row r="448" spans="1:30">
      <c r="A448" s="49"/>
      <c r="B448" s="37"/>
      <c r="C448" s="36"/>
      <c r="D448" s="63"/>
      <c r="E448" s="1056"/>
      <c r="F448" s="32"/>
      <c r="G448" s="832" t="s">
        <v>361</v>
      </c>
      <c r="H448" s="832"/>
      <c r="I448" s="832"/>
      <c r="J448" s="832"/>
      <c r="K448" s="832"/>
      <c r="L448" s="832"/>
      <c r="M448" s="832"/>
      <c r="N448" s="832"/>
      <c r="O448" s="832"/>
      <c r="P448" s="832"/>
      <c r="Q448" s="832"/>
      <c r="R448" s="832"/>
      <c r="S448" s="832"/>
      <c r="T448" s="832"/>
      <c r="U448" s="832"/>
      <c r="V448" s="832"/>
      <c r="AA448" s="45"/>
      <c r="AB448" s="213"/>
      <c r="AC448" s="214"/>
      <c r="AD448" s="215"/>
    </row>
    <row r="449" spans="1:30">
      <c r="A449" s="49"/>
      <c r="B449" s="37"/>
      <c r="C449" s="36"/>
      <c r="D449" s="63"/>
      <c r="E449" s="1056"/>
      <c r="F449" s="32"/>
      <c r="G449" s="54" t="s">
        <v>104</v>
      </c>
      <c r="H449" s="1849" t="s">
        <v>362</v>
      </c>
      <c r="I449" s="1849"/>
      <c r="J449" s="1849"/>
      <c r="K449" s="1849"/>
      <c r="L449" s="1849"/>
      <c r="M449" s="1849"/>
      <c r="N449" s="1849"/>
      <c r="O449" s="1849"/>
      <c r="P449" s="1849"/>
      <c r="Q449" s="1849"/>
      <c r="R449" s="1849"/>
      <c r="S449" s="1849"/>
      <c r="T449" s="1849"/>
      <c r="U449" s="1849"/>
      <c r="V449" s="1849"/>
      <c r="W449" s="1849"/>
      <c r="X449" s="1849"/>
      <c r="Y449" s="1849"/>
      <c r="Z449" s="1849"/>
      <c r="AA449" s="45"/>
      <c r="AB449" s="213"/>
      <c r="AC449" s="214"/>
      <c r="AD449" s="215"/>
    </row>
    <row r="450" spans="1:30">
      <c r="A450" s="49"/>
      <c r="B450" s="37"/>
      <c r="C450" s="36"/>
      <c r="D450" s="63"/>
      <c r="E450" s="1056"/>
      <c r="F450" s="32"/>
      <c r="G450" s="54" t="s">
        <v>104</v>
      </c>
      <c r="H450" s="1849" t="s">
        <v>363</v>
      </c>
      <c r="I450" s="1849"/>
      <c r="J450" s="1849"/>
      <c r="K450" s="1849"/>
      <c r="L450" s="1849"/>
      <c r="M450" s="1849"/>
      <c r="N450" s="1849"/>
      <c r="O450" s="1849"/>
      <c r="P450" s="1849"/>
      <c r="Q450" s="1849"/>
      <c r="R450" s="1849"/>
      <c r="S450" s="1849"/>
      <c r="T450" s="1849"/>
      <c r="U450" s="1849"/>
      <c r="V450" s="1849"/>
      <c r="W450" s="1849"/>
      <c r="X450" s="1849"/>
      <c r="Y450" s="1849"/>
      <c r="Z450" s="1849"/>
      <c r="AA450" s="45"/>
      <c r="AB450" s="213"/>
      <c r="AC450" s="214"/>
      <c r="AD450" s="215"/>
    </row>
    <row r="451" spans="1:30">
      <c r="A451" s="49"/>
      <c r="B451" s="37"/>
      <c r="C451" s="36"/>
      <c r="D451" s="63"/>
      <c r="E451" s="1056"/>
      <c r="F451" s="32"/>
      <c r="G451" s="54" t="s">
        <v>104</v>
      </c>
      <c r="H451" s="1850" t="s">
        <v>364</v>
      </c>
      <c r="I451" s="1851"/>
      <c r="J451" s="1851"/>
      <c r="K451" s="1851"/>
      <c r="L451" s="1851"/>
      <c r="M451" s="1851"/>
      <c r="N451" s="1851"/>
      <c r="O451" s="1851"/>
      <c r="P451" s="1851"/>
      <c r="Q451" s="1851"/>
      <c r="R451" s="1851"/>
      <c r="S451" s="1851"/>
      <c r="T451" s="1851"/>
      <c r="U451" s="1851"/>
      <c r="V451" s="1851"/>
      <c r="W451" s="1851"/>
      <c r="X451" s="1851"/>
      <c r="Y451" s="1851"/>
      <c r="Z451" s="1852"/>
      <c r="AA451" s="45"/>
      <c r="AB451" s="213"/>
      <c r="AC451" s="214"/>
      <c r="AD451" s="215"/>
    </row>
    <row r="452" spans="1:30">
      <c r="A452" s="49"/>
      <c r="B452" s="37"/>
      <c r="C452" s="36"/>
      <c r="D452" s="63"/>
      <c r="E452" s="1056"/>
      <c r="F452" s="32"/>
      <c r="G452" s="994"/>
      <c r="H452" s="1853" t="s">
        <v>28</v>
      </c>
      <c r="I452" s="1853"/>
      <c r="J452" s="1853"/>
      <c r="K452" s="1853"/>
      <c r="L452" s="1853"/>
      <c r="M452" s="1853"/>
      <c r="N452" s="1853"/>
      <c r="O452" s="1853"/>
      <c r="P452" s="1853"/>
      <c r="Q452" s="1853"/>
      <c r="R452" s="1853"/>
      <c r="S452" s="1853"/>
      <c r="T452" s="1853"/>
      <c r="U452" s="1853"/>
      <c r="V452" s="1853"/>
      <c r="W452" s="1853"/>
      <c r="X452" s="1853"/>
      <c r="Y452" s="1853"/>
      <c r="Z452" s="1853"/>
      <c r="AA452" s="45"/>
      <c r="AB452" s="213"/>
      <c r="AC452" s="214"/>
      <c r="AD452" s="215"/>
    </row>
    <row r="453" spans="1:30">
      <c r="A453" s="49"/>
      <c r="B453" s="37"/>
      <c r="C453" s="36"/>
      <c r="D453" s="63"/>
      <c r="E453" s="1056"/>
      <c r="F453" s="32"/>
      <c r="G453" s="994"/>
      <c r="H453" s="1630"/>
      <c r="I453" s="1630"/>
      <c r="J453" s="1630"/>
      <c r="K453" s="1630"/>
      <c r="L453" s="1630"/>
      <c r="M453" s="1630"/>
      <c r="N453" s="1630"/>
      <c r="O453" s="1630"/>
      <c r="P453" s="1630"/>
      <c r="Q453" s="1630"/>
      <c r="R453" s="1630"/>
      <c r="S453" s="1630"/>
      <c r="T453" s="1630"/>
      <c r="U453" s="1630"/>
      <c r="V453" s="1630"/>
      <c r="W453" s="1630"/>
      <c r="X453" s="1630"/>
      <c r="Y453" s="1630"/>
      <c r="Z453" s="1630"/>
      <c r="AA453" s="45"/>
      <c r="AB453" s="213"/>
      <c r="AC453" s="214"/>
      <c r="AD453" s="215"/>
    </row>
    <row r="454" spans="1:30">
      <c r="A454" s="49"/>
      <c r="B454" s="37"/>
      <c r="C454" s="36"/>
      <c r="D454" s="63"/>
      <c r="E454" s="1056"/>
      <c r="F454" s="32"/>
      <c r="G454" s="994"/>
      <c r="H454" s="1630"/>
      <c r="I454" s="1630"/>
      <c r="J454" s="1630"/>
      <c r="K454" s="1630"/>
      <c r="L454" s="1630"/>
      <c r="M454" s="1630"/>
      <c r="N454" s="1630"/>
      <c r="O454" s="1630"/>
      <c r="P454" s="1630"/>
      <c r="Q454" s="1630"/>
      <c r="R454" s="1630"/>
      <c r="S454" s="1630"/>
      <c r="T454" s="1630"/>
      <c r="U454" s="1630"/>
      <c r="V454" s="1630"/>
      <c r="W454" s="1630"/>
      <c r="X454" s="1630"/>
      <c r="Y454" s="1630"/>
      <c r="Z454" s="1630"/>
      <c r="AA454" s="45"/>
      <c r="AB454" s="213"/>
      <c r="AC454" s="214"/>
      <c r="AD454" s="215"/>
    </row>
    <row r="455" spans="1:30">
      <c r="A455" s="49"/>
      <c r="B455" s="37"/>
      <c r="C455" s="36"/>
      <c r="D455" s="63"/>
      <c r="E455" s="1056"/>
      <c r="F455" s="32"/>
      <c r="G455" s="994"/>
      <c r="H455" s="1630"/>
      <c r="I455" s="1630"/>
      <c r="J455" s="1630"/>
      <c r="K455" s="1630"/>
      <c r="L455" s="1630"/>
      <c r="M455" s="1630"/>
      <c r="N455" s="1630"/>
      <c r="O455" s="1630"/>
      <c r="P455" s="1630"/>
      <c r="Q455" s="1630"/>
      <c r="R455" s="1630"/>
      <c r="S455" s="1630"/>
      <c r="T455" s="1630"/>
      <c r="U455" s="1630"/>
      <c r="V455" s="1630"/>
      <c r="W455" s="1630"/>
      <c r="X455" s="1630"/>
      <c r="Y455" s="1630"/>
      <c r="Z455" s="1630"/>
      <c r="AA455" s="45"/>
      <c r="AB455" s="213"/>
      <c r="AC455" s="214"/>
      <c r="AD455" s="215"/>
    </row>
    <row r="456" spans="1:30">
      <c r="A456" s="49"/>
      <c r="B456" s="37"/>
      <c r="C456" s="36"/>
      <c r="D456" s="63"/>
      <c r="E456" s="1056"/>
      <c r="F456" s="32"/>
      <c r="G456" s="994"/>
      <c r="H456" s="1631"/>
      <c r="I456" s="1631"/>
      <c r="J456" s="1631"/>
      <c r="K456" s="1631"/>
      <c r="L456" s="1631"/>
      <c r="M456" s="1631"/>
      <c r="N456" s="1631"/>
      <c r="O456" s="1631"/>
      <c r="P456" s="1631"/>
      <c r="Q456" s="1631"/>
      <c r="R456" s="1631"/>
      <c r="S456" s="1631"/>
      <c r="T456" s="1631"/>
      <c r="U456" s="1631"/>
      <c r="V456" s="1631"/>
      <c r="W456" s="1631"/>
      <c r="X456" s="1631"/>
      <c r="Y456" s="1631"/>
      <c r="Z456" s="1631"/>
      <c r="AA456" s="45"/>
      <c r="AB456" s="213"/>
      <c r="AC456" s="214"/>
      <c r="AD456" s="215"/>
    </row>
    <row r="457" spans="1:30">
      <c r="A457" s="49"/>
      <c r="B457" s="37"/>
      <c r="C457" s="36"/>
      <c r="D457" s="63"/>
      <c r="E457" s="49"/>
      <c r="F457" s="32"/>
      <c r="G457" s="46"/>
      <c r="H457" s="46"/>
      <c r="I457" s="46"/>
      <c r="J457" s="46"/>
      <c r="K457" s="46"/>
      <c r="L457" s="46"/>
      <c r="M457" s="46"/>
      <c r="N457" s="46"/>
      <c r="O457" s="46"/>
      <c r="P457" s="46"/>
      <c r="R457" s="46"/>
      <c r="S457" s="46"/>
      <c r="U457" s="46"/>
      <c r="V457" s="46"/>
      <c r="AA457" s="45"/>
      <c r="AB457" s="213"/>
      <c r="AC457" s="214"/>
      <c r="AD457" s="215"/>
    </row>
    <row r="458" spans="1:30">
      <c r="A458" s="49"/>
      <c r="B458" s="37"/>
      <c r="C458" s="36"/>
      <c r="D458" s="63"/>
      <c r="E458" s="49"/>
      <c r="F458" s="32"/>
      <c r="G458" s="46"/>
      <c r="H458" s="46"/>
      <c r="I458" s="46"/>
      <c r="J458" s="46"/>
      <c r="K458" s="46"/>
      <c r="L458" s="46"/>
      <c r="M458" s="46"/>
      <c r="N458" s="46"/>
      <c r="O458" s="46"/>
      <c r="P458" s="46"/>
      <c r="R458" s="46"/>
      <c r="S458" s="46"/>
      <c r="U458" s="46"/>
      <c r="V458" s="46"/>
      <c r="AA458" s="45"/>
      <c r="AB458" s="213"/>
      <c r="AC458" s="214"/>
      <c r="AD458" s="215"/>
    </row>
    <row r="459" spans="1:30" ht="13.5" customHeight="1">
      <c r="A459" s="1056" t="s">
        <v>487</v>
      </c>
      <c r="B459" s="1090" t="s">
        <v>1010</v>
      </c>
      <c r="C459" s="36" t="s">
        <v>427</v>
      </c>
      <c r="D459" s="63" t="s">
        <v>241</v>
      </c>
      <c r="E459" s="1056" t="s">
        <v>428</v>
      </c>
      <c r="F459" s="32"/>
      <c r="G459" s="1011" t="s">
        <v>72</v>
      </c>
      <c r="H459" s="1011"/>
      <c r="I459" s="1011"/>
      <c r="J459" s="1011"/>
      <c r="K459" s="1011"/>
      <c r="L459" s="1011"/>
      <c r="M459" s="1011"/>
      <c r="N459" s="1058" t="s">
        <v>465</v>
      </c>
      <c r="O459" s="1058"/>
      <c r="P459" s="1058"/>
      <c r="Q459" s="1058"/>
      <c r="R459" s="1058"/>
      <c r="S459" s="1058"/>
      <c r="T459" s="1058"/>
      <c r="U459" s="1058"/>
      <c r="V459" s="1058"/>
      <c r="AA459" s="45"/>
      <c r="AB459" s="1082" t="s">
        <v>495</v>
      </c>
      <c r="AC459" s="1083"/>
      <c r="AD459" s="1084"/>
    </row>
    <row r="460" spans="1:30">
      <c r="A460" s="1056"/>
      <c r="B460" s="2058"/>
      <c r="C460" s="36"/>
      <c r="D460" s="63"/>
      <c r="E460" s="1056"/>
      <c r="F460" s="32"/>
      <c r="G460" s="1011"/>
      <c r="H460" s="1011"/>
      <c r="I460" s="1011"/>
      <c r="J460" s="1011"/>
      <c r="K460" s="1011"/>
      <c r="L460" s="1011"/>
      <c r="M460" s="1011"/>
      <c r="N460" s="1058"/>
      <c r="O460" s="1058"/>
      <c r="P460" s="1058"/>
      <c r="Q460" s="1058"/>
      <c r="R460" s="1058"/>
      <c r="S460" s="1058"/>
      <c r="T460" s="1058"/>
      <c r="U460" s="1058"/>
      <c r="V460" s="1058"/>
      <c r="AA460" s="45"/>
      <c r="AB460" s="1085"/>
      <c r="AC460" s="1083"/>
      <c r="AD460" s="1084"/>
    </row>
    <row r="461" spans="1:30">
      <c r="A461" s="49"/>
      <c r="B461" s="37"/>
      <c r="C461" s="36"/>
      <c r="D461" s="63"/>
      <c r="E461" s="1056"/>
      <c r="F461" s="32"/>
      <c r="G461" s="254"/>
      <c r="H461" s="254"/>
      <c r="I461" s="254"/>
      <c r="J461" s="254"/>
      <c r="K461" s="254"/>
      <c r="L461" s="254"/>
      <c r="M461" s="254"/>
      <c r="N461" s="238"/>
      <c r="O461" s="238"/>
      <c r="P461" s="238"/>
      <c r="Q461" s="238"/>
      <c r="R461" s="238"/>
      <c r="S461" s="238"/>
      <c r="T461" s="238"/>
      <c r="U461" s="238"/>
      <c r="V461" s="238"/>
      <c r="AA461" s="45"/>
      <c r="AB461" s="1085"/>
      <c r="AC461" s="1083"/>
      <c r="AD461" s="1084"/>
    </row>
    <row r="462" spans="1:30">
      <c r="A462" s="49"/>
      <c r="B462" s="37"/>
      <c r="C462" s="36"/>
      <c r="D462" s="63"/>
      <c r="E462" s="49"/>
      <c r="F462" s="32"/>
      <c r="G462" s="1117" t="s">
        <v>327</v>
      </c>
      <c r="H462" s="1117"/>
      <c r="I462" s="832"/>
      <c r="J462" s="832"/>
      <c r="K462" s="832"/>
      <c r="L462" s="832"/>
      <c r="M462" s="832"/>
      <c r="N462" s="832"/>
      <c r="O462" s="832"/>
      <c r="P462" s="832"/>
      <c r="Q462" s="832"/>
      <c r="R462" s="832"/>
      <c r="S462" s="832"/>
      <c r="T462" s="832"/>
      <c r="U462" s="832"/>
      <c r="AA462" s="45"/>
      <c r="AB462" s="213"/>
      <c r="AC462" s="214"/>
      <c r="AD462" s="215"/>
    </row>
    <row r="463" spans="1:30">
      <c r="A463" s="49"/>
      <c r="B463" s="37"/>
      <c r="C463" s="36"/>
      <c r="D463" s="63" t="s">
        <v>241</v>
      </c>
      <c r="E463" s="1056" t="s">
        <v>429</v>
      </c>
      <c r="F463" s="32"/>
      <c r="G463" s="1259"/>
      <c r="H463" s="1260"/>
      <c r="I463" s="1261" t="s">
        <v>328</v>
      </c>
      <c r="J463" s="1262"/>
      <c r="K463" s="1262"/>
      <c r="L463" s="1262"/>
      <c r="M463" s="1262"/>
      <c r="N463" s="1262"/>
      <c r="O463" s="1262"/>
      <c r="P463" s="1262"/>
      <c r="Q463" s="1262"/>
      <c r="R463" s="1262"/>
      <c r="S463" s="1262"/>
      <c r="T463" s="1262"/>
      <c r="U463" s="1262"/>
      <c r="V463" s="1262"/>
      <c r="W463" s="1262"/>
      <c r="X463" s="1262"/>
      <c r="Y463" s="1262"/>
      <c r="Z463" s="1263"/>
      <c r="AA463" s="45"/>
      <c r="AB463" s="213"/>
      <c r="AC463" s="214"/>
      <c r="AD463" s="215"/>
    </row>
    <row r="464" spans="1:30">
      <c r="A464" s="49"/>
      <c r="B464" s="37"/>
      <c r="C464" s="36"/>
      <c r="D464" s="63"/>
      <c r="E464" s="1056"/>
      <c r="F464" s="32"/>
      <c r="G464" s="1259"/>
      <c r="H464" s="1260"/>
      <c r="I464" s="1261" t="s">
        <v>329</v>
      </c>
      <c r="J464" s="1262"/>
      <c r="K464" s="1262"/>
      <c r="L464" s="1262"/>
      <c r="M464" s="1262"/>
      <c r="N464" s="1262"/>
      <c r="O464" s="1262"/>
      <c r="P464" s="1262"/>
      <c r="Q464" s="1262"/>
      <c r="R464" s="1262"/>
      <c r="S464" s="1262"/>
      <c r="T464" s="1262"/>
      <c r="U464" s="1262"/>
      <c r="V464" s="1262"/>
      <c r="W464" s="1262"/>
      <c r="X464" s="1262"/>
      <c r="Y464" s="1262"/>
      <c r="Z464" s="1263"/>
      <c r="AA464" s="45"/>
      <c r="AB464" s="213"/>
      <c r="AC464" s="214"/>
      <c r="AD464" s="215"/>
    </row>
    <row r="465" spans="1:30">
      <c r="A465" s="49"/>
      <c r="B465" s="37"/>
      <c r="C465" s="36"/>
      <c r="D465" s="63"/>
      <c r="E465" s="1056"/>
      <c r="F465" s="32"/>
      <c r="G465" s="1259"/>
      <c r="H465" s="1260"/>
      <c r="I465" s="1261" t="s">
        <v>330</v>
      </c>
      <c r="J465" s="1262"/>
      <c r="K465" s="1262"/>
      <c r="L465" s="1262"/>
      <c r="M465" s="1262"/>
      <c r="N465" s="1262"/>
      <c r="O465" s="1262"/>
      <c r="P465" s="1262"/>
      <c r="Q465" s="1262"/>
      <c r="R465" s="1262"/>
      <c r="S465" s="1262"/>
      <c r="T465" s="1262"/>
      <c r="U465" s="1262"/>
      <c r="V465" s="1262"/>
      <c r="W465" s="1262"/>
      <c r="X465" s="1262"/>
      <c r="Y465" s="1262"/>
      <c r="Z465" s="1263"/>
      <c r="AA465" s="45"/>
      <c r="AB465" s="213"/>
      <c r="AC465" s="214"/>
      <c r="AD465" s="215"/>
    </row>
    <row r="466" spans="1:30">
      <c r="A466" s="49"/>
      <c r="B466" s="37"/>
      <c r="C466" s="36"/>
      <c r="D466" s="63"/>
      <c r="E466" s="1056"/>
      <c r="F466" s="32"/>
      <c r="G466" s="1322" t="s">
        <v>104</v>
      </c>
      <c r="H466" s="1323"/>
      <c r="I466" s="953" t="s">
        <v>331</v>
      </c>
      <c r="J466" s="954"/>
      <c r="K466" s="954"/>
      <c r="L466" s="954"/>
      <c r="M466" s="1326"/>
      <c r="N466" s="1326"/>
      <c r="O466" s="1326"/>
      <c r="P466" s="1326"/>
      <c r="Q466" s="1326"/>
      <c r="R466" s="1326"/>
      <c r="S466" s="1326"/>
      <c r="T466" s="1326"/>
      <c r="U466" s="1326"/>
      <c r="V466" s="1326"/>
      <c r="W466" s="1326"/>
      <c r="X466" s="1326"/>
      <c r="Y466" s="1326"/>
      <c r="Z466" s="987" t="s">
        <v>332</v>
      </c>
      <c r="AA466" s="45"/>
      <c r="AB466" s="213"/>
      <c r="AC466" s="214"/>
      <c r="AD466" s="215"/>
    </row>
    <row r="467" spans="1:30">
      <c r="A467" s="49"/>
      <c r="B467" s="37"/>
      <c r="C467" s="36"/>
      <c r="D467" s="63"/>
      <c r="E467" s="49"/>
      <c r="F467" s="32"/>
      <c r="G467" s="1324"/>
      <c r="H467" s="1325"/>
      <c r="I467" s="951"/>
      <c r="J467" s="950"/>
      <c r="K467" s="950"/>
      <c r="L467" s="950"/>
      <c r="M467" s="1327"/>
      <c r="N467" s="1327"/>
      <c r="O467" s="1327"/>
      <c r="P467" s="1327"/>
      <c r="Q467" s="1327"/>
      <c r="R467" s="1327"/>
      <c r="S467" s="1327"/>
      <c r="T467" s="1327"/>
      <c r="U467" s="1327"/>
      <c r="V467" s="1327"/>
      <c r="W467" s="1327"/>
      <c r="X467" s="1327"/>
      <c r="Y467" s="1327"/>
      <c r="Z467" s="952"/>
      <c r="AA467" s="45"/>
      <c r="AB467" s="213"/>
      <c r="AC467" s="214"/>
      <c r="AD467" s="215"/>
    </row>
    <row r="468" spans="1:30">
      <c r="A468" s="49"/>
      <c r="B468" s="37"/>
      <c r="C468" s="36"/>
      <c r="D468" s="63"/>
      <c r="E468" s="49"/>
      <c r="F468" s="32"/>
      <c r="G468" s="46"/>
      <c r="H468" s="46"/>
      <c r="I468" s="46"/>
      <c r="J468" s="46"/>
      <c r="K468" s="46"/>
      <c r="L468" s="46"/>
      <c r="M468" s="46"/>
      <c r="N468" s="46"/>
      <c r="O468" s="46"/>
      <c r="P468" s="46"/>
      <c r="R468" s="46"/>
      <c r="S468" s="46"/>
      <c r="U468" s="46"/>
      <c r="V468" s="46"/>
      <c r="AA468" s="45"/>
      <c r="AB468" s="213"/>
      <c r="AC468" s="214"/>
      <c r="AD468" s="215"/>
    </row>
    <row r="469" spans="1:30">
      <c r="A469" s="60"/>
      <c r="B469" s="61"/>
      <c r="C469" s="62"/>
      <c r="D469" s="165"/>
      <c r="E469" s="60"/>
      <c r="F469" s="64"/>
      <c r="G469" s="262"/>
      <c r="H469" s="262"/>
      <c r="I469" s="262"/>
      <c r="J469" s="262"/>
      <c r="K469" s="262"/>
      <c r="L469" s="262"/>
      <c r="M469" s="262"/>
      <c r="N469" s="262"/>
      <c r="O469" s="262"/>
      <c r="P469" s="262"/>
      <c r="Q469" s="118"/>
      <c r="R469" s="262"/>
      <c r="S469" s="262"/>
      <c r="T469" s="118"/>
      <c r="U469" s="262"/>
      <c r="V469" s="262"/>
      <c r="W469" s="118"/>
      <c r="X469" s="118"/>
      <c r="Y469" s="118"/>
      <c r="Z469" s="118"/>
      <c r="AA469" s="66"/>
      <c r="AB469" s="216"/>
      <c r="AC469" s="217"/>
      <c r="AD469" s="218"/>
    </row>
    <row r="470" spans="1:30" ht="6" customHeight="1">
      <c r="A470" s="263"/>
      <c r="B470" s="264"/>
      <c r="C470" s="265"/>
      <c r="D470" s="266"/>
      <c r="E470" s="267"/>
      <c r="F470" s="268"/>
      <c r="Y470" s="269"/>
      <c r="Z470" s="269"/>
      <c r="AA470" s="270"/>
      <c r="AB470" s="271"/>
      <c r="AC470" s="272"/>
      <c r="AD470" s="273"/>
    </row>
    <row r="471" spans="1:30" ht="13.5" customHeight="1">
      <c r="A471" s="1963" t="s">
        <v>637</v>
      </c>
      <c r="B471" s="1964">
        <v>26</v>
      </c>
      <c r="C471" s="1965" t="s">
        <v>176</v>
      </c>
      <c r="D471" s="582" t="s">
        <v>241</v>
      </c>
      <c r="E471" s="1966" t="s">
        <v>237</v>
      </c>
      <c r="F471" s="32"/>
      <c r="G471" s="1011" t="s">
        <v>72</v>
      </c>
      <c r="H471" s="1011"/>
      <c r="I471" s="1011"/>
      <c r="J471" s="1011"/>
      <c r="K471" s="1011"/>
      <c r="L471" s="1011"/>
      <c r="M471" s="1012"/>
      <c r="N471" s="1058" t="s">
        <v>868</v>
      </c>
      <c r="O471" s="1058"/>
      <c r="P471" s="1058"/>
      <c r="Q471" s="1058"/>
      <c r="R471" s="1058"/>
      <c r="S471" s="1058"/>
      <c r="T471" s="1058"/>
      <c r="U471" s="1058"/>
      <c r="V471" s="1058"/>
      <c r="AA471" s="45"/>
      <c r="AB471" s="1486" t="s">
        <v>643</v>
      </c>
      <c r="AC471" s="1550"/>
      <c r="AD471" s="1551"/>
    </row>
    <row r="472" spans="1:30">
      <c r="A472" s="1963"/>
      <c r="B472" s="1964"/>
      <c r="C472" s="1965"/>
      <c r="D472" s="582"/>
      <c r="E472" s="1966"/>
      <c r="F472" s="32"/>
      <c r="G472" s="1011"/>
      <c r="H472" s="1011"/>
      <c r="I472" s="1011"/>
      <c r="J472" s="1011"/>
      <c r="K472" s="1011"/>
      <c r="L472" s="1011"/>
      <c r="M472" s="1012"/>
      <c r="N472" s="1058"/>
      <c r="O472" s="1058"/>
      <c r="P472" s="1058"/>
      <c r="Q472" s="1058"/>
      <c r="R472" s="1058"/>
      <c r="S472" s="1058"/>
      <c r="T472" s="1058"/>
      <c r="U472" s="1058"/>
      <c r="V472" s="1058"/>
      <c r="AA472" s="45"/>
      <c r="AB472" s="1486"/>
      <c r="AC472" s="1550"/>
      <c r="AD472" s="1551"/>
    </row>
    <row r="473" spans="1:30">
      <c r="A473" s="1963"/>
      <c r="B473" s="1964"/>
      <c r="C473" s="1965"/>
      <c r="D473" s="582"/>
      <c r="E473" s="1966"/>
      <c r="F473" s="32"/>
      <c r="G473" s="46"/>
      <c r="H473" s="46"/>
      <c r="I473" s="46"/>
      <c r="J473" s="46"/>
      <c r="K473" s="46"/>
      <c r="L473" s="46"/>
      <c r="M473" s="46"/>
      <c r="N473" s="46"/>
      <c r="O473" s="46"/>
      <c r="P473" s="46"/>
      <c r="Q473" s="46"/>
      <c r="R473" s="46"/>
      <c r="S473" s="46"/>
      <c r="T473" s="46"/>
      <c r="U473" s="46"/>
      <c r="V473" s="46"/>
      <c r="AA473" s="45"/>
      <c r="AB473" s="274"/>
      <c r="AC473" s="275"/>
      <c r="AD473" s="276"/>
    </row>
    <row r="474" spans="1:30">
      <c r="A474" s="1963"/>
      <c r="B474" s="1964"/>
      <c r="C474" s="1965"/>
      <c r="D474" s="582"/>
      <c r="E474" s="1966"/>
      <c r="F474" s="32"/>
      <c r="AA474" s="45"/>
      <c r="AB474" s="274"/>
      <c r="AC474" s="275"/>
      <c r="AD474" s="276"/>
    </row>
    <row r="475" spans="1:30">
      <c r="A475" s="1963"/>
      <c r="B475" s="1964"/>
      <c r="C475" s="1965"/>
      <c r="D475" s="582"/>
      <c r="E475" s="1966"/>
      <c r="F475" s="32"/>
      <c r="AA475" s="45"/>
      <c r="AB475" s="274"/>
      <c r="AC475" s="275"/>
      <c r="AD475" s="276"/>
    </row>
    <row r="476" spans="1:30">
      <c r="A476" s="1963"/>
      <c r="B476" s="1964"/>
      <c r="C476" s="1965"/>
      <c r="D476" s="582"/>
      <c r="E476" s="1966"/>
      <c r="F476" s="32"/>
      <c r="AA476" s="45"/>
      <c r="AB476" s="274"/>
      <c r="AC476" s="275"/>
      <c r="AD476" s="276"/>
    </row>
    <row r="477" spans="1:30">
      <c r="A477" s="1963"/>
      <c r="B477" s="1964"/>
      <c r="C477" s="1965"/>
      <c r="D477" s="582"/>
      <c r="E477" s="1966"/>
      <c r="F477" s="32"/>
      <c r="AA477" s="45"/>
      <c r="AB477" s="184"/>
      <c r="AC477" s="185"/>
      <c r="AD477" s="186"/>
    </row>
    <row r="478" spans="1:30">
      <c r="A478" s="1963"/>
      <c r="B478" s="1964"/>
      <c r="C478" s="1965"/>
      <c r="D478" s="582"/>
      <c r="E478" s="1966"/>
      <c r="F478" s="32"/>
      <c r="AA478" s="45"/>
      <c r="AB478" s="184"/>
      <c r="AC478" s="185"/>
      <c r="AD478" s="186"/>
    </row>
    <row r="479" spans="1:30">
      <c r="A479" s="1963"/>
      <c r="B479" s="1964"/>
      <c r="C479" s="1965"/>
      <c r="D479" s="582"/>
      <c r="E479" s="1966"/>
      <c r="F479" s="32"/>
      <c r="AA479" s="45"/>
      <c r="AB479" s="184"/>
      <c r="AC479" s="185"/>
      <c r="AD479" s="186"/>
    </row>
    <row r="480" spans="1:30">
      <c r="A480" s="1963"/>
      <c r="B480" s="1964"/>
      <c r="C480" s="1965"/>
      <c r="D480" s="582"/>
      <c r="E480" s="1966"/>
      <c r="F480" s="32"/>
      <c r="AA480" s="45"/>
      <c r="AB480" s="184"/>
      <c r="AC480" s="185"/>
      <c r="AD480" s="186"/>
    </row>
    <row r="481" spans="1:30">
      <c r="A481" s="1963"/>
      <c r="B481" s="1964"/>
      <c r="C481" s="1965"/>
      <c r="D481" s="582"/>
      <c r="E481" s="1966"/>
      <c r="F481" s="32"/>
      <c r="AA481" s="45"/>
      <c r="AB481" s="277"/>
      <c r="AC481" s="278"/>
      <c r="AD481" s="279"/>
    </row>
    <row r="482" spans="1:30">
      <c r="A482" s="1963"/>
      <c r="B482" s="1964"/>
      <c r="C482" s="1965"/>
      <c r="D482" s="582"/>
      <c r="E482" s="1966"/>
      <c r="F482" s="32"/>
      <c r="AA482" s="45"/>
      <c r="AB482" s="277"/>
      <c r="AC482" s="278"/>
      <c r="AD482" s="279"/>
    </row>
    <row r="483" spans="1:30">
      <c r="A483" s="1963"/>
      <c r="B483" s="1964"/>
      <c r="C483" s="1965"/>
      <c r="D483" s="582"/>
      <c r="E483" s="1966"/>
      <c r="F483" s="32"/>
      <c r="AA483" s="45"/>
      <c r="AB483" s="277"/>
      <c r="AC483" s="278"/>
      <c r="AD483" s="279"/>
    </row>
    <row r="484" spans="1:30">
      <c r="A484" s="579"/>
      <c r="B484" s="580"/>
      <c r="C484" s="581"/>
      <c r="D484" s="582"/>
      <c r="E484" s="1966"/>
      <c r="F484" s="32"/>
      <c r="AA484" s="45"/>
      <c r="AB484" s="277"/>
      <c r="AC484" s="278"/>
      <c r="AD484" s="279"/>
    </row>
    <row r="485" spans="1:30">
      <c r="A485" s="49"/>
      <c r="B485" s="280"/>
      <c r="C485" s="36"/>
      <c r="D485" s="63"/>
      <c r="E485" s="49"/>
      <c r="F485" s="32"/>
      <c r="AA485" s="45"/>
      <c r="AB485" s="277"/>
      <c r="AC485" s="278"/>
      <c r="AD485" s="279"/>
    </row>
    <row r="486" spans="1:30">
      <c r="A486" s="1008" t="s">
        <v>1011</v>
      </c>
      <c r="B486" s="1090">
        <v>27</v>
      </c>
      <c r="C486" s="1009" t="s">
        <v>430</v>
      </c>
      <c r="D486" s="1010" t="s">
        <v>242</v>
      </c>
      <c r="E486" s="1008" t="s">
        <v>431</v>
      </c>
      <c r="F486" s="32"/>
      <c r="G486" s="1011" t="s">
        <v>72</v>
      </c>
      <c r="H486" s="1011"/>
      <c r="I486" s="1011"/>
      <c r="J486" s="1011"/>
      <c r="K486" s="1011"/>
      <c r="L486" s="1011"/>
      <c r="M486" s="1011"/>
      <c r="N486" s="1058" t="s">
        <v>291</v>
      </c>
      <c r="O486" s="1058"/>
      <c r="P486" s="1058"/>
      <c r="Q486" s="1058"/>
      <c r="R486" s="1058"/>
      <c r="S486" s="1058"/>
      <c r="T486" s="1058"/>
      <c r="U486" s="1058"/>
      <c r="V486" s="1058"/>
      <c r="X486" s="281"/>
      <c r="Y486" s="281"/>
      <c r="Z486" s="281"/>
      <c r="AA486" s="45"/>
      <c r="AB486" s="1082" t="s">
        <v>643</v>
      </c>
      <c r="AC486" s="1113"/>
      <c r="AD486" s="1114"/>
    </row>
    <row r="487" spans="1:30">
      <c r="A487" s="1008"/>
      <c r="B487" s="1090"/>
      <c r="C487" s="1009"/>
      <c r="D487" s="1010"/>
      <c r="E487" s="1008"/>
      <c r="F487" s="32"/>
      <c r="G487" s="1011"/>
      <c r="H487" s="1011"/>
      <c r="I487" s="1011"/>
      <c r="J487" s="1011"/>
      <c r="K487" s="1011"/>
      <c r="L487" s="1011"/>
      <c r="M487" s="1011"/>
      <c r="N487" s="1058"/>
      <c r="O487" s="1058"/>
      <c r="P487" s="1058"/>
      <c r="Q487" s="1058"/>
      <c r="R487" s="1058"/>
      <c r="S487" s="1058"/>
      <c r="T487" s="1058"/>
      <c r="U487" s="1058"/>
      <c r="V487" s="1058"/>
      <c r="X487" s="281"/>
      <c r="Y487" s="281"/>
      <c r="Z487" s="281"/>
      <c r="AA487" s="45"/>
      <c r="AB487" s="1082"/>
      <c r="AC487" s="1113"/>
      <c r="AD487" s="1114"/>
    </row>
    <row r="488" spans="1:30">
      <c r="A488" s="1008"/>
      <c r="B488" s="1090"/>
      <c r="C488" s="1009"/>
      <c r="D488" s="1010"/>
      <c r="E488" s="1008"/>
      <c r="F488" s="32"/>
      <c r="G488" s="31" t="s">
        <v>365</v>
      </c>
      <c r="H488" s="46"/>
      <c r="I488" s="46"/>
      <c r="J488" s="46"/>
      <c r="K488" s="124"/>
      <c r="L488" s="124"/>
      <c r="M488" s="124"/>
      <c r="N488" s="124"/>
      <c r="O488" s="124"/>
      <c r="P488" s="124"/>
      <c r="Q488" s="124"/>
      <c r="R488" s="124"/>
      <c r="S488" s="124"/>
      <c r="T488" s="124"/>
      <c r="U488" s="124"/>
      <c r="V488" s="124"/>
      <c r="W488" s="124"/>
      <c r="X488" s="281"/>
      <c r="Y488" s="281"/>
      <c r="Z488" s="281"/>
      <c r="AA488" s="45"/>
      <c r="AB488" s="1082"/>
      <c r="AC488" s="1113"/>
      <c r="AD488" s="1114"/>
    </row>
    <row r="489" spans="1:30">
      <c r="A489" s="1008"/>
      <c r="B489" s="1090"/>
      <c r="C489" s="1009"/>
      <c r="D489" s="1010"/>
      <c r="E489" s="1008"/>
      <c r="F489" s="32"/>
      <c r="G489" s="282"/>
      <c r="H489" s="1385" t="s">
        <v>366</v>
      </c>
      <c r="I489" s="1386"/>
      <c r="J489" s="1386"/>
      <c r="K489" s="1386"/>
      <c r="L489" s="1386"/>
      <c r="M489" s="1386"/>
      <c r="N489" s="1386"/>
      <c r="O489" s="1386"/>
      <c r="P489" s="1386"/>
      <c r="Q489" s="1386"/>
      <c r="R489" s="1386"/>
      <c r="S489" s="1386"/>
      <c r="T489" s="1387"/>
      <c r="U489" s="951" t="s">
        <v>356</v>
      </c>
      <c r="V489" s="950"/>
      <c r="W489" s="952"/>
      <c r="X489" s="281"/>
      <c r="Y489" s="281"/>
      <c r="Z489" s="281"/>
      <c r="AA489" s="45"/>
      <c r="AB489" s="184"/>
      <c r="AC489" s="185"/>
      <c r="AD489" s="186"/>
    </row>
    <row r="490" spans="1:30">
      <c r="A490" s="1008"/>
      <c r="B490" s="1090"/>
      <c r="C490" s="1009"/>
      <c r="D490" s="1010"/>
      <c r="E490" s="1008"/>
      <c r="F490" s="32"/>
      <c r="G490" s="283" t="s">
        <v>206</v>
      </c>
      <c r="H490" s="1379" t="s">
        <v>970</v>
      </c>
      <c r="I490" s="1380"/>
      <c r="J490" s="1380"/>
      <c r="K490" s="1380"/>
      <c r="L490" s="1380"/>
      <c r="M490" s="1380"/>
      <c r="N490" s="1380"/>
      <c r="O490" s="1380"/>
      <c r="P490" s="1380"/>
      <c r="Q490" s="1380"/>
      <c r="R490" s="1380"/>
      <c r="S490" s="1380"/>
      <c r="T490" s="1381"/>
      <c r="U490" s="1382" t="s">
        <v>102</v>
      </c>
      <c r="V490" s="1383"/>
      <c r="W490" s="1384"/>
      <c r="X490" s="281"/>
      <c r="Y490" s="281"/>
      <c r="Z490" s="281"/>
      <c r="AA490" s="45"/>
      <c r="AB490" s="184"/>
      <c r="AC490" s="185"/>
      <c r="AD490" s="186"/>
    </row>
    <row r="491" spans="1:30">
      <c r="A491" s="1008"/>
      <c r="B491" s="1090"/>
      <c r="C491" s="1009"/>
      <c r="D491" s="1010"/>
      <c r="E491" s="1008"/>
      <c r="F491" s="32"/>
      <c r="G491" s="1681" t="s">
        <v>212</v>
      </c>
      <c r="H491" s="1379" t="s">
        <v>1095</v>
      </c>
      <c r="I491" s="1380"/>
      <c r="J491" s="1380"/>
      <c r="K491" s="1380"/>
      <c r="L491" s="1380"/>
      <c r="M491" s="1380"/>
      <c r="N491" s="1380"/>
      <c r="O491" s="1380"/>
      <c r="P491" s="1380"/>
      <c r="Q491" s="1380"/>
      <c r="R491" s="1380"/>
      <c r="S491" s="1380"/>
      <c r="T491" s="1381"/>
      <c r="U491" s="1382" t="s">
        <v>102</v>
      </c>
      <c r="V491" s="1383"/>
      <c r="W491" s="1384"/>
      <c r="X491" s="281"/>
      <c r="Y491" s="281"/>
      <c r="Z491" s="281"/>
      <c r="AA491" s="45"/>
      <c r="AB491" s="184"/>
      <c r="AC491" s="185"/>
      <c r="AD491" s="186"/>
    </row>
    <row r="492" spans="1:30">
      <c r="A492" s="1008"/>
      <c r="B492" s="1090"/>
      <c r="C492" s="1009"/>
      <c r="D492" s="1010"/>
      <c r="E492" s="1008"/>
      <c r="F492" s="32"/>
      <c r="G492" s="1682"/>
      <c r="H492" s="1960" t="s">
        <v>1096</v>
      </c>
      <c r="I492" s="1961"/>
      <c r="J492" s="1961"/>
      <c r="K492" s="1961"/>
      <c r="L492" s="1961"/>
      <c r="M492" s="1961"/>
      <c r="N492" s="1961"/>
      <c r="O492" s="1961"/>
      <c r="P492" s="1961"/>
      <c r="Q492" s="1961"/>
      <c r="R492" s="1961"/>
      <c r="S492" s="1961"/>
      <c r="T492" s="1962"/>
      <c r="U492" s="2064" t="s">
        <v>102</v>
      </c>
      <c r="V492" s="2065"/>
      <c r="W492" s="2066"/>
      <c r="X492" s="281"/>
      <c r="Y492" s="281"/>
      <c r="Z492" s="281"/>
      <c r="AA492" s="45"/>
      <c r="AB492" s="184"/>
      <c r="AC492" s="185"/>
      <c r="AD492" s="186"/>
    </row>
    <row r="493" spans="1:30">
      <c r="A493" s="1008"/>
      <c r="B493" s="1090"/>
      <c r="C493" s="1009"/>
      <c r="D493" s="1010"/>
      <c r="E493" s="1008"/>
      <c r="F493" s="32"/>
      <c r="G493" s="283" t="s">
        <v>357</v>
      </c>
      <c r="H493" s="1379" t="s">
        <v>493</v>
      </c>
      <c r="I493" s="1380"/>
      <c r="J493" s="1380"/>
      <c r="K493" s="1380"/>
      <c r="L493" s="1380"/>
      <c r="M493" s="1380"/>
      <c r="N493" s="1380"/>
      <c r="O493" s="1380"/>
      <c r="P493" s="1380"/>
      <c r="Q493" s="1380"/>
      <c r="R493" s="1380"/>
      <c r="S493" s="1380"/>
      <c r="T493" s="1381"/>
      <c r="U493" s="1382" t="s">
        <v>102</v>
      </c>
      <c r="V493" s="1383"/>
      <c r="W493" s="1384"/>
      <c r="X493" s="281"/>
      <c r="Y493" s="281"/>
      <c r="Z493" s="281"/>
      <c r="AA493" s="45"/>
      <c r="AB493" s="184"/>
      <c r="AC493" s="185"/>
      <c r="AD493" s="186"/>
    </row>
    <row r="494" spans="1:30">
      <c r="A494" s="1008"/>
      <c r="B494" s="1090"/>
      <c r="C494" s="1009"/>
      <c r="D494" s="1010"/>
      <c r="E494" s="1008"/>
      <c r="F494" s="32"/>
      <c r="G494" s="283" t="s">
        <v>358</v>
      </c>
      <c r="H494" s="1379" t="s">
        <v>367</v>
      </c>
      <c r="I494" s="1380"/>
      <c r="J494" s="1380"/>
      <c r="K494" s="1380"/>
      <c r="L494" s="1380"/>
      <c r="M494" s="1380"/>
      <c r="N494" s="1380"/>
      <c r="O494" s="1380"/>
      <c r="P494" s="1380"/>
      <c r="Q494" s="1380"/>
      <c r="R494" s="1380"/>
      <c r="S494" s="1380"/>
      <c r="T494" s="1381"/>
      <c r="U494" s="1382" t="s">
        <v>102</v>
      </c>
      <c r="V494" s="1383"/>
      <c r="W494" s="1384"/>
      <c r="X494" s="281"/>
      <c r="Y494" s="281"/>
      <c r="Z494" s="281"/>
      <c r="AA494" s="45"/>
      <c r="AB494" s="184"/>
      <c r="AC494" s="185"/>
      <c r="AD494" s="186"/>
    </row>
    <row r="495" spans="1:30">
      <c r="A495" s="1008"/>
      <c r="B495" s="1090"/>
      <c r="C495" s="1009"/>
      <c r="D495" s="1010"/>
      <c r="E495" s="1008"/>
      <c r="F495" s="32"/>
      <c r="G495" s="283" t="s">
        <v>359</v>
      </c>
      <c r="H495" s="1379" t="s">
        <v>368</v>
      </c>
      <c r="I495" s="1380"/>
      <c r="J495" s="1380"/>
      <c r="K495" s="1380"/>
      <c r="L495" s="1380"/>
      <c r="M495" s="1380"/>
      <c r="N495" s="1380"/>
      <c r="O495" s="1380"/>
      <c r="P495" s="1380"/>
      <c r="Q495" s="1380"/>
      <c r="R495" s="1380"/>
      <c r="S495" s="1380"/>
      <c r="T495" s="1381"/>
      <c r="U495" s="1382" t="s">
        <v>102</v>
      </c>
      <c r="V495" s="1383"/>
      <c r="W495" s="1384"/>
      <c r="X495" s="281"/>
      <c r="Y495" s="281"/>
      <c r="Z495" s="281"/>
      <c r="AA495" s="45"/>
      <c r="AB495" s="184"/>
      <c r="AC495" s="185"/>
      <c r="AD495" s="186"/>
    </row>
    <row r="496" spans="1:30">
      <c r="A496" s="1008"/>
      <c r="B496" s="1090"/>
      <c r="C496" s="1009"/>
      <c r="D496" s="1010"/>
      <c r="E496" s="1008"/>
      <c r="F496" s="32"/>
      <c r="G496" s="283" t="s">
        <v>360</v>
      </c>
      <c r="H496" s="1379" t="s">
        <v>369</v>
      </c>
      <c r="I496" s="1380"/>
      <c r="J496" s="1380"/>
      <c r="K496" s="1380"/>
      <c r="L496" s="1380"/>
      <c r="M496" s="1380"/>
      <c r="N496" s="1380"/>
      <c r="O496" s="1380"/>
      <c r="P496" s="1380"/>
      <c r="Q496" s="1380"/>
      <c r="R496" s="1380"/>
      <c r="S496" s="1380"/>
      <c r="T496" s="1381"/>
      <c r="U496" s="1382" t="s">
        <v>102</v>
      </c>
      <c r="V496" s="1383"/>
      <c r="W496" s="1384"/>
      <c r="X496" s="281"/>
      <c r="Y496" s="281"/>
      <c r="Z496" s="281"/>
      <c r="AA496" s="45"/>
      <c r="AB496" s="184"/>
      <c r="AC496" s="185"/>
      <c r="AD496" s="186"/>
    </row>
    <row r="497" spans="1:30">
      <c r="A497" s="49"/>
      <c r="B497" s="59"/>
      <c r="C497" s="48"/>
      <c r="D497" s="63"/>
      <c r="E497" s="47"/>
      <c r="F497" s="32"/>
      <c r="X497" s="281"/>
      <c r="Y497" s="281"/>
      <c r="Z497" s="281"/>
      <c r="AA497" s="45"/>
      <c r="AB497" s="184"/>
      <c r="AC497" s="185"/>
      <c r="AD497" s="186"/>
    </row>
    <row r="498" spans="1:30">
      <c r="A498" s="49"/>
      <c r="B498" s="59"/>
      <c r="C498" s="48"/>
      <c r="D498" s="63"/>
      <c r="E498" s="47"/>
      <c r="F498" s="32"/>
      <c r="G498" s="834" t="s">
        <v>370</v>
      </c>
      <c r="H498" s="834"/>
      <c r="I498" s="834"/>
      <c r="J498" s="834"/>
      <c r="K498" s="834"/>
      <c r="L498" s="834"/>
      <c r="M498" s="834"/>
      <c r="N498" s="834"/>
      <c r="O498" s="834"/>
      <c r="P498" s="834"/>
      <c r="Q498" s="834"/>
      <c r="R498" s="834"/>
      <c r="S498" s="834"/>
      <c r="T498" s="834"/>
      <c r="U498" s="834"/>
      <c r="V498" s="834"/>
      <c r="W498" s="834"/>
      <c r="X498" s="284"/>
      <c r="Y498" s="285"/>
      <c r="Z498" s="281"/>
      <c r="AA498" s="45"/>
      <c r="AB498" s="184"/>
      <c r="AC498" s="185"/>
      <c r="AD498" s="186"/>
    </row>
    <row r="499" spans="1:30">
      <c r="A499" s="49"/>
      <c r="B499" s="59"/>
      <c r="C499" s="48"/>
      <c r="D499" s="63"/>
      <c r="E499" s="47"/>
      <c r="F499" s="32"/>
      <c r="G499" s="994"/>
      <c r="H499" s="994"/>
      <c r="I499" s="1849" t="s">
        <v>371</v>
      </c>
      <c r="J499" s="1849"/>
      <c r="K499" s="1849"/>
      <c r="L499" s="1849"/>
      <c r="M499" s="1849"/>
      <c r="N499" s="1849"/>
      <c r="O499" s="1849"/>
      <c r="P499" s="1849"/>
      <c r="Q499" s="1849"/>
      <c r="R499" s="1849"/>
      <c r="S499" s="1849"/>
      <c r="T499" s="1849"/>
      <c r="U499" s="1849"/>
      <c r="V499" s="1849"/>
      <c r="W499" s="1849"/>
      <c r="X499" s="286"/>
      <c r="Y499" s="281"/>
      <c r="Z499" s="281"/>
      <c r="AA499" s="45"/>
      <c r="AB499" s="184"/>
      <c r="AC499" s="185"/>
      <c r="AD499" s="186"/>
    </row>
    <row r="500" spans="1:30" ht="13.5" customHeight="1">
      <c r="A500" s="49"/>
      <c r="B500" s="59"/>
      <c r="C500" s="48"/>
      <c r="D500" s="63"/>
      <c r="E500" s="47"/>
      <c r="F500" s="32"/>
      <c r="G500" s="1259"/>
      <c r="H500" s="1260"/>
      <c r="I500" s="1850" t="s">
        <v>372</v>
      </c>
      <c r="J500" s="1851"/>
      <c r="K500" s="1851"/>
      <c r="L500" s="1851"/>
      <c r="M500" s="1851"/>
      <c r="N500" s="1851"/>
      <c r="O500" s="1852"/>
      <c r="P500" s="1259" t="s">
        <v>373</v>
      </c>
      <c r="Q500" s="1338"/>
      <c r="R500" s="1338"/>
      <c r="S500" s="1338"/>
      <c r="T500" s="1338"/>
      <c r="U500" s="1338"/>
      <c r="V500" s="1338"/>
      <c r="W500" s="1260"/>
      <c r="X500" s="286"/>
      <c r="Y500" s="281"/>
      <c r="Z500" s="281"/>
      <c r="AA500" s="45"/>
      <c r="AB500" s="184"/>
      <c r="AC500" s="185"/>
      <c r="AD500" s="186"/>
    </row>
    <row r="501" spans="1:30">
      <c r="A501" s="49"/>
      <c r="B501" s="59"/>
      <c r="C501" s="48"/>
      <c r="D501" s="63"/>
      <c r="E501" s="47"/>
      <c r="F501" s="32"/>
      <c r="X501" s="286"/>
      <c r="Y501" s="281"/>
      <c r="Z501" s="281"/>
      <c r="AA501" s="45"/>
      <c r="AB501" s="184"/>
      <c r="AC501" s="185"/>
      <c r="AD501" s="186"/>
    </row>
    <row r="502" spans="1:30" ht="13.5" customHeight="1">
      <c r="A502" s="49"/>
      <c r="B502" s="59"/>
      <c r="C502" s="48"/>
      <c r="D502" s="63"/>
      <c r="E502" s="47"/>
      <c r="F502" s="32"/>
      <c r="G502" s="1146" t="s">
        <v>374</v>
      </c>
      <c r="H502" s="1146"/>
      <c r="I502" s="1146"/>
      <c r="J502" s="1146"/>
      <c r="K502" s="1146"/>
      <c r="L502" s="1146"/>
      <c r="M502" s="1146"/>
      <c r="N502" s="1146"/>
      <c r="O502" s="1848"/>
      <c r="P502" s="1335" t="s">
        <v>375</v>
      </c>
      <c r="Q502" s="1336"/>
      <c r="R502" s="1336"/>
      <c r="S502" s="1336"/>
      <c r="T502" s="1336"/>
      <c r="U502" s="1336"/>
      <c r="V502" s="1336"/>
      <c r="W502" s="1336"/>
      <c r="X502" s="1337"/>
      <c r="Y502" s="281"/>
      <c r="Z502" s="281"/>
      <c r="AA502" s="45"/>
      <c r="AB502" s="184"/>
      <c r="AC502" s="185"/>
      <c r="AD502" s="186"/>
    </row>
    <row r="503" spans="1:30">
      <c r="A503" s="49"/>
      <c r="B503" s="59"/>
      <c r="C503" s="48"/>
      <c r="D503" s="63"/>
      <c r="E503" s="47"/>
      <c r="F503" s="32"/>
      <c r="X503" s="286"/>
      <c r="Y503" s="281"/>
      <c r="Z503" s="281"/>
      <c r="AA503" s="45"/>
      <c r="AB503" s="184"/>
      <c r="AC503" s="185"/>
      <c r="AD503" s="186"/>
    </row>
    <row r="504" spans="1:30">
      <c r="A504" s="49"/>
      <c r="B504" s="1090">
        <v>28</v>
      </c>
      <c r="C504" s="1009" t="s">
        <v>1012</v>
      </c>
      <c r="D504" s="1010" t="s">
        <v>242</v>
      </c>
      <c r="E504" s="1008" t="s">
        <v>1013</v>
      </c>
      <c r="F504" s="32"/>
      <c r="G504" s="31" t="s">
        <v>1015</v>
      </c>
      <c r="W504" s="105"/>
      <c r="X504" s="281"/>
      <c r="Y504" s="281"/>
      <c r="Z504" s="281"/>
      <c r="AA504" s="45"/>
      <c r="AB504" s="1082" t="s">
        <v>643</v>
      </c>
      <c r="AC504" s="1113"/>
      <c r="AD504" s="1114"/>
    </row>
    <row r="505" spans="1:30" ht="13.5" customHeight="1">
      <c r="A505" s="49"/>
      <c r="B505" s="1090"/>
      <c r="C505" s="1009"/>
      <c r="D505" s="1010"/>
      <c r="E505" s="1008"/>
      <c r="F505" s="32"/>
      <c r="G505" s="1217" t="s">
        <v>72</v>
      </c>
      <c r="H505" s="1217"/>
      <c r="I505" s="1217"/>
      <c r="J505" s="1217"/>
      <c r="K505" s="1217"/>
      <c r="L505" s="1217"/>
      <c r="M505" s="1217"/>
      <c r="N505" s="2060" t="s">
        <v>114</v>
      </c>
      <c r="O505" s="2060"/>
      <c r="P505" s="2060"/>
      <c r="Q505" s="2060"/>
      <c r="R505" s="2060"/>
      <c r="S505" s="2060"/>
      <c r="T505" s="2060"/>
      <c r="U505" s="2060"/>
      <c r="V505" s="2060"/>
      <c r="W505" s="105"/>
      <c r="X505" s="281"/>
      <c r="Y505" s="281"/>
      <c r="Z505" s="281"/>
      <c r="AA505" s="45"/>
      <c r="AB505" s="1082"/>
      <c r="AC505" s="1113"/>
      <c r="AD505" s="1114"/>
    </row>
    <row r="506" spans="1:30">
      <c r="A506" s="49"/>
      <c r="B506" s="1090"/>
      <c r="C506" s="1009"/>
      <c r="D506" s="1010"/>
      <c r="E506" s="1008"/>
      <c r="F506" s="32"/>
      <c r="G506" s="1217"/>
      <c r="H506" s="1217"/>
      <c r="I506" s="1217"/>
      <c r="J506" s="1217"/>
      <c r="K506" s="1217"/>
      <c r="L506" s="1217"/>
      <c r="M506" s="1217"/>
      <c r="N506" s="2060"/>
      <c r="O506" s="2060"/>
      <c r="P506" s="2060"/>
      <c r="Q506" s="2060"/>
      <c r="R506" s="2060"/>
      <c r="S506" s="2060"/>
      <c r="T506" s="2060"/>
      <c r="U506" s="2060"/>
      <c r="V506" s="2060"/>
      <c r="W506" s="281"/>
      <c r="X506" s="281"/>
      <c r="Y506" s="281"/>
      <c r="Z506" s="281"/>
      <c r="AA506" s="45"/>
      <c r="AB506" s="1082"/>
      <c r="AC506" s="1113"/>
      <c r="AD506" s="1114"/>
    </row>
    <row r="507" spans="1:30" ht="13.8" thickBot="1">
      <c r="A507" s="49"/>
      <c r="B507" s="1090"/>
      <c r="C507" s="1009"/>
      <c r="D507" s="1010"/>
      <c r="E507" s="1008"/>
      <c r="F507" s="32"/>
      <c r="G507" s="441"/>
      <c r="H507" s="441"/>
      <c r="I507" s="441"/>
      <c r="J507" s="441"/>
      <c r="K507" s="441"/>
      <c r="L507" s="441"/>
      <c r="M507" s="441"/>
      <c r="W507" s="281"/>
      <c r="X507" s="281"/>
      <c r="Y507" s="281"/>
      <c r="Z507" s="281"/>
      <c r="AA507" s="45"/>
      <c r="AB507" s="213"/>
      <c r="AC507" s="214"/>
      <c r="AD507" s="215"/>
    </row>
    <row r="508" spans="1:30">
      <c r="A508" s="49"/>
      <c r="B508" s="1090"/>
      <c r="C508" s="1009"/>
      <c r="D508" s="1010"/>
      <c r="E508" s="1008"/>
      <c r="F508" s="32"/>
      <c r="G508" s="2067" t="s">
        <v>1097</v>
      </c>
      <c r="H508" s="2067"/>
      <c r="I508" s="2067"/>
      <c r="J508" s="2067"/>
      <c r="K508" s="2067"/>
      <c r="L508" s="2067"/>
      <c r="M508" s="2067"/>
      <c r="N508" s="2068"/>
      <c r="O508" s="2069"/>
      <c r="P508" s="2069"/>
      <c r="Q508" s="2069"/>
      <c r="R508" s="2069"/>
      <c r="S508" s="2069"/>
      <c r="T508" s="2069"/>
      <c r="U508" s="2069"/>
      <c r="V508" s="2070"/>
      <c r="W508" s="281"/>
      <c r="X508" s="281"/>
      <c r="Y508" s="281"/>
      <c r="Z508" s="281"/>
      <c r="AA508" s="45"/>
      <c r="AB508" s="213"/>
      <c r="AC508" s="214"/>
      <c r="AD508" s="215"/>
    </row>
    <row r="509" spans="1:30" ht="13.8" thickBot="1">
      <c r="A509" s="49"/>
      <c r="B509" s="1090"/>
      <c r="C509" s="1009"/>
      <c r="D509" s="1010"/>
      <c r="E509" s="1008"/>
      <c r="F509" s="32"/>
      <c r="G509" s="2067"/>
      <c r="H509" s="2067"/>
      <c r="I509" s="2067"/>
      <c r="J509" s="2067"/>
      <c r="K509" s="2067"/>
      <c r="L509" s="2067"/>
      <c r="M509" s="2067"/>
      <c r="N509" s="2071"/>
      <c r="O509" s="2072"/>
      <c r="P509" s="2072"/>
      <c r="Q509" s="2072"/>
      <c r="R509" s="2072"/>
      <c r="S509" s="2072"/>
      <c r="T509" s="2072"/>
      <c r="U509" s="2072"/>
      <c r="V509" s="2073"/>
      <c r="W509" s="281"/>
      <c r="X509" s="281"/>
      <c r="Y509" s="281"/>
      <c r="Z509" s="281"/>
      <c r="AA509" s="45"/>
      <c r="AB509" s="213"/>
      <c r="AC509" s="214"/>
      <c r="AD509" s="215"/>
    </row>
    <row r="510" spans="1:30" ht="13.5" customHeight="1">
      <c r="A510" s="49"/>
      <c r="B510" s="1090"/>
      <c r="C510" s="1009"/>
      <c r="D510" s="1010"/>
      <c r="E510" s="1008"/>
      <c r="F510" s="32"/>
      <c r="X510" s="281"/>
      <c r="Y510" s="281"/>
      <c r="Z510" s="281"/>
      <c r="AA510" s="45"/>
      <c r="AB510" s="184"/>
      <c r="AC510" s="185"/>
      <c r="AD510" s="186"/>
    </row>
    <row r="511" spans="1:30" ht="13.5" customHeight="1">
      <c r="A511" s="49"/>
      <c r="B511" s="59"/>
      <c r="C511" s="48"/>
      <c r="D511" s="63"/>
      <c r="E511" s="1008"/>
      <c r="F511" s="32"/>
      <c r="G511" s="31" t="s">
        <v>1014</v>
      </c>
      <c r="X511" s="281"/>
      <c r="Y511" s="281"/>
      <c r="Z511" s="281"/>
      <c r="AA511" s="45"/>
      <c r="AB511" s="184"/>
      <c r="AC511" s="185"/>
      <c r="AD511" s="186"/>
    </row>
    <row r="512" spans="1:30" ht="13.5" customHeight="1">
      <c r="A512" s="49"/>
      <c r="B512" s="59"/>
      <c r="C512" s="48"/>
      <c r="D512" s="63"/>
      <c r="E512" s="1008"/>
      <c r="F512" s="32"/>
      <c r="G512" s="1217" t="s">
        <v>72</v>
      </c>
      <c r="H512" s="1217"/>
      <c r="I512" s="1217"/>
      <c r="J512" s="1217"/>
      <c r="K512" s="1217"/>
      <c r="L512" s="1217"/>
      <c r="M512" s="1217"/>
      <c r="N512" s="2059" t="s">
        <v>1098</v>
      </c>
      <c r="O512" s="2059"/>
      <c r="P512" s="2059"/>
      <c r="Q512" s="2059"/>
      <c r="R512" s="2059"/>
      <c r="S512" s="2059"/>
      <c r="T512" s="2059"/>
      <c r="U512" s="2059"/>
      <c r="V512" s="2059"/>
      <c r="X512" s="281"/>
      <c r="Y512" s="281"/>
      <c r="Z512" s="281"/>
      <c r="AA512" s="45"/>
      <c r="AB512" s="184"/>
      <c r="AC512" s="185"/>
      <c r="AD512" s="186"/>
    </row>
    <row r="513" spans="1:30" ht="13.5" customHeight="1">
      <c r="A513" s="49"/>
      <c r="B513" s="59"/>
      <c r="C513" s="48"/>
      <c r="D513" s="63"/>
      <c r="E513" s="1008"/>
      <c r="F513" s="32"/>
      <c r="G513" s="1217"/>
      <c r="H513" s="1217"/>
      <c r="I513" s="1217"/>
      <c r="J513" s="1217"/>
      <c r="K513" s="1217"/>
      <c r="L513" s="1217"/>
      <c r="M513" s="1217"/>
      <c r="N513" s="2059"/>
      <c r="O513" s="2059"/>
      <c r="P513" s="2059"/>
      <c r="Q513" s="2059"/>
      <c r="R513" s="2059"/>
      <c r="S513" s="2059"/>
      <c r="T513" s="2059"/>
      <c r="U513" s="2059"/>
      <c r="V513" s="2059"/>
      <c r="X513" s="281"/>
      <c r="Y513" s="281"/>
      <c r="Z513" s="281"/>
      <c r="AA513" s="45"/>
      <c r="AB513" s="184"/>
      <c r="AC513" s="185"/>
      <c r="AD513" s="186"/>
    </row>
    <row r="514" spans="1:30" ht="13.5" customHeight="1">
      <c r="A514" s="49"/>
      <c r="B514" s="59"/>
      <c r="C514" s="48"/>
      <c r="D514" s="63"/>
      <c r="E514" s="1008"/>
      <c r="F514" s="32"/>
      <c r="G514" s="441"/>
      <c r="H514" s="441"/>
      <c r="I514" s="441"/>
      <c r="J514" s="441"/>
      <c r="K514" s="441"/>
      <c r="L514" s="441"/>
      <c r="M514" s="441"/>
      <c r="X514" s="281"/>
      <c r="Y514" s="281"/>
      <c r="Z514" s="281"/>
      <c r="AA514" s="45"/>
      <c r="AB514" s="184"/>
      <c r="AC514" s="185"/>
      <c r="AD514" s="186"/>
    </row>
    <row r="515" spans="1:30" ht="13.5" customHeight="1">
      <c r="A515" s="49"/>
      <c r="B515" s="59"/>
      <c r="C515" s="48"/>
      <c r="D515" s="63"/>
      <c r="E515" s="1008"/>
      <c r="F515" s="32"/>
      <c r="G515" s="656" t="s">
        <v>1203</v>
      </c>
      <c r="H515" s="656"/>
      <c r="I515" s="656"/>
      <c r="J515" s="656"/>
      <c r="K515" s="732"/>
      <c r="L515" s="732"/>
      <c r="M515" s="732"/>
      <c r="N515" s="732"/>
      <c r="O515" s="732"/>
      <c r="P515" s="732"/>
      <c r="Q515" s="732"/>
      <c r="R515" s="732"/>
      <c r="S515" s="733"/>
      <c r="T515" s="733"/>
      <c r="U515" s="733"/>
      <c r="V515" s="733"/>
      <c r="W515" s="656"/>
      <c r="X515" s="656"/>
      <c r="Y515" s="656"/>
      <c r="Z515" s="656"/>
      <c r="AA515" s="45"/>
      <c r="AB515" s="184"/>
      <c r="AC515" s="185"/>
      <c r="AD515" s="186"/>
    </row>
    <row r="516" spans="1:30" ht="13.5" customHeight="1">
      <c r="A516" s="49"/>
      <c r="B516" s="59"/>
      <c r="C516" s="48"/>
      <c r="D516" s="63"/>
      <c r="E516" s="1008"/>
      <c r="F516" s="32"/>
      <c r="G516" s="1930"/>
      <c r="H516" s="1931"/>
      <c r="I516" s="1934" t="s">
        <v>1204</v>
      </c>
      <c r="J516" s="1935"/>
      <c r="K516" s="1935"/>
      <c r="L516" s="1935"/>
      <c r="M516" s="1935"/>
      <c r="N516" s="1935"/>
      <c r="O516" s="1935"/>
      <c r="P516" s="1935"/>
      <c r="Q516" s="1935"/>
      <c r="R516" s="1935"/>
      <c r="S516" s="1935"/>
      <c r="T516" s="1935"/>
      <c r="U516" s="1935"/>
      <c r="V516" s="1935"/>
      <c r="W516" s="1935"/>
      <c r="X516" s="1935"/>
      <c r="Y516" s="1935"/>
      <c r="Z516" s="1936"/>
      <c r="AA516" s="45"/>
      <c r="AB516" s="184"/>
      <c r="AC516" s="185"/>
      <c r="AD516" s="186"/>
    </row>
    <row r="517" spans="1:30" ht="13.5" customHeight="1">
      <c r="A517" s="49"/>
      <c r="B517" s="59"/>
      <c r="C517" s="48"/>
      <c r="D517" s="63"/>
      <c r="E517" s="47"/>
      <c r="F517" s="32"/>
      <c r="G517" s="1932"/>
      <c r="H517" s="1933"/>
      <c r="I517" s="1937"/>
      <c r="J517" s="1938"/>
      <c r="K517" s="1938"/>
      <c r="L517" s="1938"/>
      <c r="M517" s="1938"/>
      <c r="N517" s="1938"/>
      <c r="O517" s="1938"/>
      <c r="P517" s="1938"/>
      <c r="Q517" s="1938"/>
      <c r="R517" s="1938"/>
      <c r="S517" s="1938"/>
      <c r="T517" s="1938"/>
      <c r="U517" s="1938"/>
      <c r="V517" s="1938"/>
      <c r="W517" s="1938"/>
      <c r="X517" s="1938"/>
      <c r="Y517" s="1938"/>
      <c r="Z517" s="1939"/>
      <c r="AA517" s="45"/>
      <c r="AB517" s="184"/>
      <c r="AC517" s="185"/>
      <c r="AD517" s="186"/>
    </row>
    <row r="518" spans="1:30" ht="13.5" customHeight="1">
      <c r="A518" s="49"/>
      <c r="B518" s="59"/>
      <c r="C518" s="48"/>
      <c r="D518" s="63"/>
      <c r="E518" s="47"/>
      <c r="F518" s="32"/>
      <c r="G518" s="1930"/>
      <c r="H518" s="1940"/>
      <c r="I518" s="1945" t="s">
        <v>1206</v>
      </c>
      <c r="J518" s="1946"/>
      <c r="K518" s="1946"/>
      <c r="L518" s="1946"/>
      <c r="M518" s="1946"/>
      <c r="N518" s="1946"/>
      <c r="O518" s="1946"/>
      <c r="P518" s="1946"/>
      <c r="Q518" s="1946"/>
      <c r="R518" s="1946"/>
      <c r="S518" s="1946"/>
      <c r="T518" s="1946"/>
      <c r="U518" s="1946"/>
      <c r="V518" s="1946"/>
      <c r="W518" s="1946"/>
      <c r="X518" s="1946"/>
      <c r="Y518" s="1946"/>
      <c r="Z518" s="1947"/>
      <c r="AA518" s="45"/>
      <c r="AB518" s="184"/>
      <c r="AC518" s="185"/>
      <c r="AD518" s="186"/>
    </row>
    <row r="519" spans="1:30" ht="13.5" customHeight="1">
      <c r="A519" s="49"/>
      <c r="B519" s="59"/>
      <c r="C519" s="48"/>
      <c r="D519" s="63"/>
      <c r="E519" s="47"/>
      <c r="F519" s="32"/>
      <c r="G519" s="1941"/>
      <c r="H519" s="1942"/>
      <c r="I519" s="1948"/>
      <c r="J519" s="1949"/>
      <c r="K519" s="1949"/>
      <c r="L519" s="1949"/>
      <c r="M519" s="1949"/>
      <c r="N519" s="1949"/>
      <c r="O519" s="1949"/>
      <c r="P519" s="1949"/>
      <c r="Q519" s="1949"/>
      <c r="R519" s="1949"/>
      <c r="S519" s="1949"/>
      <c r="T519" s="1949"/>
      <c r="U519" s="1949"/>
      <c r="V519" s="1949"/>
      <c r="W519" s="1949"/>
      <c r="X519" s="1949"/>
      <c r="Y519" s="1949"/>
      <c r="Z519" s="1950"/>
      <c r="AA519" s="45"/>
      <c r="AB519" s="184"/>
      <c r="AC519" s="185"/>
      <c r="AD519" s="186"/>
    </row>
    <row r="520" spans="1:30" ht="13.5" customHeight="1">
      <c r="A520" s="49"/>
      <c r="B520" s="59"/>
      <c r="C520" s="48"/>
      <c r="D520" s="63"/>
      <c r="E520" s="47"/>
      <c r="F520" s="32"/>
      <c r="G520" s="1941"/>
      <c r="H520" s="1942"/>
      <c r="I520" s="1951"/>
      <c r="J520" s="1952"/>
      <c r="K520" s="1952"/>
      <c r="L520" s="1952"/>
      <c r="M520" s="1952"/>
      <c r="N520" s="1952"/>
      <c r="O520" s="1952"/>
      <c r="P520" s="1952"/>
      <c r="Q520" s="1952"/>
      <c r="R520" s="1952"/>
      <c r="S520" s="1952"/>
      <c r="T520" s="1952"/>
      <c r="U520" s="1952"/>
      <c r="V520" s="1952"/>
      <c r="W520" s="1952"/>
      <c r="X520" s="1952"/>
      <c r="Y520" s="1952"/>
      <c r="Z520" s="1953"/>
      <c r="AA520" s="45"/>
      <c r="AB520" s="184"/>
      <c r="AC520" s="185"/>
      <c r="AD520" s="186"/>
    </row>
    <row r="521" spans="1:30" ht="13.5" customHeight="1">
      <c r="A521" s="49"/>
      <c r="B521" s="59"/>
      <c r="C521" s="48"/>
      <c r="D521" s="63"/>
      <c r="E521" s="47"/>
      <c r="F521" s="32"/>
      <c r="G521" s="1943"/>
      <c r="H521" s="1944"/>
      <c r="I521" s="1954"/>
      <c r="J521" s="1955"/>
      <c r="K521" s="1955"/>
      <c r="L521" s="1955"/>
      <c r="M521" s="1955"/>
      <c r="N521" s="1955"/>
      <c r="O521" s="1955"/>
      <c r="P521" s="1955"/>
      <c r="Q521" s="1955"/>
      <c r="R521" s="1955"/>
      <c r="S521" s="1955"/>
      <c r="T521" s="1955"/>
      <c r="U521" s="1955"/>
      <c r="V521" s="1955"/>
      <c r="W521" s="1955"/>
      <c r="X521" s="1955"/>
      <c r="Y521" s="1955"/>
      <c r="Z521" s="1956"/>
      <c r="AA521" s="45"/>
      <c r="AB521" s="184"/>
      <c r="AC521" s="185"/>
      <c r="AD521" s="186"/>
    </row>
    <row r="522" spans="1:30" ht="13.5" customHeight="1">
      <c r="A522" s="49"/>
      <c r="B522" s="59"/>
      <c r="C522" s="48"/>
      <c r="D522" s="63"/>
      <c r="E522" s="47"/>
      <c r="F522" s="32"/>
      <c r="G522" s="1930"/>
      <c r="H522" s="1957"/>
      <c r="I522" s="1934" t="s">
        <v>28</v>
      </c>
      <c r="J522" s="1935"/>
      <c r="K522" s="1935"/>
      <c r="L522" s="1935"/>
      <c r="M522" s="1935"/>
      <c r="N522" s="1935"/>
      <c r="O522" s="1935"/>
      <c r="P522" s="1935"/>
      <c r="Q522" s="1935"/>
      <c r="R522" s="1935"/>
      <c r="S522" s="1935"/>
      <c r="T522" s="1935"/>
      <c r="U522" s="1935"/>
      <c r="V522" s="1935"/>
      <c r="W522" s="1935"/>
      <c r="X522" s="1935"/>
      <c r="Y522" s="1935"/>
      <c r="Z522" s="1936"/>
      <c r="AA522" s="45"/>
      <c r="AB522" s="184"/>
      <c r="AC522" s="185"/>
      <c r="AD522" s="186"/>
    </row>
    <row r="523" spans="1:30" ht="13.5" customHeight="1">
      <c r="A523" s="49"/>
      <c r="B523" s="59"/>
      <c r="C523" s="48"/>
      <c r="D523" s="63"/>
      <c r="E523" s="47"/>
      <c r="F523" s="32"/>
      <c r="G523" s="1932"/>
      <c r="H523" s="1958"/>
      <c r="I523" s="734" t="s">
        <v>613</v>
      </c>
      <c r="J523" s="1959"/>
      <c r="K523" s="1959"/>
      <c r="L523" s="1959"/>
      <c r="M523" s="1959"/>
      <c r="N523" s="1959"/>
      <c r="O523" s="1959"/>
      <c r="P523" s="1959"/>
      <c r="Q523" s="1959"/>
      <c r="R523" s="1959"/>
      <c r="S523" s="1959"/>
      <c r="T523" s="1959"/>
      <c r="U523" s="1959"/>
      <c r="V523" s="1959"/>
      <c r="W523" s="1959"/>
      <c r="X523" s="1959"/>
      <c r="Y523" s="1959"/>
      <c r="Z523" s="735" t="s">
        <v>214</v>
      </c>
      <c r="AA523" s="45"/>
      <c r="AB523" s="184"/>
      <c r="AC523" s="185"/>
      <c r="AD523" s="186"/>
    </row>
    <row r="524" spans="1:30" ht="13.5" customHeight="1">
      <c r="A524" s="49"/>
      <c r="B524" s="59"/>
      <c r="C524" s="48"/>
      <c r="D524" s="63"/>
      <c r="E524" s="47"/>
      <c r="F524" s="32"/>
      <c r="G524" s="712"/>
      <c r="H524" s="712"/>
      <c r="I524" s="712"/>
      <c r="J524" s="712"/>
      <c r="K524" s="712"/>
      <c r="L524" s="712"/>
      <c r="M524" s="712"/>
      <c r="N524" s="726"/>
      <c r="O524" s="726"/>
      <c r="P524" s="726"/>
      <c r="Q524" s="726"/>
      <c r="R524" s="726"/>
      <c r="S524" s="726"/>
      <c r="T524" s="726"/>
      <c r="U524" s="726"/>
      <c r="V524" s="726"/>
      <c r="W524" s="726"/>
      <c r="X524" s="726"/>
      <c r="Y524" s="726"/>
      <c r="Z524" s="726"/>
      <c r="AA524" s="45"/>
      <c r="AB524" s="184"/>
      <c r="AC524" s="185"/>
      <c r="AD524" s="186"/>
    </row>
    <row r="525" spans="1:30" ht="5.25" customHeight="1">
      <c r="A525" s="49"/>
      <c r="B525" s="128"/>
      <c r="C525" s="39"/>
      <c r="D525" s="63"/>
      <c r="E525" s="63"/>
      <c r="F525" s="32"/>
      <c r="G525" s="281"/>
      <c r="H525" s="281"/>
      <c r="I525" s="281"/>
      <c r="J525" s="281"/>
      <c r="K525" s="281"/>
      <c r="L525" s="281"/>
      <c r="M525" s="281"/>
      <c r="N525" s="281"/>
      <c r="O525" s="281"/>
      <c r="P525" s="281"/>
      <c r="Q525" s="281"/>
      <c r="R525" s="281"/>
      <c r="S525" s="281"/>
      <c r="T525" s="281"/>
      <c r="U525" s="281"/>
      <c r="V525" s="281"/>
      <c r="W525" s="281"/>
      <c r="X525" s="281"/>
      <c r="Y525" s="281"/>
      <c r="Z525" s="281"/>
      <c r="AA525" s="45"/>
      <c r="AB525" s="184"/>
      <c r="AC525" s="185"/>
      <c r="AD525" s="186"/>
    </row>
    <row r="526" spans="1:30">
      <c r="A526" s="1008" t="s">
        <v>1016</v>
      </c>
      <c r="B526" s="59">
        <v>29</v>
      </c>
      <c r="C526" s="36" t="s">
        <v>244</v>
      </c>
      <c r="D526" s="63" t="s">
        <v>241</v>
      </c>
      <c r="E526" s="1008" t="s">
        <v>432</v>
      </c>
      <c r="F526" s="32"/>
      <c r="G526" s="1011" t="s">
        <v>72</v>
      </c>
      <c r="H526" s="1011"/>
      <c r="I526" s="1011"/>
      <c r="J526" s="1011"/>
      <c r="K526" s="1011"/>
      <c r="L526" s="1011"/>
      <c r="M526" s="1011"/>
      <c r="N526" s="1058" t="s">
        <v>291</v>
      </c>
      <c r="O526" s="1058"/>
      <c r="P526" s="1058"/>
      <c r="Q526" s="1058"/>
      <c r="R526" s="1058"/>
      <c r="S526" s="1058"/>
      <c r="T526" s="1058"/>
      <c r="U526" s="1058"/>
      <c r="V526" s="1058"/>
      <c r="AA526" s="45"/>
      <c r="AB526" s="1082" t="s">
        <v>643</v>
      </c>
      <c r="AC526" s="1113"/>
      <c r="AD526" s="1114"/>
    </row>
    <row r="527" spans="1:30">
      <c r="A527" s="1008"/>
      <c r="B527" s="59"/>
      <c r="C527" s="36"/>
      <c r="D527" s="63"/>
      <c r="E527" s="1008"/>
      <c r="F527" s="32"/>
      <c r="G527" s="1011"/>
      <c r="H527" s="1011"/>
      <c r="I527" s="1011"/>
      <c r="J527" s="1011"/>
      <c r="K527" s="1011"/>
      <c r="L527" s="1011"/>
      <c r="M527" s="1011"/>
      <c r="N527" s="1058"/>
      <c r="O527" s="1058"/>
      <c r="P527" s="1058"/>
      <c r="Q527" s="1058"/>
      <c r="R527" s="1058"/>
      <c r="S527" s="1058"/>
      <c r="T527" s="1058"/>
      <c r="U527" s="1058"/>
      <c r="V527" s="1058"/>
      <c r="AA527" s="45"/>
      <c r="AB527" s="1082"/>
      <c r="AC527" s="1113"/>
      <c r="AD527" s="1114"/>
    </row>
    <row r="528" spans="1:30" ht="13.8" thickBot="1">
      <c r="A528" s="1008"/>
      <c r="B528" s="59"/>
      <c r="C528" s="36"/>
      <c r="D528" s="63"/>
      <c r="E528" s="47"/>
      <c r="F528" s="32"/>
      <c r="AA528" s="45"/>
      <c r="AB528" s="1082"/>
      <c r="AC528" s="1113"/>
      <c r="AD528" s="1114"/>
    </row>
    <row r="529" spans="1:30" ht="13.8" thickBot="1">
      <c r="A529" s="49"/>
      <c r="B529" s="59"/>
      <c r="C529" s="36"/>
      <c r="D529" s="63"/>
      <c r="E529" s="47"/>
      <c r="F529" s="32"/>
      <c r="G529" s="288"/>
      <c r="H529" s="1304" t="s">
        <v>376</v>
      </c>
      <c r="I529" s="1305"/>
      <c r="J529" s="1305"/>
      <c r="K529" s="1305"/>
      <c r="L529" s="1305"/>
      <c r="M529" s="1305"/>
      <c r="N529" s="1305"/>
      <c r="O529" s="1305"/>
      <c r="P529" s="1305"/>
      <c r="Q529" s="1305"/>
      <c r="R529" s="1306"/>
      <c r="S529" s="1307" t="s">
        <v>377</v>
      </c>
      <c r="T529" s="1308"/>
      <c r="U529" s="1308"/>
      <c r="V529" s="1308"/>
      <c r="W529" s="1623"/>
      <c r="AA529" s="45"/>
      <c r="AB529" s="213"/>
      <c r="AC529" s="214"/>
      <c r="AD529" s="215"/>
    </row>
    <row r="530" spans="1:30">
      <c r="A530" s="49"/>
      <c r="B530" s="59"/>
      <c r="C530" s="36"/>
      <c r="D530" s="63"/>
      <c r="E530" s="47"/>
      <c r="F530" s="32"/>
      <c r="G530" s="391" t="s">
        <v>753</v>
      </c>
      <c r="H530" s="1624" t="s">
        <v>378</v>
      </c>
      <c r="I530" s="1625"/>
      <c r="J530" s="1625"/>
      <c r="K530" s="1625"/>
      <c r="L530" s="1625"/>
      <c r="M530" s="1625"/>
      <c r="N530" s="1625"/>
      <c r="O530" s="1625"/>
      <c r="P530" s="1625"/>
      <c r="Q530" s="1625"/>
      <c r="R530" s="1626"/>
      <c r="S530" s="1290" t="s">
        <v>102</v>
      </c>
      <c r="T530" s="1291"/>
      <c r="U530" s="1291"/>
      <c r="V530" s="1291"/>
      <c r="W530" s="1627"/>
      <c r="AA530" s="45"/>
      <c r="AB530" s="213"/>
      <c r="AC530" s="214"/>
      <c r="AD530" s="215"/>
    </row>
    <row r="531" spans="1:30">
      <c r="A531" s="49"/>
      <c r="B531" s="59"/>
      <c r="C531" s="36"/>
      <c r="D531" s="63"/>
      <c r="E531" s="47"/>
      <c r="F531" s="32"/>
      <c r="G531" s="289" t="s">
        <v>212</v>
      </c>
      <c r="H531" s="1310" t="s">
        <v>27</v>
      </c>
      <c r="I531" s="1311"/>
      <c r="J531" s="1311"/>
      <c r="K531" s="1311"/>
      <c r="L531" s="1311"/>
      <c r="M531" s="1311"/>
      <c r="N531" s="1311"/>
      <c r="O531" s="1311"/>
      <c r="P531" s="1311"/>
      <c r="Q531" s="1311"/>
      <c r="R531" s="1312"/>
      <c r="S531" s="1313" t="s">
        <v>102</v>
      </c>
      <c r="T531" s="1314"/>
      <c r="U531" s="1314"/>
      <c r="V531" s="1314"/>
      <c r="W531" s="1315"/>
      <c r="AA531" s="45"/>
      <c r="AB531" s="213"/>
      <c r="AC531" s="214"/>
      <c r="AD531" s="215"/>
    </row>
    <row r="532" spans="1:30">
      <c r="A532" s="49"/>
      <c r="B532" s="59"/>
      <c r="C532" s="36"/>
      <c r="D532" s="63"/>
      <c r="E532" s="47"/>
      <c r="F532" s="32"/>
      <c r="G532" s="289" t="s">
        <v>754</v>
      </c>
      <c r="H532" s="1310" t="s">
        <v>379</v>
      </c>
      <c r="I532" s="1311"/>
      <c r="J532" s="1311"/>
      <c r="K532" s="1311"/>
      <c r="L532" s="1311"/>
      <c r="M532" s="1311"/>
      <c r="N532" s="1311"/>
      <c r="O532" s="1311"/>
      <c r="P532" s="1311"/>
      <c r="Q532" s="1311"/>
      <c r="R532" s="1312"/>
      <c r="S532" s="1313" t="s">
        <v>102</v>
      </c>
      <c r="T532" s="1314"/>
      <c r="U532" s="1314"/>
      <c r="V532" s="1314"/>
      <c r="W532" s="1315"/>
      <c r="AA532" s="45"/>
      <c r="AB532" s="213"/>
      <c r="AC532" s="214"/>
      <c r="AD532" s="215"/>
    </row>
    <row r="533" spans="1:30">
      <c r="A533" s="49"/>
      <c r="B533" s="59"/>
      <c r="C533" s="36"/>
      <c r="D533" s="63"/>
      <c r="E533" s="47"/>
      <c r="F533" s="32"/>
      <c r="G533" s="289" t="s">
        <v>316</v>
      </c>
      <c r="H533" s="1310" t="s">
        <v>380</v>
      </c>
      <c r="I533" s="1311"/>
      <c r="J533" s="1311"/>
      <c r="K533" s="1311"/>
      <c r="L533" s="1311"/>
      <c r="M533" s="1311"/>
      <c r="N533" s="1311"/>
      <c r="O533" s="1311"/>
      <c r="P533" s="1311"/>
      <c r="Q533" s="1311"/>
      <c r="R533" s="1312"/>
      <c r="S533" s="1313" t="s">
        <v>102</v>
      </c>
      <c r="T533" s="1314"/>
      <c r="U533" s="1314"/>
      <c r="V533" s="1314"/>
      <c r="W533" s="1315"/>
      <c r="AA533" s="45"/>
      <c r="AB533" s="213"/>
      <c r="AC533" s="214"/>
      <c r="AD533" s="215"/>
    </row>
    <row r="534" spans="1:30">
      <c r="A534" s="49"/>
      <c r="B534" s="59"/>
      <c r="C534" s="36"/>
      <c r="D534" s="63"/>
      <c r="E534" s="47"/>
      <c r="F534" s="32"/>
      <c r="G534" s="289" t="s">
        <v>317</v>
      </c>
      <c r="H534" s="1310" t="s">
        <v>983</v>
      </c>
      <c r="I534" s="1311"/>
      <c r="J534" s="1311"/>
      <c r="K534" s="1311"/>
      <c r="L534" s="1311"/>
      <c r="M534" s="1311"/>
      <c r="N534" s="1311"/>
      <c r="O534" s="1311"/>
      <c r="P534" s="1311"/>
      <c r="Q534" s="1311"/>
      <c r="R534" s="1312"/>
      <c r="S534" s="1313" t="s">
        <v>102</v>
      </c>
      <c r="T534" s="1314"/>
      <c r="U534" s="1314"/>
      <c r="V534" s="1314"/>
      <c r="W534" s="1315"/>
      <c r="AA534" s="45"/>
      <c r="AB534" s="213"/>
      <c r="AC534" s="214"/>
      <c r="AD534" s="215"/>
    </row>
    <row r="535" spans="1:30">
      <c r="A535" s="49"/>
      <c r="B535" s="59"/>
      <c r="C535" s="36"/>
      <c r="D535" s="63"/>
      <c r="E535" s="47"/>
      <c r="F535" s="32"/>
      <c r="G535" s="289" t="s">
        <v>318</v>
      </c>
      <c r="H535" s="1310" t="s">
        <v>381</v>
      </c>
      <c r="I535" s="1311"/>
      <c r="J535" s="1311"/>
      <c r="K535" s="1311"/>
      <c r="L535" s="1311"/>
      <c r="M535" s="1311"/>
      <c r="N535" s="1311"/>
      <c r="O535" s="1311"/>
      <c r="P535" s="1311"/>
      <c r="Q535" s="1311"/>
      <c r="R535" s="1312"/>
      <c r="S535" s="1313" t="s">
        <v>102</v>
      </c>
      <c r="T535" s="1314"/>
      <c r="U535" s="1314"/>
      <c r="V535" s="1314"/>
      <c r="W535" s="1315"/>
      <c r="AA535" s="45"/>
      <c r="AB535" s="213"/>
      <c r="AC535" s="214"/>
      <c r="AD535" s="215"/>
    </row>
    <row r="536" spans="1:30">
      <c r="A536" s="49"/>
      <c r="B536" s="59"/>
      <c r="C536" s="36"/>
      <c r="D536" s="63"/>
      <c r="E536" s="47"/>
      <c r="F536" s="32"/>
      <c r="G536" s="289" t="s">
        <v>319</v>
      </c>
      <c r="H536" s="1310" t="s">
        <v>382</v>
      </c>
      <c r="I536" s="1311"/>
      <c r="J536" s="1311"/>
      <c r="K536" s="1311"/>
      <c r="L536" s="1311"/>
      <c r="M536" s="1311"/>
      <c r="N536" s="1311"/>
      <c r="O536" s="1311"/>
      <c r="P536" s="1311"/>
      <c r="Q536" s="1311"/>
      <c r="R536" s="1312"/>
      <c r="S536" s="1313" t="s">
        <v>102</v>
      </c>
      <c r="T536" s="1314"/>
      <c r="U536" s="1314"/>
      <c r="V536" s="1314"/>
      <c r="W536" s="1315"/>
      <c r="AA536" s="45"/>
      <c r="AB536" s="213"/>
      <c r="AC536" s="214"/>
      <c r="AD536" s="215"/>
    </row>
    <row r="537" spans="1:30">
      <c r="A537" s="49"/>
      <c r="B537" s="59"/>
      <c r="C537" s="36"/>
      <c r="D537" s="63"/>
      <c r="E537" s="47"/>
      <c r="F537" s="32"/>
      <c r="G537" s="289" t="s">
        <v>320</v>
      </c>
      <c r="H537" s="1310" t="s">
        <v>755</v>
      </c>
      <c r="I537" s="1311"/>
      <c r="J537" s="1311"/>
      <c r="K537" s="1311"/>
      <c r="L537" s="1311"/>
      <c r="M537" s="1311"/>
      <c r="N537" s="1311"/>
      <c r="O537" s="1311"/>
      <c r="P537" s="1311"/>
      <c r="Q537" s="1311"/>
      <c r="R537" s="1312"/>
      <c r="S537" s="1313" t="s">
        <v>102</v>
      </c>
      <c r="T537" s="1314"/>
      <c r="U537" s="1314"/>
      <c r="V537" s="1314"/>
      <c r="W537" s="1315"/>
      <c r="AA537" s="45"/>
      <c r="AB537" s="213"/>
      <c r="AC537" s="214"/>
      <c r="AD537" s="215"/>
    </row>
    <row r="538" spans="1:30" ht="13.8" thickBot="1">
      <c r="A538" s="49"/>
      <c r="B538" s="59"/>
      <c r="C538" s="36"/>
      <c r="D538" s="63"/>
      <c r="E538" s="47"/>
      <c r="F538" s="32"/>
      <c r="G538" s="290" t="s">
        <v>982</v>
      </c>
      <c r="H538" s="1391" t="s">
        <v>383</v>
      </c>
      <c r="I538" s="1392"/>
      <c r="J538" s="1392"/>
      <c r="K538" s="1392"/>
      <c r="L538" s="1392"/>
      <c r="M538" s="1392"/>
      <c r="N538" s="1392"/>
      <c r="O538" s="1392"/>
      <c r="P538" s="1392"/>
      <c r="Q538" s="1392"/>
      <c r="R538" s="1392"/>
      <c r="S538" s="1319" t="s">
        <v>102</v>
      </c>
      <c r="T538" s="1320"/>
      <c r="U538" s="1320"/>
      <c r="V538" s="1320"/>
      <c r="W538" s="1574"/>
      <c r="AA538" s="45"/>
      <c r="AB538" s="213"/>
      <c r="AC538" s="214"/>
      <c r="AD538" s="215"/>
    </row>
    <row r="539" spans="1:30">
      <c r="A539" s="49"/>
      <c r="B539" s="59"/>
      <c r="C539" s="36"/>
      <c r="D539" s="63"/>
      <c r="E539" s="47"/>
      <c r="F539" s="32"/>
      <c r="G539" s="291"/>
      <c r="H539" s="292"/>
      <c r="I539" s="292"/>
      <c r="J539" s="292"/>
      <c r="K539" s="292"/>
      <c r="L539" s="292"/>
      <c r="M539" s="292"/>
      <c r="N539" s="292"/>
      <c r="O539" s="292"/>
      <c r="P539" s="292"/>
      <c r="Q539" s="292"/>
      <c r="R539" s="292"/>
      <c r="S539" s="292"/>
      <c r="T539" s="292"/>
      <c r="U539" s="292"/>
      <c r="V539" s="292"/>
      <c r="W539" s="292"/>
      <c r="AA539" s="45"/>
      <c r="AB539" s="213"/>
      <c r="AC539" s="214"/>
      <c r="AD539" s="215"/>
    </row>
    <row r="540" spans="1:30">
      <c r="A540" s="49"/>
      <c r="B540" s="59"/>
      <c r="C540" s="36"/>
      <c r="D540" s="63" t="s">
        <v>384</v>
      </c>
      <c r="E540" s="1008" t="s">
        <v>494</v>
      </c>
      <c r="F540" s="32"/>
      <c r="G540" s="1011" t="s">
        <v>72</v>
      </c>
      <c r="H540" s="1011"/>
      <c r="I540" s="1011"/>
      <c r="J540" s="1011"/>
      <c r="K540" s="1011"/>
      <c r="L540" s="1011"/>
      <c r="M540" s="1011"/>
      <c r="N540" s="1202" t="s">
        <v>291</v>
      </c>
      <c r="O540" s="1202"/>
      <c r="P540" s="1202"/>
      <c r="Q540" s="1202"/>
      <c r="R540" s="1202"/>
      <c r="S540" s="1202"/>
      <c r="T540" s="1202"/>
      <c r="U540" s="1202"/>
      <c r="V540" s="1202"/>
      <c r="W540" s="292"/>
      <c r="AA540" s="45"/>
      <c r="AB540" s="1082" t="s">
        <v>643</v>
      </c>
      <c r="AC540" s="1113"/>
      <c r="AD540" s="1114"/>
    </row>
    <row r="541" spans="1:30">
      <c r="A541" s="49"/>
      <c r="B541" s="59"/>
      <c r="C541" s="36"/>
      <c r="D541" s="63"/>
      <c r="E541" s="1008"/>
      <c r="F541" s="32"/>
      <c r="G541" s="1011"/>
      <c r="H541" s="1011"/>
      <c r="I541" s="1011"/>
      <c r="J541" s="1011"/>
      <c r="K541" s="1011"/>
      <c r="L541" s="1011"/>
      <c r="M541" s="1011"/>
      <c r="N541" s="1202"/>
      <c r="O541" s="1202"/>
      <c r="P541" s="1202"/>
      <c r="Q541" s="1202"/>
      <c r="R541" s="1202"/>
      <c r="S541" s="1202"/>
      <c r="T541" s="1202"/>
      <c r="U541" s="1202"/>
      <c r="V541" s="1202"/>
      <c r="W541" s="292"/>
      <c r="AA541" s="45"/>
      <c r="AB541" s="1082"/>
      <c r="AC541" s="1113"/>
      <c r="AD541" s="1114"/>
    </row>
    <row r="542" spans="1:30" ht="13.8" thickBot="1">
      <c r="A542" s="49"/>
      <c r="B542" s="59"/>
      <c r="C542" s="36"/>
      <c r="D542" s="63"/>
      <c r="E542" s="1008"/>
      <c r="F542" s="32"/>
      <c r="AA542" s="45"/>
      <c r="AB542" s="1082"/>
      <c r="AC542" s="1113"/>
      <c r="AD542" s="1114"/>
    </row>
    <row r="543" spans="1:30" ht="13.8" thickBot="1">
      <c r="A543" s="49"/>
      <c r="B543" s="37"/>
      <c r="C543" s="36"/>
      <c r="D543" s="63"/>
      <c r="E543" s="1008"/>
      <c r="F543" s="32"/>
      <c r="G543" s="288"/>
      <c r="H543" s="1304" t="s">
        <v>451</v>
      </c>
      <c r="I543" s="1305"/>
      <c r="J543" s="1305"/>
      <c r="K543" s="1305"/>
      <c r="L543" s="1305"/>
      <c r="M543" s="1305"/>
      <c r="N543" s="1305"/>
      <c r="O543" s="1305"/>
      <c r="P543" s="1305"/>
      <c r="Q543" s="1305"/>
      <c r="R543" s="1306"/>
      <c r="S543" s="1307" t="s">
        <v>377</v>
      </c>
      <c r="T543" s="1308"/>
      <c r="U543" s="1308"/>
      <c r="V543" s="1308"/>
      <c r="W543" s="1309"/>
      <c r="X543" s="1689" t="s">
        <v>385</v>
      </c>
      <c r="Y543" s="1690"/>
      <c r="Z543" s="1691"/>
      <c r="AA543" s="45"/>
      <c r="AB543" s="190"/>
      <c r="AC543" s="191"/>
      <c r="AD543" s="192"/>
    </row>
    <row r="544" spans="1:30">
      <c r="A544" s="49"/>
      <c r="B544" s="37"/>
      <c r="C544" s="36"/>
      <c r="D544" s="63"/>
      <c r="E544" s="1008"/>
      <c r="F544" s="32"/>
      <c r="G544" s="293" t="s">
        <v>206</v>
      </c>
      <c r="H544" s="1624" t="s">
        <v>386</v>
      </c>
      <c r="I544" s="1625"/>
      <c r="J544" s="1625"/>
      <c r="K544" s="1625"/>
      <c r="L544" s="1625"/>
      <c r="M544" s="1625"/>
      <c r="N544" s="1625"/>
      <c r="O544" s="1625"/>
      <c r="P544" s="1625"/>
      <c r="Q544" s="1625"/>
      <c r="R544" s="1626"/>
      <c r="S544" s="1290" t="s">
        <v>102</v>
      </c>
      <c r="T544" s="1291"/>
      <c r="U544" s="1291"/>
      <c r="V544" s="1291"/>
      <c r="W544" s="1292"/>
      <c r="X544" s="1293"/>
      <c r="Y544" s="1294"/>
      <c r="Z544" s="294" t="s">
        <v>38</v>
      </c>
      <c r="AA544" s="45"/>
      <c r="AB544" s="190"/>
      <c r="AC544" s="191"/>
      <c r="AD544" s="192"/>
    </row>
    <row r="545" spans="1:30">
      <c r="A545" s="49"/>
      <c r="B545" s="37"/>
      <c r="C545" s="36"/>
      <c r="D545" s="63"/>
      <c r="E545" s="1008"/>
      <c r="F545" s="32"/>
      <c r="G545" s="289" t="s">
        <v>212</v>
      </c>
      <c r="H545" s="1295" t="s">
        <v>387</v>
      </c>
      <c r="I545" s="1296"/>
      <c r="J545" s="1296"/>
      <c r="K545" s="1296"/>
      <c r="L545" s="1296"/>
      <c r="M545" s="1296"/>
      <c r="N545" s="1296"/>
      <c r="O545" s="1296"/>
      <c r="P545" s="1296"/>
      <c r="Q545" s="1296"/>
      <c r="R545" s="1297"/>
      <c r="S545" s="1299" t="s">
        <v>102</v>
      </c>
      <c r="T545" s="1300"/>
      <c r="U545" s="1300"/>
      <c r="V545" s="1300"/>
      <c r="W545" s="1301"/>
      <c r="X545" s="1302"/>
      <c r="Y545" s="1303"/>
      <c r="Z545" s="295" t="s">
        <v>38</v>
      </c>
      <c r="AA545" s="45"/>
      <c r="AB545" s="213"/>
      <c r="AC545" s="214"/>
      <c r="AD545" s="215"/>
    </row>
    <row r="546" spans="1:30">
      <c r="A546" s="49"/>
      <c r="B546" s="37"/>
      <c r="C546" s="36"/>
      <c r="D546" s="63"/>
      <c r="E546" s="1008"/>
      <c r="F546" s="32"/>
      <c r="G546" s="289" t="s">
        <v>357</v>
      </c>
      <c r="H546" s="1295" t="s">
        <v>388</v>
      </c>
      <c r="I546" s="1296"/>
      <c r="J546" s="1296"/>
      <c r="K546" s="1296"/>
      <c r="L546" s="1296"/>
      <c r="M546" s="1296"/>
      <c r="N546" s="1296"/>
      <c r="O546" s="1296"/>
      <c r="P546" s="1296"/>
      <c r="Q546" s="1296"/>
      <c r="R546" s="1297"/>
      <c r="S546" s="1571" t="s">
        <v>389</v>
      </c>
      <c r="T546" s="1572"/>
      <c r="U546" s="1572"/>
      <c r="V546" s="1572"/>
      <c r="W546" s="1573"/>
      <c r="X546" s="1302"/>
      <c r="Y546" s="1303"/>
      <c r="Z546" s="295" t="s">
        <v>38</v>
      </c>
      <c r="AA546" s="45"/>
      <c r="AB546" s="213"/>
      <c r="AC546" s="214"/>
      <c r="AD546" s="215"/>
    </row>
    <row r="547" spans="1:30">
      <c r="A547" s="49"/>
      <c r="B547" s="37"/>
      <c r="C547" s="36"/>
      <c r="D547" s="63"/>
      <c r="E547" s="1008"/>
      <c r="F547" s="32"/>
      <c r="G547" s="289" t="s">
        <v>358</v>
      </c>
      <c r="H547" s="1295" t="s">
        <v>390</v>
      </c>
      <c r="I547" s="1296"/>
      <c r="J547" s="1296"/>
      <c r="K547" s="1296"/>
      <c r="L547" s="1296"/>
      <c r="M547" s="1296"/>
      <c r="N547" s="1296"/>
      <c r="O547" s="1296"/>
      <c r="P547" s="1296"/>
      <c r="Q547" s="1296"/>
      <c r="R547" s="1297"/>
      <c r="S547" s="1299" t="s">
        <v>102</v>
      </c>
      <c r="T547" s="1300"/>
      <c r="U547" s="1300"/>
      <c r="V547" s="1300"/>
      <c r="W547" s="1301"/>
      <c r="X547" s="1302"/>
      <c r="Y547" s="1303"/>
      <c r="Z547" s="295" t="s">
        <v>38</v>
      </c>
      <c r="AA547" s="45"/>
      <c r="AB547" s="213"/>
      <c r="AC547" s="214"/>
      <c r="AD547" s="215"/>
    </row>
    <row r="548" spans="1:30" ht="13.8" thickBot="1">
      <c r="A548" s="49"/>
      <c r="B548" s="37"/>
      <c r="C548" s="36"/>
      <c r="D548" s="63"/>
      <c r="E548" s="1008"/>
      <c r="F548" s="32"/>
      <c r="G548" s="290" t="s">
        <v>359</v>
      </c>
      <c r="H548" s="1316" t="s">
        <v>391</v>
      </c>
      <c r="I548" s="1317"/>
      <c r="J548" s="1317"/>
      <c r="K548" s="1317"/>
      <c r="L548" s="1317"/>
      <c r="M548" s="1317"/>
      <c r="N548" s="1317"/>
      <c r="O548" s="1317"/>
      <c r="P548" s="1317"/>
      <c r="Q548" s="1317"/>
      <c r="R548" s="1318"/>
      <c r="S548" s="1319" t="s">
        <v>102</v>
      </c>
      <c r="T548" s="1320"/>
      <c r="U548" s="1320"/>
      <c r="V548" s="1320"/>
      <c r="W548" s="1321"/>
      <c r="X548" s="1569"/>
      <c r="Y548" s="1570"/>
      <c r="Z548" s="296" t="s">
        <v>38</v>
      </c>
      <c r="AA548" s="45"/>
      <c r="AB548" s="213"/>
      <c r="AC548" s="214"/>
      <c r="AD548" s="215"/>
    </row>
    <row r="549" spans="1:30">
      <c r="A549" s="49"/>
      <c r="B549" s="37"/>
      <c r="C549" s="36"/>
      <c r="D549" s="63"/>
      <c r="E549" s="1008"/>
      <c r="F549" s="32"/>
      <c r="AA549" s="45"/>
      <c r="AB549" s="213"/>
      <c r="AC549" s="214"/>
      <c r="AD549" s="215"/>
    </row>
    <row r="550" spans="1:30">
      <c r="A550" s="49"/>
      <c r="B550" s="37"/>
      <c r="C550" s="36"/>
      <c r="D550" s="63"/>
      <c r="E550" s="1008"/>
      <c r="F550" s="32"/>
      <c r="AA550" s="45"/>
      <c r="AB550" s="213"/>
      <c r="AC550" s="214"/>
      <c r="AD550" s="215"/>
    </row>
    <row r="551" spans="1:30">
      <c r="A551" s="49"/>
      <c r="B551" s="37"/>
      <c r="C551" s="36"/>
      <c r="D551" s="63"/>
      <c r="E551" s="1008"/>
      <c r="F551" s="32"/>
      <c r="AA551" s="45"/>
      <c r="AB551" s="213"/>
      <c r="AC551" s="214"/>
      <c r="AD551" s="215"/>
    </row>
    <row r="552" spans="1:30">
      <c r="A552" s="49"/>
      <c r="B552" s="37"/>
      <c r="C552" s="36"/>
      <c r="D552" s="63"/>
      <c r="E552" s="1008"/>
      <c r="F552" s="32"/>
      <c r="AA552" s="45"/>
      <c r="AB552" s="213"/>
      <c r="AC552" s="214"/>
      <c r="AD552" s="215"/>
    </row>
    <row r="553" spans="1:30">
      <c r="A553" s="49"/>
      <c r="B553" s="37"/>
      <c r="C553" s="36"/>
      <c r="D553" s="63"/>
      <c r="E553" s="1008"/>
      <c r="F553" s="32"/>
      <c r="AA553" s="45"/>
      <c r="AB553" s="213"/>
      <c r="AC553" s="214"/>
      <c r="AD553" s="215"/>
    </row>
    <row r="554" spans="1:30">
      <c r="A554" s="49"/>
      <c r="B554" s="37"/>
      <c r="C554" s="36"/>
      <c r="D554" s="63"/>
      <c r="E554" s="1008"/>
      <c r="F554" s="32"/>
      <c r="AA554" s="45"/>
      <c r="AB554" s="213"/>
      <c r="AC554" s="214"/>
      <c r="AD554" s="215"/>
    </row>
    <row r="555" spans="1:30">
      <c r="A555" s="49"/>
      <c r="B555" s="37"/>
      <c r="C555" s="36"/>
      <c r="D555" s="63"/>
      <c r="E555" s="1008"/>
      <c r="F555" s="32"/>
      <c r="AA555" s="45"/>
      <c r="AB555" s="213"/>
      <c r="AC555" s="214"/>
      <c r="AD555" s="215"/>
    </row>
    <row r="556" spans="1:30">
      <c r="A556" s="49"/>
      <c r="B556" s="37"/>
      <c r="C556" s="36"/>
      <c r="D556" s="63"/>
      <c r="E556" s="1008"/>
      <c r="F556" s="32"/>
      <c r="AA556" s="45"/>
      <c r="AB556" s="213"/>
      <c r="AC556" s="214"/>
      <c r="AD556" s="215"/>
    </row>
    <row r="557" spans="1:30">
      <c r="A557" s="60"/>
      <c r="B557" s="516"/>
      <c r="C557" s="62"/>
      <c r="D557" s="165"/>
      <c r="E557" s="60"/>
      <c r="F557" s="64"/>
      <c r="G557" s="118"/>
      <c r="H557" s="118"/>
      <c r="I557" s="118"/>
      <c r="J557" s="118"/>
      <c r="K557" s="118"/>
      <c r="L557" s="118"/>
      <c r="M557" s="118"/>
      <c r="N557" s="118"/>
      <c r="O557" s="118"/>
      <c r="P557" s="118"/>
      <c r="Q557" s="118"/>
      <c r="R557" s="118"/>
      <c r="S557" s="118"/>
      <c r="T557" s="118"/>
      <c r="U557" s="118"/>
      <c r="V557" s="118"/>
      <c r="W557" s="118"/>
      <c r="X557" s="118"/>
      <c r="Y557" s="118"/>
      <c r="Z557" s="118"/>
      <c r="AA557" s="66"/>
      <c r="AB557" s="517"/>
      <c r="AC557" s="518"/>
      <c r="AD557" s="519"/>
    </row>
    <row r="558" spans="1:30" ht="13.5" customHeight="1">
      <c r="A558" s="49"/>
      <c r="B558" s="280"/>
      <c r="C558" s="36"/>
      <c r="D558" s="63"/>
      <c r="E558" s="471"/>
      <c r="F558" s="32"/>
      <c r="AA558" s="45"/>
      <c r="AB558" s="277"/>
      <c r="AC558" s="278"/>
      <c r="AD558" s="279"/>
    </row>
    <row r="559" spans="1:30" ht="13.5" customHeight="1">
      <c r="A559" s="2055" t="s">
        <v>1017</v>
      </c>
      <c r="B559" s="583">
        <v>30</v>
      </c>
      <c r="C559" s="584" t="s">
        <v>1018</v>
      </c>
      <c r="D559" s="585" t="s">
        <v>538</v>
      </c>
      <c r="E559" s="2055" t="s">
        <v>1019</v>
      </c>
      <c r="F559" s="32"/>
      <c r="G559" s="1011" t="s">
        <v>72</v>
      </c>
      <c r="H559" s="1011"/>
      <c r="I559" s="1011"/>
      <c r="J559" s="1011"/>
      <c r="K559" s="1011"/>
      <c r="L559" s="1011"/>
      <c r="M559" s="1011"/>
      <c r="N559" s="1058" t="s">
        <v>114</v>
      </c>
      <c r="O559" s="1058"/>
      <c r="P559" s="1058"/>
      <c r="Q559" s="1058"/>
      <c r="R559" s="1058"/>
      <c r="S559" s="1058"/>
      <c r="T559" s="1058"/>
      <c r="U559" s="1058"/>
      <c r="V559" s="1058"/>
      <c r="AA559" s="45"/>
      <c r="AB559" s="2074" t="s">
        <v>643</v>
      </c>
      <c r="AC559" s="2075"/>
      <c r="AD559" s="2076"/>
    </row>
    <row r="560" spans="1:30" ht="13.5" customHeight="1">
      <c r="A560" s="2056"/>
      <c r="B560" s="280"/>
      <c r="C560" s="36"/>
      <c r="D560" s="585"/>
      <c r="E560" s="2056"/>
      <c r="F560" s="32"/>
      <c r="G560" s="1011"/>
      <c r="H560" s="1011"/>
      <c r="I560" s="1011"/>
      <c r="J560" s="1011"/>
      <c r="K560" s="1011"/>
      <c r="L560" s="1011"/>
      <c r="M560" s="1011"/>
      <c r="N560" s="1058"/>
      <c r="O560" s="1058"/>
      <c r="P560" s="1058"/>
      <c r="Q560" s="1058"/>
      <c r="R560" s="1058"/>
      <c r="S560" s="1058"/>
      <c r="T560" s="1058"/>
      <c r="U560" s="1058"/>
      <c r="V560" s="1058"/>
      <c r="AA560" s="45"/>
      <c r="AB560" s="2074"/>
      <c r="AC560" s="2075"/>
      <c r="AD560" s="2076"/>
    </row>
    <row r="561" spans="1:32" ht="13.5" customHeight="1">
      <c r="A561" s="2056"/>
      <c r="B561" s="280"/>
      <c r="C561" s="36"/>
      <c r="D561" s="585"/>
      <c r="E561" s="2056"/>
      <c r="F561" s="32"/>
      <c r="AA561" s="45"/>
      <c r="AB561" s="2074"/>
      <c r="AC561" s="2075"/>
      <c r="AD561" s="2076"/>
    </row>
    <row r="562" spans="1:32" ht="13.5" customHeight="1">
      <c r="A562" s="49"/>
      <c r="B562" s="280"/>
      <c r="C562" s="36"/>
      <c r="D562" s="585"/>
      <c r="E562" s="2056"/>
      <c r="F562" s="32"/>
      <c r="AA562" s="45"/>
      <c r="AB562" s="277"/>
      <c r="AC562" s="278"/>
      <c r="AD562" s="279"/>
    </row>
    <row r="563" spans="1:32" ht="13.5" customHeight="1">
      <c r="A563" s="49"/>
      <c r="B563" s="280"/>
      <c r="C563" s="36"/>
      <c r="D563" s="585"/>
      <c r="E563" s="2056"/>
      <c r="F563" s="32"/>
      <c r="AA563" s="45"/>
      <c r="AB563" s="277"/>
      <c r="AC563" s="278"/>
      <c r="AD563" s="279"/>
    </row>
    <row r="564" spans="1:32" ht="13.5" customHeight="1">
      <c r="A564" s="49"/>
      <c r="B564" s="280"/>
      <c r="C564" s="36"/>
      <c r="D564" s="63"/>
      <c r="E564" s="471"/>
      <c r="F564" s="32"/>
      <c r="AA564" s="45"/>
      <c r="AB564" s="277"/>
      <c r="AC564" s="278"/>
      <c r="AD564" s="279"/>
    </row>
    <row r="565" spans="1:32" ht="13.5" customHeight="1">
      <c r="A565" s="49"/>
      <c r="B565" s="583">
        <v>31</v>
      </c>
      <c r="C565" s="584" t="s">
        <v>1020</v>
      </c>
      <c r="D565" s="585" t="s">
        <v>538</v>
      </c>
      <c r="E565" s="2055" t="s">
        <v>1021</v>
      </c>
      <c r="F565" s="32"/>
      <c r="G565" s="1011" t="s">
        <v>72</v>
      </c>
      <c r="H565" s="1011"/>
      <c r="I565" s="1011"/>
      <c r="J565" s="1011"/>
      <c r="K565" s="1011"/>
      <c r="L565" s="1011"/>
      <c r="M565" s="1011"/>
      <c r="N565" s="1058" t="s">
        <v>114</v>
      </c>
      <c r="O565" s="1058"/>
      <c r="P565" s="1058"/>
      <c r="Q565" s="1058"/>
      <c r="R565" s="1058"/>
      <c r="S565" s="1058"/>
      <c r="T565" s="1058"/>
      <c r="U565" s="1058"/>
      <c r="V565" s="1058"/>
      <c r="AA565" s="45"/>
      <c r="AB565" s="2074" t="s">
        <v>643</v>
      </c>
      <c r="AC565" s="2075"/>
      <c r="AD565" s="2076"/>
    </row>
    <row r="566" spans="1:32" ht="13.5" customHeight="1">
      <c r="A566" s="49"/>
      <c r="B566" s="280"/>
      <c r="C566" s="36"/>
      <c r="D566" s="63"/>
      <c r="E566" s="2056"/>
      <c r="F566" s="32"/>
      <c r="G566" s="1011"/>
      <c r="H566" s="1011"/>
      <c r="I566" s="1011"/>
      <c r="J566" s="1011"/>
      <c r="K566" s="1011"/>
      <c r="L566" s="1011"/>
      <c r="M566" s="1011"/>
      <c r="N566" s="1058"/>
      <c r="O566" s="1058"/>
      <c r="P566" s="1058"/>
      <c r="Q566" s="1058"/>
      <c r="R566" s="1058"/>
      <c r="S566" s="1058"/>
      <c r="T566" s="1058"/>
      <c r="U566" s="1058"/>
      <c r="V566" s="1058"/>
      <c r="AA566" s="45"/>
      <c r="AB566" s="2074"/>
      <c r="AC566" s="2075"/>
      <c r="AD566" s="2076"/>
    </row>
    <row r="567" spans="1:32" ht="21.75" customHeight="1">
      <c r="A567" s="49"/>
      <c r="B567" s="280"/>
      <c r="C567" s="36"/>
      <c r="D567" s="63"/>
      <c r="E567" s="2056"/>
      <c r="F567" s="32"/>
      <c r="AA567" s="45"/>
      <c r="AB567" s="2074"/>
      <c r="AC567" s="2075"/>
      <c r="AD567" s="2076"/>
    </row>
    <row r="568" spans="1:32" ht="13.5" customHeight="1">
      <c r="A568" s="49"/>
      <c r="B568" s="280"/>
      <c r="C568" s="36"/>
      <c r="D568" s="63"/>
      <c r="E568" s="471"/>
      <c r="F568" s="32"/>
      <c r="AA568" s="45"/>
      <c r="AB568" s="277"/>
      <c r="AC568" s="278"/>
      <c r="AD568" s="279"/>
    </row>
    <row r="569" spans="1:32" ht="13.5" customHeight="1">
      <c r="A569" s="49"/>
      <c r="B569" s="280"/>
      <c r="C569" s="36"/>
      <c r="D569" s="63"/>
      <c r="E569" s="471"/>
      <c r="F569" s="32"/>
      <c r="AA569" s="45"/>
      <c r="AB569" s="277"/>
      <c r="AC569" s="278"/>
      <c r="AD569" s="279"/>
    </row>
    <row r="570" spans="1:32" ht="13.5" customHeight="1">
      <c r="A570" s="1008" t="s">
        <v>884</v>
      </c>
      <c r="B570" s="1178" t="s">
        <v>1022</v>
      </c>
      <c r="C570" s="1180" t="s">
        <v>455</v>
      </c>
      <c r="D570" s="1010" t="s">
        <v>242</v>
      </c>
      <c r="E570" s="1105" t="s">
        <v>591</v>
      </c>
      <c r="F570" s="32"/>
      <c r="G570" s="1011" t="s">
        <v>72</v>
      </c>
      <c r="H570" s="1011"/>
      <c r="I570" s="1011"/>
      <c r="J570" s="1011"/>
      <c r="K570" s="1011"/>
      <c r="L570" s="1011"/>
      <c r="M570" s="1011"/>
      <c r="N570" s="1058" t="s">
        <v>114</v>
      </c>
      <c r="O570" s="1058"/>
      <c r="P570" s="1058"/>
      <c r="Q570" s="1058"/>
      <c r="R570" s="1058"/>
      <c r="S570" s="1058"/>
      <c r="T570" s="1058"/>
      <c r="U570" s="1058"/>
      <c r="V570" s="1058"/>
      <c r="W570" s="105"/>
      <c r="X570" s="105"/>
      <c r="Y570" s="105"/>
      <c r="Z570" s="105"/>
      <c r="AA570" s="470"/>
      <c r="AB570" s="1082" t="s">
        <v>643</v>
      </c>
      <c r="AC570" s="1113"/>
      <c r="AD570" s="1114"/>
    </row>
    <row r="571" spans="1:32" ht="13.5" customHeight="1">
      <c r="A571" s="1008"/>
      <c r="B571" s="1178"/>
      <c r="C571" s="1180"/>
      <c r="D571" s="1010"/>
      <c r="E571" s="1105"/>
      <c r="F571" s="32"/>
      <c r="G571" s="1011"/>
      <c r="H571" s="1011"/>
      <c r="I571" s="1011"/>
      <c r="J571" s="1011"/>
      <c r="K571" s="1011"/>
      <c r="L571" s="1011"/>
      <c r="M571" s="1011"/>
      <c r="N571" s="1058"/>
      <c r="O571" s="1058"/>
      <c r="P571" s="1058"/>
      <c r="Q571" s="1058"/>
      <c r="R571" s="1058"/>
      <c r="S571" s="1058"/>
      <c r="T571" s="1058"/>
      <c r="U571" s="1058"/>
      <c r="V571" s="1058"/>
      <c r="W571" s="105"/>
      <c r="X571" s="105"/>
      <c r="Y571" s="105"/>
      <c r="Z571" s="105"/>
      <c r="AA571" s="470"/>
      <c r="AB571" s="1082"/>
      <c r="AC571" s="1113"/>
      <c r="AD571" s="1114"/>
    </row>
    <row r="572" spans="1:32" ht="13.5" customHeight="1">
      <c r="A572" s="1008"/>
      <c r="B572" s="1178"/>
      <c r="C572" s="1180"/>
      <c r="D572" s="1010"/>
      <c r="E572" s="1105"/>
      <c r="F572" s="32"/>
      <c r="AA572" s="45"/>
      <c r="AB572" s="1082"/>
      <c r="AC572" s="1113"/>
      <c r="AD572" s="1114"/>
    </row>
    <row r="573" spans="1:32" ht="13.5" customHeight="1">
      <c r="A573" s="47"/>
      <c r="B573" s="37"/>
      <c r="C573" s="36"/>
      <c r="D573" s="63"/>
      <c r="E573" s="471"/>
      <c r="F573" s="32"/>
      <c r="AA573" s="45"/>
      <c r="AB573" s="213"/>
      <c r="AC573" s="214"/>
      <c r="AD573" s="215"/>
    </row>
    <row r="574" spans="1:32" ht="13.5" customHeight="1">
      <c r="A574" s="1008" t="s">
        <v>885</v>
      </c>
      <c r="B574" s="1178" t="s">
        <v>1023</v>
      </c>
      <c r="C574" s="1180" t="s">
        <v>456</v>
      </c>
      <c r="D574" s="1010" t="s">
        <v>242</v>
      </c>
      <c r="E574" s="1056" t="s">
        <v>758</v>
      </c>
      <c r="F574" s="32"/>
      <c r="G574" s="1011" t="s">
        <v>72</v>
      </c>
      <c r="H574" s="1011"/>
      <c r="I574" s="1011"/>
      <c r="J574" s="1011"/>
      <c r="K574" s="1011"/>
      <c r="L574" s="1011"/>
      <c r="M574" s="1011"/>
      <c r="N574" s="1058" t="s">
        <v>296</v>
      </c>
      <c r="O574" s="1058"/>
      <c r="P574" s="1058"/>
      <c r="Q574" s="1058"/>
      <c r="R574" s="1058"/>
      <c r="S574" s="1058"/>
      <c r="T574" s="1058"/>
      <c r="U574" s="1058"/>
      <c r="V574" s="1058"/>
      <c r="W574" s="105"/>
      <c r="X574" s="105"/>
      <c r="Y574" s="105"/>
      <c r="Z574" s="105"/>
      <c r="AA574" s="470"/>
      <c r="AB574" s="1082" t="s">
        <v>643</v>
      </c>
      <c r="AC574" s="1113"/>
      <c r="AD574" s="1114"/>
      <c r="AF574" s="147"/>
    </row>
    <row r="575" spans="1:32" ht="13.5" customHeight="1">
      <c r="A575" s="1008"/>
      <c r="B575" s="1178"/>
      <c r="C575" s="1180"/>
      <c r="D575" s="1010"/>
      <c r="E575" s="1056"/>
      <c r="F575" s="32"/>
      <c r="G575" s="1011"/>
      <c r="H575" s="1011"/>
      <c r="I575" s="1011"/>
      <c r="J575" s="1011"/>
      <c r="K575" s="1011"/>
      <c r="L575" s="1011"/>
      <c r="M575" s="1011"/>
      <c r="N575" s="1058"/>
      <c r="O575" s="1058"/>
      <c r="P575" s="1058"/>
      <c r="Q575" s="1058"/>
      <c r="R575" s="1058"/>
      <c r="S575" s="1058"/>
      <c r="T575" s="1058"/>
      <c r="U575" s="1058"/>
      <c r="V575" s="1058"/>
      <c r="W575" s="105"/>
      <c r="X575" s="105"/>
      <c r="Y575" s="105"/>
      <c r="Z575" s="105"/>
      <c r="AA575" s="470"/>
      <c r="AB575" s="1082"/>
      <c r="AC575" s="1113"/>
      <c r="AD575" s="1114"/>
    </row>
    <row r="576" spans="1:32" ht="13.5" customHeight="1">
      <c r="A576" s="1008"/>
      <c r="B576" s="1178"/>
      <c r="C576" s="1180"/>
      <c r="D576" s="1010"/>
      <c r="E576" s="1056"/>
      <c r="F576" s="32"/>
      <c r="AA576" s="45"/>
      <c r="AB576" s="1082"/>
      <c r="AC576" s="1113"/>
      <c r="AD576" s="1114"/>
    </row>
    <row r="577" spans="1:32">
      <c r="A577" s="1008"/>
      <c r="B577" s="37"/>
      <c r="C577" s="36"/>
      <c r="D577" s="1010"/>
      <c r="E577" s="1056"/>
      <c r="F577" s="32"/>
      <c r="G577" s="1298" t="s">
        <v>457</v>
      </c>
      <c r="H577" s="1298"/>
      <c r="I577" s="1298"/>
      <c r="J577" s="1298"/>
      <c r="K577" s="1298"/>
      <c r="L577" s="1298"/>
      <c r="M577" s="1298"/>
      <c r="N577" s="1298"/>
      <c r="O577" s="1298"/>
      <c r="P577" s="1298"/>
      <c r="Q577" s="1298"/>
      <c r="R577" s="1298"/>
      <c r="S577" s="1298"/>
      <c r="T577" s="1298" t="s">
        <v>458</v>
      </c>
      <c r="U577" s="1298"/>
      <c r="V577" s="1298"/>
      <c r="W577" s="1298"/>
      <c r="X577" s="1298"/>
      <c r="Y577" s="1298"/>
      <c r="Z577" s="1298"/>
      <c r="AA577" s="470"/>
      <c r="AB577" s="1082"/>
      <c r="AC577" s="1113"/>
      <c r="AD577" s="1114"/>
    </row>
    <row r="578" spans="1:32">
      <c r="A578" s="47"/>
      <c r="B578" s="37"/>
      <c r="C578" s="36"/>
      <c r="D578" s="1010"/>
      <c r="E578" s="1056"/>
      <c r="F578" s="32"/>
      <c r="G578" s="1221"/>
      <c r="H578" s="1221"/>
      <c r="I578" s="1221"/>
      <c r="J578" s="1221"/>
      <c r="K578" s="1221"/>
      <c r="L578" s="1221"/>
      <c r="M578" s="1221"/>
      <c r="N578" s="1221"/>
      <c r="O578" s="1221"/>
      <c r="P578" s="1221"/>
      <c r="Q578" s="1221"/>
      <c r="R578" s="1221"/>
      <c r="S578" s="1221"/>
      <c r="T578" s="1222"/>
      <c r="U578" s="1223"/>
      <c r="V578" s="1223"/>
      <c r="W578" s="1223"/>
      <c r="X578" s="1223"/>
      <c r="Y578" s="1223"/>
      <c r="Z578" s="261" t="s">
        <v>459</v>
      </c>
      <c r="AA578" s="470"/>
      <c r="AB578" s="1082"/>
      <c r="AC578" s="1113"/>
      <c r="AD578" s="1114"/>
    </row>
    <row r="579" spans="1:32">
      <c r="A579" s="47"/>
      <c r="B579" s="37"/>
      <c r="C579" s="36"/>
      <c r="D579" s="1010"/>
      <c r="E579" s="1056"/>
      <c r="F579" s="32"/>
      <c r="G579" s="1221"/>
      <c r="H579" s="1221"/>
      <c r="I579" s="1221"/>
      <c r="J579" s="1221"/>
      <c r="K579" s="1221"/>
      <c r="L579" s="1221"/>
      <c r="M579" s="1221"/>
      <c r="N579" s="1221"/>
      <c r="O579" s="1221"/>
      <c r="P579" s="1221"/>
      <c r="Q579" s="1221"/>
      <c r="R579" s="1221"/>
      <c r="S579" s="1221"/>
      <c r="T579" s="1222"/>
      <c r="U579" s="1223"/>
      <c r="V579" s="1223"/>
      <c r="W579" s="1223"/>
      <c r="X579" s="1223"/>
      <c r="Y579" s="1223"/>
      <c r="Z579" s="261" t="s">
        <v>459</v>
      </c>
      <c r="AA579" s="45"/>
      <c r="AB579" s="1082"/>
      <c r="AC579" s="1113"/>
      <c r="AD579" s="1114"/>
    </row>
    <row r="580" spans="1:32">
      <c r="A580" s="47"/>
      <c r="B580" s="37"/>
      <c r="C580" s="36"/>
      <c r="D580" s="1010"/>
      <c r="E580" s="1056"/>
      <c r="F580" s="32"/>
      <c r="G580" s="1221"/>
      <c r="H580" s="1221"/>
      <c r="I580" s="1221"/>
      <c r="J580" s="1221"/>
      <c r="K580" s="1221"/>
      <c r="L580" s="1221"/>
      <c r="M580" s="1221"/>
      <c r="N580" s="1221"/>
      <c r="O580" s="1221"/>
      <c r="P580" s="1221"/>
      <c r="Q580" s="1221"/>
      <c r="R580" s="1221"/>
      <c r="S580" s="1221"/>
      <c r="T580" s="1222"/>
      <c r="U580" s="1223"/>
      <c r="V580" s="1223"/>
      <c r="W580" s="1223"/>
      <c r="X580" s="1223"/>
      <c r="Y580" s="1223"/>
      <c r="Z580" s="261" t="s">
        <v>459</v>
      </c>
      <c r="AA580" s="45"/>
      <c r="AB580" s="1082"/>
      <c r="AC580" s="1113"/>
      <c r="AD580" s="1114"/>
    </row>
    <row r="581" spans="1:32">
      <c r="A581" s="47"/>
      <c r="B581" s="37"/>
      <c r="C581" s="36"/>
      <c r="D581" s="63"/>
      <c r="E581" s="471"/>
      <c r="F581" s="32"/>
      <c r="G581" s="105"/>
      <c r="H581" s="105"/>
      <c r="I581" s="105"/>
      <c r="J581" s="105"/>
      <c r="K581" s="105"/>
      <c r="L581" s="105"/>
      <c r="M581" s="105"/>
      <c r="N581" s="105"/>
      <c r="O581" s="105"/>
      <c r="P581" s="105"/>
      <c r="Q581" s="105"/>
      <c r="R581" s="105"/>
      <c r="S581" s="105"/>
      <c r="T581" s="105"/>
      <c r="U581" s="105"/>
      <c r="V581" s="105"/>
      <c r="W581" s="105"/>
      <c r="X581" s="105"/>
      <c r="Y581" s="105"/>
      <c r="Z581" s="105"/>
      <c r="AA581" s="45"/>
      <c r="AB581" s="213"/>
      <c r="AC581" s="214"/>
      <c r="AD581" s="215"/>
    </row>
    <row r="582" spans="1:32" ht="5.25" customHeight="1">
      <c r="A582" s="47"/>
      <c r="B582" s="37"/>
      <c r="C582" s="36"/>
      <c r="D582" s="63"/>
      <c r="E582" s="471"/>
      <c r="F582" s="32"/>
      <c r="G582" s="105"/>
      <c r="H582" s="105"/>
      <c r="I582" s="105"/>
      <c r="J582" s="105"/>
      <c r="K582" s="105"/>
      <c r="L582" s="105"/>
      <c r="M582" s="105"/>
      <c r="N582" s="105"/>
      <c r="O582" s="105"/>
      <c r="P582" s="105"/>
      <c r="Q582" s="105"/>
      <c r="R582" s="105"/>
      <c r="S582" s="105"/>
      <c r="T582" s="105"/>
      <c r="U582" s="105"/>
      <c r="V582" s="105"/>
      <c r="W582" s="105"/>
      <c r="X582" s="105"/>
      <c r="Y582" s="105"/>
      <c r="Z582" s="105"/>
      <c r="AA582" s="45"/>
      <c r="AB582" s="213"/>
      <c r="AC582" s="214"/>
      <c r="AD582" s="215"/>
    </row>
    <row r="583" spans="1:32" ht="13.5" customHeight="1">
      <c r="A583" s="1008"/>
      <c r="B583" s="1178" t="s">
        <v>1024</v>
      </c>
      <c r="C583" s="1180" t="s">
        <v>460</v>
      </c>
      <c r="D583" s="1010" t="s">
        <v>242</v>
      </c>
      <c r="E583" s="1105" t="s">
        <v>592</v>
      </c>
      <c r="F583" s="32"/>
      <c r="G583" s="1011" t="s">
        <v>72</v>
      </c>
      <c r="H583" s="1011"/>
      <c r="I583" s="1011"/>
      <c r="J583" s="1011"/>
      <c r="K583" s="1011"/>
      <c r="L583" s="1011"/>
      <c r="M583" s="1011"/>
      <c r="N583" s="1058" t="s">
        <v>116</v>
      </c>
      <c r="O583" s="1058"/>
      <c r="P583" s="1058"/>
      <c r="Q583" s="1058"/>
      <c r="R583" s="1058"/>
      <c r="S583" s="1058"/>
      <c r="T583" s="1058"/>
      <c r="U583" s="1058"/>
      <c r="V583" s="1058"/>
      <c r="W583" s="105"/>
      <c r="X583" s="105"/>
      <c r="Y583" s="105"/>
      <c r="Z583" s="105"/>
      <c r="AA583" s="470"/>
      <c r="AB583" s="1082" t="s">
        <v>643</v>
      </c>
      <c r="AC583" s="1113"/>
      <c r="AD583" s="1114"/>
      <c r="AF583" s="147"/>
    </row>
    <row r="584" spans="1:32" ht="13.5" customHeight="1">
      <c r="A584" s="1008"/>
      <c r="B584" s="1178"/>
      <c r="C584" s="1180"/>
      <c r="D584" s="1010"/>
      <c r="E584" s="1105"/>
      <c r="F584" s="32"/>
      <c r="G584" s="1011"/>
      <c r="H584" s="1011"/>
      <c r="I584" s="1011"/>
      <c r="J584" s="1011"/>
      <c r="K584" s="1011"/>
      <c r="L584" s="1011"/>
      <c r="M584" s="1011"/>
      <c r="N584" s="1058"/>
      <c r="O584" s="1058"/>
      <c r="P584" s="1058"/>
      <c r="Q584" s="1058"/>
      <c r="R584" s="1058"/>
      <c r="S584" s="1058"/>
      <c r="T584" s="1058"/>
      <c r="U584" s="1058"/>
      <c r="V584" s="1058"/>
      <c r="W584" s="105"/>
      <c r="X584" s="105"/>
      <c r="Y584" s="105"/>
      <c r="Z584" s="105"/>
      <c r="AA584" s="470"/>
      <c r="AB584" s="1082"/>
      <c r="AC584" s="1113"/>
      <c r="AD584" s="1114"/>
    </row>
    <row r="585" spans="1:32" ht="13.5" customHeight="1">
      <c r="A585" s="1008"/>
      <c r="B585" s="1178"/>
      <c r="C585" s="1180"/>
      <c r="D585" s="1010"/>
      <c r="E585" s="1105"/>
      <c r="F585" s="32"/>
      <c r="AA585" s="45"/>
      <c r="AB585" s="1082"/>
      <c r="AC585" s="1113"/>
      <c r="AD585" s="1114"/>
    </row>
    <row r="586" spans="1:32" ht="13.5" customHeight="1">
      <c r="A586" s="1008"/>
      <c r="B586" s="1178"/>
      <c r="C586" s="1180"/>
      <c r="D586" s="1010"/>
      <c r="E586" s="1105"/>
      <c r="F586" s="32"/>
      <c r="G586" s="1497" t="s">
        <v>776</v>
      </c>
      <c r="H586" s="1497"/>
      <c r="I586" s="1497"/>
      <c r="J586" s="1497"/>
      <c r="K586" s="1497"/>
      <c r="L586" s="1497"/>
      <c r="M586" s="1497"/>
      <c r="N586" s="1497"/>
      <c r="O586" s="1497"/>
      <c r="P586" s="1497"/>
      <c r="Q586" s="1497"/>
      <c r="R586" s="1497"/>
      <c r="S586" s="1497"/>
      <c r="T586" s="1497"/>
      <c r="U586" s="1497"/>
      <c r="V586" s="1497"/>
      <c r="W586" s="1497"/>
      <c r="X586" s="1497"/>
      <c r="Y586" s="1497"/>
      <c r="Z586" s="1497"/>
      <c r="AA586" s="45"/>
      <c r="AB586" s="1082"/>
      <c r="AC586" s="1113"/>
      <c r="AD586" s="1114"/>
    </row>
    <row r="587" spans="1:32" ht="13.5" customHeight="1">
      <c r="A587" s="1008"/>
      <c r="B587" s="1178"/>
      <c r="C587" s="1180"/>
      <c r="D587" s="1010"/>
      <c r="E587" s="1105"/>
      <c r="F587" s="32"/>
      <c r="G587" s="1497"/>
      <c r="H587" s="1497"/>
      <c r="I587" s="1497"/>
      <c r="J587" s="1497"/>
      <c r="K587" s="1497"/>
      <c r="L587" s="1497"/>
      <c r="M587" s="1497"/>
      <c r="N587" s="1497"/>
      <c r="O587" s="1497"/>
      <c r="P587" s="1497"/>
      <c r="Q587" s="1497"/>
      <c r="R587" s="1497"/>
      <c r="S587" s="1497"/>
      <c r="T587" s="1497"/>
      <c r="U587" s="1497"/>
      <c r="V587" s="1497"/>
      <c r="W587" s="1497"/>
      <c r="X587" s="1497"/>
      <c r="Y587" s="1497"/>
      <c r="Z587" s="1497"/>
      <c r="AA587" s="45"/>
      <c r="AB587" s="1082"/>
      <c r="AC587" s="1113"/>
      <c r="AD587" s="1114"/>
    </row>
    <row r="588" spans="1:32" ht="13.5" customHeight="1">
      <c r="A588" s="1008"/>
      <c r="B588" s="1178"/>
      <c r="C588" s="1180"/>
      <c r="D588" s="1010"/>
      <c r="E588" s="1105" t="s">
        <v>593</v>
      </c>
      <c r="F588" s="32"/>
      <c r="G588" s="1146" t="s">
        <v>609</v>
      </c>
      <c r="H588" s="1146"/>
      <c r="I588" s="1146"/>
      <c r="J588" s="1146"/>
      <c r="K588" s="1146"/>
      <c r="L588" s="1146"/>
      <c r="M588" s="1146"/>
      <c r="N588" s="1146"/>
      <c r="O588" s="1146"/>
      <c r="P588" s="1146"/>
      <c r="Q588" s="1146"/>
      <c r="R588" s="1146"/>
      <c r="S588" s="105"/>
      <c r="T588" s="105"/>
      <c r="U588" s="105"/>
      <c r="V588" s="105"/>
      <c r="W588" s="105"/>
      <c r="X588" s="105"/>
      <c r="Y588" s="105"/>
      <c r="Z588" s="105"/>
      <c r="AA588" s="470"/>
      <c r="AB588" s="1082"/>
      <c r="AC588" s="1113"/>
      <c r="AD588" s="1114"/>
      <c r="AF588" s="147"/>
    </row>
    <row r="589" spans="1:32" ht="13.5" customHeight="1">
      <c r="A589" s="1008"/>
      <c r="B589" s="1178"/>
      <c r="C589" s="1180"/>
      <c r="D589" s="1010"/>
      <c r="E589" s="1105"/>
      <c r="F589" s="32"/>
      <c r="G589" s="1218" t="s">
        <v>462</v>
      </c>
      <c r="H589" s="1219"/>
      <c r="I589" s="1219"/>
      <c r="J589" s="1219"/>
      <c r="K589" s="1220"/>
      <c r="L589" s="1218" t="s">
        <v>463</v>
      </c>
      <c r="M589" s="1219"/>
      <c r="N589" s="1219"/>
      <c r="O589" s="1219"/>
      <c r="P589" s="1219"/>
      <c r="Q589" s="1219"/>
      <c r="R589" s="1220"/>
      <c r="S589" s="1219" t="s">
        <v>608</v>
      </c>
      <c r="T589" s="1219"/>
      <c r="U589" s="1219"/>
      <c r="V589" s="1219"/>
      <c r="W589" s="1219"/>
      <c r="X589" s="1219"/>
      <c r="Y589" s="1219"/>
      <c r="Z589" s="1220"/>
      <c r="AA589" s="45"/>
      <c r="AB589" s="1082"/>
      <c r="AC589" s="1113"/>
      <c r="AD589" s="1114"/>
    </row>
    <row r="590" spans="1:32" ht="13.5" customHeight="1">
      <c r="A590" s="1008"/>
      <c r="B590" s="1178"/>
      <c r="C590" s="1180"/>
      <c r="D590" s="1010"/>
      <c r="E590" s="1105" t="s">
        <v>594</v>
      </c>
      <c r="F590" s="32"/>
      <c r="G590" s="1214" t="s">
        <v>597</v>
      </c>
      <c r="H590" s="1215"/>
      <c r="I590" s="1215"/>
      <c r="J590" s="1215"/>
      <c r="K590" s="1216"/>
      <c r="L590" s="1193"/>
      <c r="M590" s="1194"/>
      <c r="N590" s="1194"/>
      <c r="O590" s="1194"/>
      <c r="P590" s="1194"/>
      <c r="Q590" s="1194"/>
      <c r="R590" s="1195"/>
      <c r="S590" s="1196"/>
      <c r="T590" s="1196"/>
      <c r="U590" s="261" t="s">
        <v>459</v>
      </c>
      <c r="V590" s="1197" t="s">
        <v>759</v>
      </c>
      <c r="W590" s="1198"/>
      <c r="X590" s="1198"/>
      <c r="Y590" s="1198"/>
      <c r="Z590" s="1199"/>
      <c r="AA590" s="470"/>
      <c r="AB590" s="1082"/>
      <c r="AC590" s="1113"/>
      <c r="AD590" s="1114"/>
      <c r="AF590" s="147"/>
    </row>
    <row r="591" spans="1:32" ht="13.5" customHeight="1">
      <c r="A591" s="1008"/>
      <c r="B591" s="1178"/>
      <c r="C591" s="1180"/>
      <c r="D591" s="1010"/>
      <c r="E591" s="1105"/>
      <c r="F591" s="32"/>
      <c r="G591" s="1214" t="s">
        <v>597</v>
      </c>
      <c r="H591" s="1215"/>
      <c r="I591" s="1215"/>
      <c r="J591" s="1215"/>
      <c r="K591" s="1216"/>
      <c r="L591" s="1193"/>
      <c r="M591" s="1194"/>
      <c r="N591" s="1194"/>
      <c r="O591" s="1194"/>
      <c r="P591" s="1194"/>
      <c r="Q591" s="1194"/>
      <c r="R591" s="1195"/>
      <c r="S591" s="1196"/>
      <c r="T591" s="1196"/>
      <c r="U591" s="261" t="s">
        <v>459</v>
      </c>
      <c r="V591" s="1197" t="s">
        <v>759</v>
      </c>
      <c r="W591" s="1198"/>
      <c r="X591" s="1198"/>
      <c r="Y591" s="1198"/>
      <c r="Z591" s="1199"/>
      <c r="AA591" s="470"/>
      <c r="AB591" s="1082"/>
      <c r="AC591" s="1113"/>
      <c r="AD591" s="1114"/>
    </row>
    <row r="592" spans="1:32" ht="13.5" customHeight="1">
      <c r="A592" s="1008"/>
      <c r="B592" s="1178"/>
      <c r="C592" s="1180"/>
      <c r="D592" s="1010"/>
      <c r="E592" s="1105" t="s">
        <v>595</v>
      </c>
      <c r="F592" s="32"/>
      <c r="G592" s="1214" t="s">
        <v>597</v>
      </c>
      <c r="H592" s="1215"/>
      <c r="I592" s="1215"/>
      <c r="J592" s="1215"/>
      <c r="K592" s="1216"/>
      <c r="L592" s="1193"/>
      <c r="M592" s="1194"/>
      <c r="N592" s="1194"/>
      <c r="O592" s="1194"/>
      <c r="P592" s="1194"/>
      <c r="Q592" s="1194"/>
      <c r="R592" s="1195"/>
      <c r="S592" s="1196"/>
      <c r="T592" s="1196"/>
      <c r="U592" s="261" t="s">
        <v>459</v>
      </c>
      <c r="V592" s="1197" t="s">
        <v>759</v>
      </c>
      <c r="W592" s="1198"/>
      <c r="X592" s="1198"/>
      <c r="Y592" s="1198"/>
      <c r="Z592" s="1199"/>
      <c r="AA592" s="470"/>
      <c r="AB592" s="1082"/>
      <c r="AC592" s="1113"/>
      <c r="AD592" s="1114"/>
      <c r="AF592" s="147"/>
    </row>
    <row r="593" spans="1:32" ht="13.5" customHeight="1">
      <c r="A593" s="1008"/>
      <c r="B593" s="1178"/>
      <c r="C593" s="1180"/>
      <c r="D593" s="1010"/>
      <c r="E593" s="1105"/>
      <c r="F593" s="32"/>
      <c r="G593" s="1214" t="s">
        <v>597</v>
      </c>
      <c r="H593" s="1215"/>
      <c r="I593" s="1215"/>
      <c r="J593" s="1215"/>
      <c r="K593" s="1216"/>
      <c r="L593" s="1193"/>
      <c r="M593" s="1194"/>
      <c r="N593" s="1194"/>
      <c r="O593" s="1194"/>
      <c r="P593" s="1194"/>
      <c r="Q593" s="1194"/>
      <c r="R593" s="1195"/>
      <c r="S593" s="1196"/>
      <c r="T593" s="1196"/>
      <c r="U593" s="261" t="s">
        <v>459</v>
      </c>
      <c r="V593" s="1197" t="s">
        <v>759</v>
      </c>
      <c r="W593" s="1198"/>
      <c r="X593" s="1198"/>
      <c r="Y593" s="1198"/>
      <c r="Z593" s="1199"/>
      <c r="AA593" s="470"/>
      <c r="AB593" s="1082"/>
      <c r="AC593" s="1113"/>
      <c r="AD593" s="1114"/>
      <c r="AF593" s="147"/>
    </row>
    <row r="594" spans="1:32" ht="13.5" customHeight="1">
      <c r="A594" s="1008"/>
      <c r="B594" s="1178"/>
      <c r="C594" s="1180"/>
      <c r="D594" s="1010"/>
      <c r="E594" s="1105" t="s">
        <v>596</v>
      </c>
      <c r="F594" s="32"/>
      <c r="G594" s="1214" t="s">
        <v>597</v>
      </c>
      <c r="H594" s="1215"/>
      <c r="I594" s="1215"/>
      <c r="J594" s="1215"/>
      <c r="K594" s="1216"/>
      <c r="L594" s="1193"/>
      <c r="M594" s="1194"/>
      <c r="N594" s="1194"/>
      <c r="O594" s="1194"/>
      <c r="P594" s="1194"/>
      <c r="Q594" s="1194"/>
      <c r="R594" s="1195"/>
      <c r="S594" s="1196"/>
      <c r="T594" s="1196"/>
      <c r="U594" s="261" t="s">
        <v>459</v>
      </c>
      <c r="V594" s="1197" t="s">
        <v>759</v>
      </c>
      <c r="W594" s="1198"/>
      <c r="X594" s="1198"/>
      <c r="Y594" s="1198"/>
      <c r="Z594" s="1199"/>
      <c r="AA594" s="470"/>
      <c r="AB594" s="1082"/>
      <c r="AC594" s="1113"/>
      <c r="AD594" s="1114"/>
      <c r="AF594" s="147"/>
    </row>
    <row r="595" spans="1:32" ht="13.5" customHeight="1">
      <c r="A595" s="1008"/>
      <c r="B595" s="1178"/>
      <c r="C595" s="1180"/>
      <c r="D595" s="1010"/>
      <c r="E595" s="1105"/>
      <c r="F595" s="32"/>
      <c r="G595" s="1214" t="s">
        <v>597</v>
      </c>
      <c r="H595" s="1215"/>
      <c r="I595" s="1215"/>
      <c r="J595" s="1215"/>
      <c r="K595" s="1216"/>
      <c r="L595" s="1193"/>
      <c r="M595" s="1194"/>
      <c r="N595" s="1194"/>
      <c r="O595" s="1194"/>
      <c r="P595" s="1194"/>
      <c r="Q595" s="1194"/>
      <c r="R595" s="1195"/>
      <c r="S595" s="1196"/>
      <c r="T595" s="1196"/>
      <c r="U595" s="261" t="s">
        <v>459</v>
      </c>
      <c r="V595" s="1197" t="s">
        <v>759</v>
      </c>
      <c r="W595" s="1198"/>
      <c r="X595" s="1198"/>
      <c r="Y595" s="1198"/>
      <c r="Z595" s="1199"/>
      <c r="AA595" s="470"/>
      <c r="AB595" s="1082"/>
      <c r="AC595" s="1113"/>
      <c r="AD595" s="1114"/>
      <c r="AF595" s="147"/>
    </row>
    <row r="596" spans="1:32" ht="13.5" customHeight="1">
      <c r="A596" s="1008"/>
      <c r="B596" s="1178"/>
      <c r="C596" s="1180"/>
      <c r="D596" s="1010"/>
      <c r="E596" s="1105"/>
      <c r="F596" s="32"/>
      <c r="G596" s="1214" t="s">
        <v>597</v>
      </c>
      <c r="H596" s="1215"/>
      <c r="I596" s="1215"/>
      <c r="J596" s="1215"/>
      <c r="K596" s="1216"/>
      <c r="L596" s="1193"/>
      <c r="M596" s="1194"/>
      <c r="N596" s="1194"/>
      <c r="O596" s="1194"/>
      <c r="P596" s="1194"/>
      <c r="Q596" s="1194"/>
      <c r="R596" s="1195"/>
      <c r="S596" s="1196"/>
      <c r="T596" s="1196"/>
      <c r="U596" s="261" t="s">
        <v>459</v>
      </c>
      <c r="V596" s="1197" t="s">
        <v>759</v>
      </c>
      <c r="W596" s="1198"/>
      <c r="X596" s="1198"/>
      <c r="Y596" s="1198"/>
      <c r="Z596" s="1199"/>
      <c r="AA596" s="470"/>
      <c r="AB596" s="1082"/>
      <c r="AC596" s="1113"/>
      <c r="AD596" s="1114"/>
      <c r="AF596" s="147"/>
    </row>
    <row r="597" spans="1:32" ht="13.5" customHeight="1">
      <c r="A597" s="1008"/>
      <c r="B597" s="1178"/>
      <c r="C597" s="1180"/>
      <c r="D597" s="1010"/>
      <c r="E597" s="1105"/>
      <c r="F597" s="32"/>
      <c r="G597" s="1214" t="s">
        <v>597</v>
      </c>
      <c r="H597" s="1215"/>
      <c r="I597" s="1215"/>
      <c r="J597" s="1215"/>
      <c r="K597" s="1216"/>
      <c r="L597" s="1193"/>
      <c r="M597" s="1194"/>
      <c r="N597" s="1194"/>
      <c r="O597" s="1194"/>
      <c r="P597" s="1194"/>
      <c r="Q597" s="1194"/>
      <c r="R597" s="1195"/>
      <c r="S597" s="1196"/>
      <c r="T597" s="1196"/>
      <c r="U597" s="261" t="s">
        <v>459</v>
      </c>
      <c r="V597" s="1197" t="s">
        <v>759</v>
      </c>
      <c r="W597" s="1198"/>
      <c r="X597" s="1198"/>
      <c r="Y597" s="1198"/>
      <c r="Z597" s="1199"/>
      <c r="AA597" s="470"/>
      <c r="AB597" s="1082"/>
      <c r="AC597" s="1113"/>
      <c r="AD597" s="1114"/>
      <c r="AF597" s="147"/>
    </row>
    <row r="598" spans="1:32" ht="13.5" customHeight="1">
      <c r="A598" s="1008"/>
      <c r="B598" s="1178"/>
      <c r="C598" s="1180"/>
      <c r="D598" s="1010"/>
      <c r="E598" s="1105"/>
      <c r="F598" s="32"/>
      <c r="G598" s="105"/>
      <c r="H598" s="105"/>
      <c r="I598" s="105"/>
      <c r="J598" s="105"/>
      <c r="K598" s="105"/>
      <c r="L598" s="105"/>
      <c r="M598" s="105"/>
      <c r="N598" s="105"/>
      <c r="O598" s="105"/>
      <c r="P598" s="105"/>
      <c r="Q598" s="105"/>
      <c r="R598" s="105"/>
      <c r="S598" s="105"/>
      <c r="T598" s="105"/>
      <c r="U598" s="105"/>
      <c r="V598" s="105"/>
      <c r="W598" s="105"/>
      <c r="X598" s="105"/>
      <c r="Y598" s="105"/>
      <c r="Z598" s="105"/>
      <c r="AA598" s="470"/>
      <c r="AB598" s="1082"/>
      <c r="AC598" s="1113"/>
      <c r="AD598" s="1114"/>
      <c r="AF598" s="147"/>
    </row>
    <row r="599" spans="1:32" ht="13.5" customHeight="1">
      <c r="A599" s="47"/>
      <c r="B599" s="37"/>
      <c r="C599" s="36"/>
      <c r="D599" s="63"/>
      <c r="E599" s="59"/>
      <c r="F599" s="32"/>
      <c r="AA599" s="45"/>
      <c r="AB599" s="1082"/>
      <c r="AC599" s="1113"/>
      <c r="AD599" s="1114"/>
    </row>
    <row r="600" spans="1:32" ht="6.6" customHeight="1">
      <c r="A600" s="47"/>
      <c r="B600" s="37"/>
      <c r="C600" s="36"/>
      <c r="D600" s="63"/>
      <c r="E600" s="471"/>
      <c r="F600" s="32"/>
      <c r="AA600" s="45"/>
      <c r="AB600" s="213"/>
      <c r="AC600" s="214"/>
      <c r="AD600" s="215"/>
    </row>
    <row r="601" spans="1:32" ht="13.5" customHeight="1">
      <c r="A601" s="1008"/>
      <c r="B601" s="1178" t="s">
        <v>1025</v>
      </c>
      <c r="C601" s="1180" t="s">
        <v>461</v>
      </c>
      <c r="D601" s="1010" t="s">
        <v>242</v>
      </c>
      <c r="E601" s="1105" t="s">
        <v>1027</v>
      </c>
      <c r="F601" s="32"/>
      <c r="G601" s="1011" t="s">
        <v>72</v>
      </c>
      <c r="H601" s="1011"/>
      <c r="I601" s="1011"/>
      <c r="J601" s="1011"/>
      <c r="K601" s="1011"/>
      <c r="L601" s="1011"/>
      <c r="M601" s="1011"/>
      <c r="N601" s="1202" t="s">
        <v>114</v>
      </c>
      <c r="O601" s="1202"/>
      <c r="P601" s="1202"/>
      <c r="Q601" s="1202"/>
      <c r="R601" s="1202"/>
      <c r="S601" s="1202"/>
      <c r="T601" s="1202"/>
      <c r="U601" s="1202"/>
      <c r="V601" s="1202"/>
      <c r="W601" s="105"/>
      <c r="X601" s="105"/>
      <c r="Y601" s="105"/>
      <c r="Z601" s="105"/>
      <c r="AA601" s="470"/>
      <c r="AB601" s="1082" t="s">
        <v>643</v>
      </c>
      <c r="AC601" s="1113"/>
      <c r="AD601" s="1114"/>
      <c r="AF601" s="147"/>
    </row>
    <row r="602" spans="1:32" ht="13.5" customHeight="1">
      <c r="A602" s="1008"/>
      <c r="B602" s="1178"/>
      <c r="C602" s="1180"/>
      <c r="D602" s="1010"/>
      <c r="E602" s="1105"/>
      <c r="F602" s="32"/>
      <c r="G602" s="1011"/>
      <c r="H602" s="1011"/>
      <c r="I602" s="1011"/>
      <c r="J602" s="1011"/>
      <c r="K602" s="1011"/>
      <c r="L602" s="1011"/>
      <c r="M602" s="1011"/>
      <c r="N602" s="1202"/>
      <c r="O602" s="1202"/>
      <c r="P602" s="1202"/>
      <c r="Q602" s="1202"/>
      <c r="R602" s="1202"/>
      <c r="S602" s="1202"/>
      <c r="T602" s="1202"/>
      <c r="U602" s="1202"/>
      <c r="V602" s="1202"/>
      <c r="W602" s="105"/>
      <c r="X602" s="105"/>
      <c r="Y602" s="105"/>
      <c r="Z602" s="105"/>
      <c r="AA602" s="470"/>
      <c r="AB602" s="1082"/>
      <c r="AC602" s="1113"/>
      <c r="AD602" s="1114"/>
    </row>
    <row r="603" spans="1:32" ht="13.5" customHeight="1">
      <c r="A603" s="1008"/>
      <c r="B603" s="1178"/>
      <c r="C603" s="1180"/>
      <c r="D603" s="1010"/>
      <c r="E603" s="1105"/>
      <c r="F603" s="32"/>
      <c r="AA603" s="45"/>
      <c r="AB603" s="1082"/>
      <c r="AC603" s="1113"/>
      <c r="AD603" s="1114"/>
    </row>
    <row r="604" spans="1:32" ht="13.5" customHeight="1">
      <c r="A604" s="1177"/>
      <c r="B604" s="1179"/>
      <c r="C604" s="1181"/>
      <c r="D604" s="1182"/>
      <c r="E604" s="1106"/>
      <c r="F604" s="64"/>
      <c r="G604" s="181"/>
      <c r="H604" s="181"/>
      <c r="I604" s="181"/>
      <c r="J604" s="181"/>
      <c r="K604" s="181"/>
      <c r="L604" s="181"/>
      <c r="M604" s="181"/>
      <c r="N604" s="181"/>
      <c r="O604" s="181"/>
      <c r="P604" s="181"/>
      <c r="Q604" s="181"/>
      <c r="R604" s="181"/>
      <c r="S604" s="181"/>
      <c r="T604" s="181"/>
      <c r="U604" s="181"/>
      <c r="V604" s="181"/>
      <c r="W604" s="181"/>
      <c r="X604" s="181"/>
      <c r="Y604" s="373"/>
      <c r="Z604" s="373"/>
      <c r="AA604" s="66"/>
      <c r="AB604" s="1184"/>
      <c r="AC604" s="1185"/>
      <c r="AD604" s="1186"/>
    </row>
    <row r="605" spans="1:32" ht="5.25" customHeight="1">
      <c r="A605" s="47"/>
      <c r="B605" s="37"/>
      <c r="C605" s="36"/>
      <c r="D605" s="63"/>
      <c r="E605" s="471"/>
      <c r="F605" s="32"/>
      <c r="G605" s="105"/>
      <c r="H605" s="105"/>
      <c r="I605" s="105"/>
      <c r="J605" s="105"/>
      <c r="K605" s="105"/>
      <c r="L605" s="105"/>
      <c r="M605" s="105"/>
      <c r="N605" s="105"/>
      <c r="O605" s="105"/>
      <c r="P605" s="105"/>
      <c r="Q605" s="105"/>
      <c r="R605" s="105"/>
      <c r="S605" s="105"/>
      <c r="T605" s="105"/>
      <c r="U605" s="105"/>
      <c r="V605" s="105"/>
      <c r="W605" s="105"/>
      <c r="X605" s="105"/>
      <c r="Y605" s="105"/>
      <c r="Z605" s="105"/>
      <c r="AA605" s="45"/>
      <c r="AB605" s="213"/>
      <c r="AC605" s="214"/>
      <c r="AD605" s="215"/>
    </row>
    <row r="606" spans="1:32" ht="13.5" customHeight="1">
      <c r="A606" s="1008"/>
      <c r="B606" s="1178" t="s">
        <v>1026</v>
      </c>
      <c r="C606" s="1180" t="s">
        <v>464</v>
      </c>
      <c r="D606" s="1010" t="s">
        <v>242</v>
      </c>
      <c r="E606" s="1105" t="s">
        <v>1029</v>
      </c>
      <c r="F606" s="32"/>
      <c r="G606" s="1011" t="s">
        <v>72</v>
      </c>
      <c r="H606" s="1011"/>
      <c r="I606" s="1011"/>
      <c r="J606" s="1011"/>
      <c r="K606" s="1011"/>
      <c r="L606" s="1011"/>
      <c r="M606" s="1011"/>
      <c r="N606" s="1058" t="s">
        <v>114</v>
      </c>
      <c r="O606" s="1058"/>
      <c r="P606" s="1058"/>
      <c r="Q606" s="1058"/>
      <c r="R606" s="1058"/>
      <c r="S606" s="1058"/>
      <c r="T606" s="1058"/>
      <c r="U606" s="1058"/>
      <c r="V606" s="1058"/>
      <c r="W606" s="105"/>
      <c r="X606" s="105"/>
      <c r="Y606" s="105"/>
      <c r="Z606" s="105"/>
      <c r="AA606" s="470"/>
      <c r="AB606" s="1082" t="s">
        <v>643</v>
      </c>
      <c r="AC606" s="1113"/>
      <c r="AD606" s="1114"/>
      <c r="AF606" s="147"/>
    </row>
    <row r="607" spans="1:32" ht="13.5" customHeight="1">
      <c r="A607" s="1008"/>
      <c r="B607" s="1178"/>
      <c r="C607" s="1180"/>
      <c r="D607" s="1010"/>
      <c r="E607" s="1105"/>
      <c r="F607" s="32"/>
      <c r="G607" s="1011"/>
      <c r="H607" s="1011"/>
      <c r="I607" s="1011"/>
      <c r="J607" s="1011"/>
      <c r="K607" s="1011"/>
      <c r="L607" s="1011"/>
      <c r="M607" s="1011"/>
      <c r="N607" s="1058"/>
      <c r="O607" s="1058"/>
      <c r="P607" s="1058"/>
      <c r="Q607" s="1058"/>
      <c r="R607" s="1058"/>
      <c r="S607" s="1058"/>
      <c r="T607" s="1058"/>
      <c r="U607" s="1058"/>
      <c r="V607" s="1058"/>
      <c r="W607" s="105"/>
      <c r="X607" s="105"/>
      <c r="Y607" s="105"/>
      <c r="Z607" s="105"/>
      <c r="AA607" s="470"/>
      <c r="AB607" s="1082"/>
      <c r="AC607" s="1113"/>
      <c r="AD607" s="1114"/>
    </row>
    <row r="608" spans="1:32" ht="13.5" customHeight="1">
      <c r="A608" s="1008"/>
      <c r="B608" s="1178"/>
      <c r="C608" s="1180"/>
      <c r="D608" s="1010"/>
      <c r="E608" s="1105"/>
      <c r="F608" s="32"/>
      <c r="AA608" s="45"/>
      <c r="AB608" s="1082"/>
      <c r="AC608" s="1113"/>
      <c r="AD608" s="1114"/>
    </row>
    <row r="609" spans="1:32" ht="13.5" customHeight="1">
      <c r="A609" s="1008"/>
      <c r="B609" s="1178"/>
      <c r="C609" s="1180"/>
      <c r="D609" s="1010"/>
      <c r="E609" s="1105"/>
      <c r="F609" s="32"/>
      <c r="G609" s="105"/>
      <c r="H609" s="105"/>
      <c r="I609" s="105"/>
      <c r="J609" s="105"/>
      <c r="K609" s="105"/>
      <c r="L609" s="105"/>
      <c r="M609" s="105"/>
      <c r="N609" s="105"/>
      <c r="O609" s="105"/>
      <c r="P609" s="105"/>
      <c r="Q609" s="105"/>
      <c r="R609" s="105"/>
      <c r="S609" s="105"/>
      <c r="T609" s="105"/>
      <c r="U609" s="105"/>
      <c r="V609" s="105"/>
      <c r="W609" s="105"/>
      <c r="X609" s="105"/>
      <c r="Y609" s="105"/>
      <c r="Z609" s="105"/>
      <c r="AA609" s="470"/>
      <c r="AB609" s="1082"/>
      <c r="AC609" s="1113"/>
      <c r="AD609" s="1114"/>
      <c r="AF609" s="149"/>
    </row>
    <row r="610" spans="1:32" ht="13.5" customHeight="1">
      <c r="A610" s="1008"/>
      <c r="B610" s="1178"/>
      <c r="C610" s="1180"/>
      <c r="D610" s="1010"/>
      <c r="E610" s="1105"/>
      <c r="F610" s="32"/>
      <c r="G610" s="105"/>
      <c r="H610" s="105"/>
      <c r="I610" s="105"/>
      <c r="J610" s="105"/>
      <c r="K610" s="105"/>
      <c r="L610" s="105"/>
      <c r="M610" s="105"/>
      <c r="N610" s="105"/>
      <c r="O610" s="105"/>
      <c r="P610" s="105"/>
      <c r="Q610" s="105"/>
      <c r="R610" s="105"/>
      <c r="S610" s="105"/>
      <c r="T610" s="105"/>
      <c r="U610" s="105"/>
      <c r="V610" s="105"/>
      <c r="W610" s="105"/>
      <c r="X610" s="105"/>
      <c r="Y610" s="105"/>
      <c r="Z610" s="105"/>
      <c r="AA610" s="470"/>
      <c r="AB610" s="1082"/>
      <c r="AC610" s="1113"/>
      <c r="AD610" s="1114"/>
    </row>
    <row r="611" spans="1:32" ht="13.5" customHeight="1">
      <c r="A611" s="1008"/>
      <c r="B611" s="1178"/>
      <c r="C611" s="1180"/>
      <c r="D611" s="1010"/>
      <c r="E611" s="1105"/>
      <c r="F611" s="32"/>
      <c r="G611" s="105"/>
      <c r="H611" s="105"/>
      <c r="I611" s="105"/>
      <c r="J611" s="105"/>
      <c r="K611" s="105"/>
      <c r="L611" s="105"/>
      <c r="M611" s="105"/>
      <c r="N611" s="105"/>
      <c r="O611" s="105"/>
      <c r="P611" s="105"/>
      <c r="Q611" s="105"/>
      <c r="R611" s="105"/>
      <c r="S611" s="105"/>
      <c r="T611" s="105"/>
      <c r="U611" s="105"/>
      <c r="V611" s="105"/>
      <c r="W611" s="105"/>
      <c r="X611" s="105"/>
      <c r="Y611" s="105"/>
      <c r="Z611" s="105"/>
      <c r="AA611" s="470"/>
      <c r="AB611" s="1082"/>
      <c r="AC611" s="1113"/>
      <c r="AD611" s="1114"/>
    </row>
    <row r="612" spans="1:32" ht="13.5" customHeight="1">
      <c r="A612" s="1008"/>
      <c r="B612" s="1178"/>
      <c r="C612" s="1180"/>
      <c r="D612" s="1010"/>
      <c r="E612" s="1105"/>
      <c r="F612" s="32"/>
      <c r="AA612" s="45"/>
      <c r="AB612" s="1082"/>
      <c r="AC612" s="1113"/>
      <c r="AD612" s="1114"/>
    </row>
    <row r="613" spans="1:32" ht="13.5" customHeight="1">
      <c r="A613" s="1008"/>
      <c r="B613" s="1178"/>
      <c r="C613" s="1180"/>
      <c r="D613" s="1010"/>
      <c r="E613" s="1105"/>
      <c r="F613" s="32"/>
      <c r="G613" s="105"/>
      <c r="H613" s="105"/>
      <c r="I613" s="105"/>
      <c r="J613" s="105"/>
      <c r="K613" s="105"/>
      <c r="L613" s="105"/>
      <c r="M613" s="105"/>
      <c r="N613" s="105"/>
      <c r="O613" s="105"/>
      <c r="P613" s="105"/>
      <c r="Q613" s="105"/>
      <c r="R613" s="105"/>
      <c r="S613" s="105"/>
      <c r="T613" s="105"/>
      <c r="U613" s="105"/>
      <c r="V613" s="105"/>
      <c r="W613" s="105"/>
      <c r="X613" s="105"/>
      <c r="Y613" s="105"/>
      <c r="Z613" s="105"/>
      <c r="AA613" s="45"/>
      <c r="AB613" s="1082"/>
      <c r="AC613" s="1113"/>
      <c r="AD613" s="1114"/>
    </row>
    <row r="614" spans="1:32" ht="13.5" customHeight="1">
      <c r="A614" s="1008"/>
      <c r="B614" s="1178"/>
      <c r="C614" s="1180"/>
      <c r="D614" s="1010"/>
      <c r="E614" s="1105"/>
      <c r="F614" s="32"/>
      <c r="G614" s="105"/>
      <c r="H614" s="105"/>
      <c r="I614" s="105"/>
      <c r="J614" s="105"/>
      <c r="K614" s="105"/>
      <c r="L614" s="105"/>
      <c r="M614" s="105"/>
      <c r="N614" s="105"/>
      <c r="O614" s="105"/>
      <c r="P614" s="105"/>
      <c r="Q614" s="105"/>
      <c r="R614" s="105"/>
      <c r="S614" s="105"/>
      <c r="T614" s="105"/>
      <c r="U614" s="105"/>
      <c r="V614" s="105"/>
      <c r="W614" s="105"/>
      <c r="X614" s="105"/>
      <c r="Y614" s="105"/>
      <c r="Z614" s="105"/>
      <c r="AA614" s="45"/>
      <c r="AB614" s="1082"/>
      <c r="AC614" s="1113"/>
      <c r="AD614" s="1114"/>
    </row>
    <row r="615" spans="1:32" ht="13.5" customHeight="1">
      <c r="A615" s="47"/>
      <c r="B615" s="37"/>
      <c r="C615" s="36"/>
      <c r="D615" s="63"/>
      <c r="E615" s="471"/>
      <c r="F615" s="32"/>
      <c r="G615" s="105"/>
      <c r="H615" s="105"/>
      <c r="I615" s="105"/>
      <c r="J615" s="105"/>
      <c r="K615" s="105"/>
      <c r="L615" s="105"/>
      <c r="M615" s="105"/>
      <c r="N615" s="105"/>
      <c r="O615" s="105"/>
      <c r="P615" s="105"/>
      <c r="Q615" s="105"/>
      <c r="R615" s="105"/>
      <c r="S615" s="105"/>
      <c r="T615" s="105"/>
      <c r="U615" s="105"/>
      <c r="V615" s="105"/>
      <c r="W615" s="105"/>
      <c r="X615" s="105"/>
      <c r="Y615" s="105"/>
      <c r="Z615" s="105"/>
      <c r="AA615" s="45"/>
      <c r="AB615" s="213"/>
      <c r="AC615" s="214"/>
      <c r="AD615" s="215"/>
    </row>
    <row r="616" spans="1:32" ht="13.5" customHeight="1">
      <c r="A616" s="1008" t="s">
        <v>886</v>
      </c>
      <c r="B616" s="1178" t="s">
        <v>1028</v>
      </c>
      <c r="C616" s="1180" t="s">
        <v>760</v>
      </c>
      <c r="D616" s="1010" t="s">
        <v>242</v>
      </c>
      <c r="E616" s="1105" t="s">
        <v>598</v>
      </c>
      <c r="F616" s="32"/>
      <c r="G616" s="1011" t="s">
        <v>72</v>
      </c>
      <c r="H616" s="1011"/>
      <c r="I616" s="1011"/>
      <c r="J616" s="1011"/>
      <c r="K616" s="1011"/>
      <c r="L616" s="1011"/>
      <c r="M616" s="1011"/>
      <c r="N616" s="1058" t="s">
        <v>114</v>
      </c>
      <c r="O616" s="1058"/>
      <c r="P616" s="1058"/>
      <c r="Q616" s="1058"/>
      <c r="R616" s="1058"/>
      <c r="S616" s="1058"/>
      <c r="T616" s="1058"/>
      <c r="U616" s="1058"/>
      <c r="V616" s="1058"/>
      <c r="W616" s="105"/>
      <c r="X616" s="105"/>
      <c r="Y616" s="105"/>
      <c r="Z616" s="105"/>
      <c r="AA616" s="470"/>
      <c r="AB616" s="1082" t="s">
        <v>643</v>
      </c>
      <c r="AC616" s="1113"/>
      <c r="AD616" s="1114"/>
      <c r="AF616" s="147"/>
    </row>
    <row r="617" spans="1:32" ht="13.5" customHeight="1">
      <c r="A617" s="1008"/>
      <c r="B617" s="1178"/>
      <c r="C617" s="1180"/>
      <c r="D617" s="1010"/>
      <c r="E617" s="1105"/>
      <c r="F617" s="32"/>
      <c r="G617" s="1011"/>
      <c r="H617" s="1011"/>
      <c r="I617" s="1011"/>
      <c r="J617" s="1011"/>
      <c r="K617" s="1011"/>
      <c r="L617" s="1011"/>
      <c r="M617" s="1011"/>
      <c r="N617" s="1058"/>
      <c r="O617" s="1058"/>
      <c r="P617" s="1058"/>
      <c r="Q617" s="1058"/>
      <c r="R617" s="1058"/>
      <c r="S617" s="1058"/>
      <c r="T617" s="1058"/>
      <c r="U617" s="1058"/>
      <c r="V617" s="1058"/>
      <c r="W617" s="105"/>
      <c r="X617" s="105"/>
      <c r="Y617" s="105"/>
      <c r="Z617" s="105"/>
      <c r="AA617" s="470"/>
      <c r="AB617" s="1082"/>
      <c r="AC617" s="1113"/>
      <c r="AD617" s="1114"/>
    </row>
    <row r="618" spans="1:32" ht="13.5" customHeight="1">
      <c r="A618" s="1008"/>
      <c r="B618" s="1178"/>
      <c r="C618" s="1180"/>
      <c r="D618" s="1010"/>
      <c r="E618" s="1105"/>
      <c r="F618" s="32"/>
      <c r="AA618" s="45"/>
      <c r="AB618" s="1082"/>
      <c r="AC618" s="1113"/>
      <c r="AD618" s="1114"/>
    </row>
    <row r="619" spans="1:32" ht="13.5" customHeight="1">
      <c r="A619" s="1008"/>
      <c r="B619" s="1178"/>
      <c r="C619" s="1180"/>
      <c r="D619" s="1010"/>
      <c r="E619" s="1105"/>
      <c r="F619" s="32"/>
      <c r="G619" s="1187" t="s">
        <v>610</v>
      </c>
      <c r="H619" s="1187"/>
      <c r="I619" s="1187"/>
      <c r="J619" s="1187"/>
      <c r="K619" s="1037"/>
      <c r="L619" s="1037"/>
      <c r="M619" s="1188" t="s">
        <v>611</v>
      </c>
      <c r="N619" s="1188"/>
      <c r="O619" s="1188"/>
      <c r="P619" s="1188"/>
      <c r="Q619" s="1188"/>
      <c r="R619" s="1188"/>
      <c r="S619" s="1188"/>
      <c r="T619" s="1188"/>
      <c r="U619" s="1188"/>
      <c r="V619" s="40"/>
      <c r="W619" s="40"/>
      <c r="X619" s="40"/>
      <c r="Y619" s="40"/>
      <c r="Z619" s="40"/>
      <c r="AA619" s="470"/>
      <c r="AB619" s="1082"/>
      <c r="AC619" s="1113"/>
      <c r="AD619" s="1114"/>
      <c r="AF619" s="149"/>
    </row>
    <row r="620" spans="1:32" ht="13.5" customHeight="1">
      <c r="A620" s="1008"/>
      <c r="B620" s="1178"/>
      <c r="C620" s="1180"/>
      <c r="D620" s="1010"/>
      <c r="E620" s="1105"/>
      <c r="F620" s="32"/>
      <c r="G620" s="40"/>
      <c r="H620" s="40"/>
      <c r="I620" s="40"/>
      <c r="J620" s="40"/>
      <c r="K620" s="1037"/>
      <c r="L620" s="1037"/>
      <c r="M620" s="1188" t="s">
        <v>612</v>
      </c>
      <c r="N620" s="1188"/>
      <c r="O620" s="1188"/>
      <c r="P620" s="1188"/>
      <c r="Q620" s="1188"/>
      <c r="R620" s="1188"/>
      <c r="S620" s="1188"/>
      <c r="T620" s="1188"/>
      <c r="U620" s="1188"/>
      <c r="V620" s="40"/>
      <c r="W620" s="40"/>
      <c r="X620" s="40"/>
      <c r="Y620" s="40"/>
      <c r="Z620" s="40"/>
      <c r="AA620" s="470"/>
      <c r="AB620" s="1082"/>
      <c r="AC620" s="1113"/>
      <c r="AD620" s="1114"/>
    </row>
    <row r="621" spans="1:32" ht="13.5" customHeight="1">
      <c r="A621" s="1008"/>
      <c r="B621" s="1178"/>
      <c r="C621" s="1180"/>
      <c r="D621" s="1010"/>
      <c r="E621" s="1105"/>
      <c r="F621" s="32"/>
      <c r="G621" s="40"/>
      <c r="H621" s="40"/>
      <c r="I621" s="40"/>
      <c r="J621" s="40"/>
      <c r="K621" s="1203"/>
      <c r="L621" s="1204"/>
      <c r="M621" s="1189" t="s">
        <v>28</v>
      </c>
      <c r="N621" s="1190"/>
      <c r="O621" s="1190"/>
      <c r="P621" s="1190"/>
      <c r="Q621" s="1190"/>
      <c r="R621" s="1190"/>
      <c r="S621" s="1190"/>
      <c r="T621" s="1190"/>
      <c r="U621" s="1191"/>
      <c r="V621" s="40"/>
      <c r="W621" s="40"/>
      <c r="X621" s="40"/>
      <c r="Y621" s="40"/>
      <c r="Z621" s="40"/>
      <c r="AA621" s="45"/>
      <c r="AB621" s="1082"/>
      <c r="AC621" s="1113"/>
      <c r="AD621" s="1114"/>
    </row>
    <row r="622" spans="1:32" ht="13.5" customHeight="1">
      <c r="A622" s="47"/>
      <c r="B622" s="37"/>
      <c r="C622" s="36"/>
      <c r="D622" s="63"/>
      <c r="E622" s="471"/>
      <c r="F622" s="32"/>
      <c r="G622" s="40"/>
      <c r="H622" s="40"/>
      <c r="I622" s="40"/>
      <c r="J622" s="40"/>
      <c r="K622" s="1205"/>
      <c r="L622" s="1206"/>
      <c r="M622" s="374" t="s">
        <v>613</v>
      </c>
      <c r="N622" s="1192"/>
      <c r="O622" s="1192"/>
      <c r="P622" s="1192"/>
      <c r="Q622" s="1192"/>
      <c r="R622" s="1192"/>
      <c r="S622" s="1192"/>
      <c r="T622" s="1192"/>
      <c r="U622" s="375" t="s">
        <v>614</v>
      </c>
      <c r="V622" s="40"/>
      <c r="W622" s="40"/>
      <c r="X622" s="40"/>
      <c r="Y622" s="40"/>
      <c r="Z622" s="40"/>
      <c r="AA622" s="45"/>
      <c r="AB622" s="213"/>
      <c r="AC622" s="214"/>
      <c r="AD622" s="215"/>
    </row>
    <row r="623" spans="1:32">
      <c r="A623" s="47"/>
      <c r="B623" s="37"/>
      <c r="C623" s="36"/>
      <c r="D623" s="63"/>
      <c r="E623" s="471"/>
      <c r="F623" s="32"/>
      <c r="G623" s="105"/>
      <c r="H623" s="105"/>
      <c r="I623" s="105"/>
      <c r="J623" s="105"/>
      <c r="K623" s="105"/>
      <c r="L623" s="105"/>
      <c r="M623" s="105"/>
      <c r="N623" s="105"/>
      <c r="O623" s="105"/>
      <c r="P623" s="105"/>
      <c r="Q623" s="105"/>
      <c r="R623" s="105"/>
      <c r="S623" s="105"/>
      <c r="T623" s="105"/>
      <c r="U623" s="105"/>
      <c r="V623" s="105"/>
      <c r="W623" s="105"/>
      <c r="X623" s="105"/>
      <c r="Y623" s="105"/>
      <c r="Z623" s="105"/>
      <c r="AA623" s="45"/>
      <c r="AB623" s="213"/>
      <c r="AC623" s="214"/>
      <c r="AD623" s="215"/>
    </row>
    <row r="624" spans="1:32" ht="13.5" customHeight="1">
      <c r="A624" s="1008" t="s">
        <v>887</v>
      </c>
      <c r="B624" s="1178" t="s">
        <v>1030</v>
      </c>
      <c r="C624" s="1180" t="s">
        <v>599</v>
      </c>
      <c r="D624" s="1010" t="s">
        <v>774</v>
      </c>
      <c r="E624" s="1105" t="s">
        <v>600</v>
      </c>
      <c r="F624" s="32"/>
      <c r="G624" s="1011" t="s">
        <v>72</v>
      </c>
      <c r="H624" s="1011"/>
      <c r="I624" s="1011"/>
      <c r="J624" s="1011"/>
      <c r="K624" s="1011"/>
      <c r="L624" s="1011"/>
      <c r="M624" s="1011"/>
      <c r="N624" s="1202" t="s">
        <v>465</v>
      </c>
      <c r="O624" s="1202"/>
      <c r="P624" s="1202"/>
      <c r="Q624" s="1202"/>
      <c r="R624" s="1202"/>
      <c r="S624" s="1202"/>
      <c r="T624" s="1202"/>
      <c r="U624" s="1202"/>
      <c r="V624" s="1202"/>
      <c r="W624" s="376"/>
      <c r="AA624" s="45"/>
      <c r="AB624" s="1174" t="s">
        <v>643</v>
      </c>
      <c r="AC624" s="1175"/>
      <c r="AD624" s="1176"/>
    </row>
    <row r="625" spans="1:30" ht="13.5" customHeight="1">
      <c r="A625" s="1008"/>
      <c r="B625" s="1178"/>
      <c r="C625" s="1180"/>
      <c r="D625" s="1010"/>
      <c r="E625" s="1105"/>
      <c r="F625" s="32"/>
      <c r="G625" s="1011"/>
      <c r="H625" s="1011"/>
      <c r="I625" s="1011"/>
      <c r="J625" s="1011"/>
      <c r="K625" s="1011"/>
      <c r="L625" s="1011"/>
      <c r="M625" s="1011"/>
      <c r="N625" s="1202"/>
      <c r="O625" s="1202"/>
      <c r="P625" s="1202"/>
      <c r="Q625" s="1202"/>
      <c r="R625" s="1202"/>
      <c r="S625" s="1202"/>
      <c r="T625" s="1202"/>
      <c r="U625" s="1202"/>
      <c r="V625" s="1202"/>
      <c r="W625" s="376"/>
      <c r="AA625" s="45"/>
      <c r="AB625" s="1174"/>
      <c r="AC625" s="1175"/>
      <c r="AD625" s="1176"/>
    </row>
    <row r="626" spans="1:30">
      <c r="A626" s="1008"/>
      <c r="B626" s="1178"/>
      <c r="C626" s="1180"/>
      <c r="D626" s="1010"/>
      <c r="E626" s="1105"/>
      <c r="F626" s="32"/>
      <c r="G626" s="376"/>
      <c r="H626" s="376"/>
      <c r="I626" s="376"/>
      <c r="J626" s="376"/>
      <c r="K626" s="376"/>
      <c r="L626" s="376"/>
      <c r="M626" s="376"/>
      <c r="N626" s="376"/>
      <c r="O626" s="376"/>
      <c r="P626" s="376"/>
      <c r="Q626" s="376"/>
      <c r="R626" s="376"/>
      <c r="S626" s="376"/>
      <c r="T626" s="376"/>
      <c r="U626" s="376"/>
      <c r="V626" s="376"/>
      <c r="W626" s="376"/>
      <c r="AA626" s="45"/>
      <c r="AB626" s="1174"/>
      <c r="AC626" s="1175"/>
      <c r="AD626" s="1176"/>
    </row>
    <row r="627" spans="1:30">
      <c r="A627" s="1008"/>
      <c r="B627" s="37"/>
      <c r="C627" s="36"/>
      <c r="D627" s="63"/>
      <c r="E627" s="1008" t="s">
        <v>875</v>
      </c>
      <c r="F627" s="32"/>
      <c r="G627" s="376"/>
      <c r="H627" s="376"/>
      <c r="I627" s="376"/>
      <c r="J627" s="376"/>
      <c r="K627" s="376"/>
      <c r="L627" s="376"/>
      <c r="M627" s="376"/>
      <c r="N627" s="376"/>
      <c r="O627" s="376"/>
      <c r="P627" s="376"/>
      <c r="Q627" s="376"/>
      <c r="R627" s="376"/>
      <c r="S627" s="376"/>
      <c r="T627" s="376"/>
      <c r="AA627" s="45"/>
      <c r="AB627" s="472"/>
      <c r="AC627" s="473"/>
      <c r="AD627" s="474"/>
    </row>
    <row r="628" spans="1:30" ht="13.5" customHeight="1">
      <c r="A628" s="1008"/>
      <c r="B628" s="1178"/>
      <c r="C628" s="1180"/>
      <c r="D628" s="1056"/>
      <c r="E628" s="1008"/>
      <c r="F628" s="32"/>
      <c r="G628" s="376"/>
      <c r="H628" s="376"/>
      <c r="I628" s="376"/>
      <c r="AA628" s="45"/>
      <c r="AB628" s="33"/>
      <c r="AC628" s="34"/>
      <c r="AD628" s="35"/>
    </row>
    <row r="629" spans="1:30" ht="13.5" customHeight="1">
      <c r="A629" s="1008"/>
      <c r="B629" s="1178"/>
      <c r="C629" s="1180"/>
      <c r="D629" s="1056"/>
      <c r="E629" s="1008"/>
      <c r="F629" s="32"/>
      <c r="AA629" s="45"/>
      <c r="AB629" s="33"/>
      <c r="AC629" s="34"/>
      <c r="AD629" s="35"/>
    </row>
    <row r="630" spans="1:30" ht="13.5" customHeight="1">
      <c r="A630" s="47"/>
      <c r="B630" s="1178"/>
      <c r="C630" s="1180"/>
      <c r="D630" s="1056"/>
      <c r="E630" s="1008"/>
      <c r="F630" s="32"/>
      <c r="H630" s="105"/>
      <c r="I630" s="105"/>
      <c r="J630" s="105"/>
      <c r="K630" s="105"/>
      <c r="L630" s="105"/>
      <c r="M630" s="105"/>
      <c r="AA630" s="45"/>
      <c r="AB630" s="33"/>
      <c r="AC630" s="34"/>
      <c r="AD630" s="35"/>
    </row>
    <row r="631" spans="1:30" ht="13.5" customHeight="1">
      <c r="A631" s="47"/>
      <c r="B631" s="1178"/>
      <c r="C631" s="1180"/>
      <c r="D631" s="1056"/>
      <c r="E631" s="1008"/>
      <c r="F631" s="32"/>
      <c r="AA631" s="45"/>
      <c r="AB631" s="33"/>
      <c r="AC631" s="34"/>
      <c r="AD631" s="35"/>
    </row>
    <row r="632" spans="1:30" ht="13.5" customHeight="1">
      <c r="A632" s="47"/>
      <c r="B632" s="1178"/>
      <c r="C632" s="1180"/>
      <c r="D632" s="1056"/>
      <c r="E632" s="1008"/>
      <c r="F632" s="32"/>
      <c r="AA632" s="45"/>
      <c r="AB632" s="33"/>
      <c r="AC632" s="34"/>
      <c r="AD632" s="35"/>
    </row>
    <row r="633" spans="1:30" ht="13.5" customHeight="1">
      <c r="A633" s="47"/>
      <c r="B633" s="37"/>
      <c r="C633" s="36"/>
      <c r="D633" s="49"/>
      <c r="E633" s="1008" t="s">
        <v>761</v>
      </c>
      <c r="F633" s="32"/>
      <c r="AA633" s="45"/>
      <c r="AB633" s="33"/>
      <c r="AC633" s="34"/>
      <c r="AD633" s="35"/>
    </row>
    <row r="634" spans="1:30" ht="13.5" customHeight="1">
      <c r="A634" s="47"/>
      <c r="B634" s="37"/>
      <c r="C634" s="36"/>
      <c r="D634" s="49"/>
      <c r="E634" s="1008"/>
      <c r="F634" s="32"/>
      <c r="H634" s="1207" t="s">
        <v>9</v>
      </c>
      <c r="I634" s="1207"/>
      <c r="J634" s="1207"/>
      <c r="K634" s="1208" t="s">
        <v>25</v>
      </c>
      <c r="L634" s="1209"/>
      <c r="M634" s="1210"/>
      <c r="P634" s="1211" t="s">
        <v>297</v>
      </c>
      <c r="Q634" s="1211"/>
      <c r="R634" s="1211"/>
      <c r="S634" s="1211"/>
      <c r="T634" s="1211"/>
      <c r="U634" s="1211"/>
      <c r="AA634" s="45"/>
      <c r="AB634" s="33"/>
      <c r="AC634" s="34"/>
      <c r="AD634" s="35"/>
    </row>
    <row r="635" spans="1:30" ht="13.5" customHeight="1">
      <c r="A635" s="47"/>
      <c r="B635" s="37"/>
      <c r="C635" s="36"/>
      <c r="D635" s="49"/>
      <c r="E635" s="1008" t="s">
        <v>762</v>
      </c>
      <c r="F635" s="32"/>
      <c r="H635" s="1207"/>
      <c r="I635" s="1207"/>
      <c r="J635" s="1207"/>
      <c r="K635" s="1103" t="s">
        <v>298</v>
      </c>
      <c r="L635" s="1139"/>
      <c r="M635" s="1104"/>
      <c r="P635" s="1212" t="s">
        <v>466</v>
      </c>
      <c r="Q635" s="1212"/>
      <c r="R635" s="1212"/>
      <c r="S635" s="1212"/>
      <c r="T635" s="1212"/>
      <c r="U635" s="1212"/>
      <c r="AA635" s="45"/>
      <c r="AB635" s="33"/>
      <c r="AC635" s="34"/>
      <c r="AD635" s="35"/>
    </row>
    <row r="636" spans="1:30" ht="13.5" customHeight="1">
      <c r="A636" s="47"/>
      <c r="B636" s="37"/>
      <c r="C636" s="36"/>
      <c r="D636" s="49"/>
      <c r="E636" s="1008"/>
      <c r="F636" s="32"/>
      <c r="H636" s="1157" t="s">
        <v>299</v>
      </c>
      <c r="I636" s="1157"/>
      <c r="J636" s="1157"/>
      <c r="K636" s="1158" t="str">
        <f>IF(N37+R37=0,"",N37+R37)</f>
        <v/>
      </c>
      <c r="L636" s="1158"/>
      <c r="M636" s="1158"/>
      <c r="P636" s="1213" t="s">
        <v>300</v>
      </c>
      <c r="Q636" s="1213"/>
      <c r="R636" s="1213"/>
      <c r="S636" s="1213"/>
      <c r="T636" s="1155" t="str">
        <f>IFERROR(ROUNDDOWN(K636/3,1),"")</f>
        <v/>
      </c>
      <c r="U636" s="1156"/>
      <c r="AA636" s="45"/>
      <c r="AB636" s="33"/>
      <c r="AC636" s="34"/>
      <c r="AD636" s="35"/>
    </row>
    <row r="637" spans="1:30" ht="13.5" customHeight="1">
      <c r="A637" s="47"/>
      <c r="B637" s="37"/>
      <c r="C637" s="36"/>
      <c r="D637" s="49"/>
      <c r="E637" s="1008"/>
      <c r="F637" s="32"/>
      <c r="H637" s="1157" t="s">
        <v>301</v>
      </c>
      <c r="I637" s="1157"/>
      <c r="J637" s="1157"/>
      <c r="K637" s="1158" t="str">
        <f>IF(N38+R38=0,"",N38+R38)</f>
        <v/>
      </c>
      <c r="L637" s="1158"/>
      <c r="M637" s="1158"/>
      <c r="P637" s="1159" t="s">
        <v>302</v>
      </c>
      <c r="Q637" s="1159"/>
      <c r="R637" s="1159"/>
      <c r="S637" s="1159"/>
      <c r="T637" s="1160" t="str">
        <f>IFERROR(ROUNDDOWN((K637+K638)/6,1),"")</f>
        <v/>
      </c>
      <c r="U637" s="1161"/>
      <c r="AA637" s="45"/>
      <c r="AB637" s="33"/>
      <c r="AC637" s="34"/>
      <c r="AD637" s="35"/>
    </row>
    <row r="638" spans="1:30" ht="13.5" customHeight="1" thickBot="1">
      <c r="A638" s="49"/>
      <c r="B638" s="37"/>
      <c r="C638" s="36"/>
      <c r="D638" s="49"/>
      <c r="E638" s="1008"/>
      <c r="F638" s="32"/>
      <c r="H638" s="1164" t="s">
        <v>303</v>
      </c>
      <c r="I638" s="1164"/>
      <c r="J638" s="1164"/>
      <c r="K638" s="1165" t="str">
        <f>IF(N39+R39=0,"",N39+R39)</f>
        <v/>
      </c>
      <c r="L638" s="1165"/>
      <c r="M638" s="1165"/>
      <c r="P638" s="1159"/>
      <c r="Q638" s="1159"/>
      <c r="R638" s="1159"/>
      <c r="S638" s="1159"/>
      <c r="T638" s="1162"/>
      <c r="U638" s="1163"/>
      <c r="AA638" s="45"/>
      <c r="AB638" s="33"/>
      <c r="AC638" s="34"/>
      <c r="AD638" s="35"/>
    </row>
    <row r="639" spans="1:30" ht="13.5" customHeight="1" thickTop="1">
      <c r="A639" s="49"/>
      <c r="B639" s="59"/>
      <c r="C639" s="48"/>
      <c r="D639" s="47"/>
      <c r="E639" s="1008"/>
      <c r="F639" s="32"/>
      <c r="H639" s="1128" t="s">
        <v>304</v>
      </c>
      <c r="I639" s="1128"/>
      <c r="J639" s="1128"/>
      <c r="K639" s="1129" t="str">
        <f>IF(SUM(K636:M638)=0,"",SUM(K636:M638))</f>
        <v/>
      </c>
      <c r="L639" s="1129"/>
      <c r="M639" s="1129"/>
      <c r="P639" s="1166" t="s">
        <v>625</v>
      </c>
      <c r="Q639" s="1166"/>
      <c r="R639" s="1166"/>
      <c r="S639" s="1166"/>
      <c r="T639" s="1167" t="str">
        <f>IFERROR(ROUND(T636+T637+1,0),"")</f>
        <v/>
      </c>
      <c r="U639" s="1168"/>
      <c r="AA639" s="45"/>
      <c r="AB639" s="33"/>
      <c r="AC639" s="34"/>
      <c r="AD639" s="35"/>
    </row>
    <row r="640" spans="1:30" ht="9" customHeight="1">
      <c r="A640" s="49"/>
      <c r="B640" s="59"/>
      <c r="C640" s="48"/>
      <c r="D640" s="47"/>
      <c r="E640" s="1008"/>
      <c r="F640" s="32"/>
      <c r="AA640" s="45"/>
      <c r="AB640" s="33"/>
      <c r="AC640" s="34"/>
      <c r="AD640" s="35"/>
    </row>
    <row r="641" spans="1:30" ht="13.5" customHeight="1">
      <c r="A641" s="49"/>
      <c r="B641" s="59"/>
      <c r="C641" s="48"/>
      <c r="D641" s="47"/>
      <c r="E641" s="1008"/>
      <c r="F641" s="32"/>
      <c r="X641" s="376"/>
      <c r="Y641" s="376"/>
      <c r="Z641" s="376"/>
      <c r="AA641" s="45"/>
      <c r="AB641" s="33"/>
      <c r="AC641" s="34"/>
      <c r="AD641" s="35"/>
    </row>
    <row r="642" spans="1:30" ht="13.5" customHeight="1" thickBot="1">
      <c r="A642" s="49"/>
      <c r="B642" s="59"/>
      <c r="C642" s="48"/>
      <c r="D642" s="47"/>
      <c r="E642" s="1008"/>
      <c r="F642" s="32"/>
      <c r="H642" s="31" t="s">
        <v>765</v>
      </c>
      <c r="X642" s="376"/>
      <c r="Y642" s="376"/>
      <c r="Z642" s="376"/>
      <c r="AB642" s="33"/>
      <c r="AC642" s="34"/>
      <c r="AD642" s="35"/>
    </row>
    <row r="643" spans="1:30" ht="13.5" customHeight="1" thickBot="1">
      <c r="A643" s="49"/>
      <c r="B643" s="59"/>
      <c r="C643" s="48"/>
      <c r="D643" s="47"/>
      <c r="E643" s="1008"/>
      <c r="F643" s="32"/>
      <c r="H643" s="1140" t="s">
        <v>777</v>
      </c>
      <c r="I643" s="1140"/>
      <c r="J643" s="1140"/>
      <c r="K643" s="1140"/>
      <c r="L643" s="1140"/>
      <c r="M643" s="1140"/>
      <c r="N643" s="1140"/>
      <c r="O643" s="1140"/>
      <c r="P643" s="1200" t="str">
        <f>IFERROR(ROUND(T639/2,0),"")</f>
        <v/>
      </c>
      <c r="Q643" s="1201"/>
      <c r="R643" s="31" t="s">
        <v>24</v>
      </c>
      <c r="AB643" s="33"/>
      <c r="AC643" s="34"/>
      <c r="AD643" s="35"/>
    </row>
    <row r="644" spans="1:30" ht="13.5" customHeight="1">
      <c r="A644" s="49"/>
      <c r="B644" s="59"/>
      <c r="C644" s="48"/>
      <c r="D644" s="47"/>
      <c r="E644" s="1008"/>
      <c r="F644" s="32"/>
      <c r="AB644" s="33"/>
      <c r="AC644" s="34"/>
      <c r="AD644" s="35"/>
    </row>
    <row r="645" spans="1:30" ht="13.5" customHeight="1">
      <c r="A645" s="49"/>
      <c r="B645" s="59"/>
      <c r="C645" s="48"/>
      <c r="D645" s="47"/>
      <c r="E645" s="1008"/>
      <c r="F645" s="32"/>
      <c r="AA645" s="45"/>
      <c r="AB645" s="33"/>
      <c r="AC645" s="34"/>
      <c r="AD645" s="35"/>
    </row>
    <row r="646" spans="1:30" ht="13.5" customHeight="1">
      <c r="A646" s="60"/>
      <c r="B646" s="127"/>
      <c r="C646" s="164"/>
      <c r="D646" s="203"/>
      <c r="E646" s="1177"/>
      <c r="F646" s="64"/>
      <c r="G646" s="439"/>
      <c r="H646" s="118"/>
      <c r="I646" s="118"/>
      <c r="J646" s="118"/>
      <c r="K646" s="118"/>
      <c r="L646" s="118"/>
      <c r="M646" s="118"/>
      <c r="N646" s="118"/>
      <c r="O646" s="118"/>
      <c r="P646" s="118"/>
      <c r="Q646" s="118"/>
      <c r="R646" s="118"/>
      <c r="S646" s="118"/>
      <c r="T646" s="118"/>
      <c r="U646" s="118"/>
      <c r="V646" s="118"/>
      <c r="W646" s="118"/>
      <c r="X646" s="118"/>
      <c r="Y646" s="118"/>
      <c r="Z646" s="118"/>
      <c r="AA646" s="66"/>
      <c r="AB646" s="67"/>
      <c r="AC646" s="68"/>
      <c r="AD646" s="69"/>
    </row>
    <row r="647" spans="1:30" ht="5.25" customHeight="1">
      <c r="A647" s="49"/>
      <c r="B647" s="59"/>
      <c r="C647" s="48"/>
      <c r="D647" s="47"/>
      <c r="E647" s="47"/>
      <c r="F647" s="32"/>
      <c r="G647" s="376"/>
      <c r="AA647" s="45"/>
      <c r="AB647" s="33"/>
      <c r="AC647" s="34"/>
      <c r="AD647" s="35"/>
    </row>
    <row r="648" spans="1:30" ht="13.5" customHeight="1">
      <c r="A648" s="49"/>
      <c r="B648" s="59"/>
      <c r="C648" s="48"/>
      <c r="D648" s="47"/>
      <c r="E648" s="47" t="s">
        <v>763</v>
      </c>
      <c r="F648" s="32"/>
      <c r="AA648" s="45"/>
      <c r="AB648" s="33"/>
      <c r="AC648" s="34"/>
      <c r="AD648" s="35"/>
    </row>
    <row r="649" spans="1:30" ht="13.5" customHeight="1">
      <c r="A649" s="49"/>
      <c r="B649" s="59"/>
      <c r="C649" s="48"/>
      <c r="D649" s="47"/>
      <c r="E649" s="1008" t="s">
        <v>764</v>
      </c>
      <c r="F649" s="32"/>
      <c r="AA649" s="45"/>
      <c r="AB649" s="33"/>
      <c r="AC649" s="34"/>
      <c r="AD649" s="35"/>
    </row>
    <row r="650" spans="1:30" ht="13.5" customHeight="1">
      <c r="A650" s="49"/>
      <c r="B650" s="59"/>
      <c r="C650" s="48"/>
      <c r="D650" s="47"/>
      <c r="E650" s="1008"/>
      <c r="F650" s="32"/>
      <c r="AA650" s="45"/>
      <c r="AB650" s="33"/>
      <c r="AC650" s="34"/>
      <c r="AD650" s="35"/>
    </row>
    <row r="651" spans="1:30" ht="13.5" customHeight="1">
      <c r="A651" s="49"/>
      <c r="B651" s="59"/>
      <c r="C651" s="48"/>
      <c r="D651" s="47"/>
      <c r="E651" s="1008"/>
      <c r="F651" s="32"/>
      <c r="G651" s="376"/>
      <c r="AA651" s="45"/>
      <c r="AB651" s="33"/>
      <c r="AC651" s="34"/>
      <c r="AD651" s="35"/>
    </row>
    <row r="652" spans="1:30">
      <c r="A652" s="49"/>
      <c r="B652" s="59"/>
      <c r="C652" s="48"/>
      <c r="D652" s="47"/>
      <c r="E652" s="1008"/>
      <c r="F652" s="32"/>
      <c r="G652" s="376"/>
      <c r="AA652" s="45"/>
      <c r="AB652" s="33"/>
      <c r="AC652" s="34"/>
      <c r="AD652" s="35"/>
    </row>
    <row r="653" spans="1:30">
      <c r="A653" s="49"/>
      <c r="B653" s="59"/>
      <c r="C653" s="48"/>
      <c r="D653" s="47"/>
      <c r="E653" s="1008"/>
      <c r="F653" s="32"/>
      <c r="G653" s="376"/>
      <c r="AA653" s="45"/>
      <c r="AB653" s="33"/>
      <c r="AC653" s="34"/>
      <c r="AD653" s="35"/>
    </row>
    <row r="654" spans="1:30" ht="13.5" customHeight="1">
      <c r="A654" s="47"/>
      <c r="B654" s="59"/>
      <c r="C654" s="48"/>
      <c r="D654" s="49"/>
      <c r="E654" s="1008"/>
      <c r="F654" s="32"/>
      <c r="AA654" s="45"/>
      <c r="AB654" s="33"/>
      <c r="AC654" s="34"/>
      <c r="AD654" s="35"/>
    </row>
    <row r="655" spans="1:30" ht="13.5" customHeight="1">
      <c r="A655" s="47"/>
      <c r="B655" s="59"/>
      <c r="C655" s="48"/>
      <c r="D655" s="49"/>
      <c r="E655" s="1008"/>
      <c r="F655" s="32"/>
      <c r="AA655" s="45"/>
      <c r="AB655" s="33"/>
      <c r="AC655" s="34"/>
      <c r="AD655" s="35"/>
    </row>
    <row r="656" spans="1:30" ht="13.5" customHeight="1">
      <c r="A656" s="47"/>
      <c r="B656" s="59"/>
      <c r="C656" s="48"/>
      <c r="D656" s="49"/>
      <c r="E656" s="1008"/>
      <c r="F656" s="32"/>
      <c r="AA656" s="45"/>
      <c r="AB656" s="33"/>
      <c r="AC656" s="34"/>
      <c r="AD656" s="35"/>
    </row>
    <row r="657" spans="1:30" ht="13.5" customHeight="1">
      <c r="A657" s="47"/>
      <c r="B657" s="59"/>
      <c r="C657" s="48"/>
      <c r="D657" s="49"/>
      <c r="E657" s="1008"/>
      <c r="F657" s="32"/>
      <c r="G657" s="153"/>
      <c r="AA657" s="45"/>
      <c r="AB657" s="33"/>
      <c r="AC657" s="34"/>
      <c r="AD657" s="35"/>
    </row>
    <row r="658" spans="1:30" ht="13.5" customHeight="1">
      <c r="A658" s="47"/>
      <c r="B658" s="59"/>
      <c r="C658" s="48"/>
      <c r="D658" s="49"/>
      <c r="E658" s="1008"/>
      <c r="F658" s="32"/>
      <c r="G658" s="153"/>
      <c r="AA658" s="45"/>
      <c r="AB658" s="33"/>
      <c r="AC658" s="34"/>
      <c r="AD658" s="35"/>
    </row>
    <row r="659" spans="1:30" ht="13.5" customHeight="1">
      <c r="A659" s="47"/>
      <c r="B659" s="59"/>
      <c r="C659" s="48"/>
      <c r="D659" s="49"/>
      <c r="E659" s="1008"/>
      <c r="F659" s="32"/>
      <c r="G659" s="153"/>
      <c r="H659" s="153"/>
      <c r="I659" s="153"/>
      <c r="J659" s="153"/>
      <c r="K659" s="153"/>
      <c r="L659" s="153"/>
      <c r="M659" s="153"/>
      <c r="N659" s="153"/>
      <c r="O659" s="153"/>
      <c r="P659" s="153"/>
      <c r="Q659" s="153"/>
      <c r="R659" s="153"/>
      <c r="S659" s="153"/>
      <c r="T659" s="153"/>
      <c r="U659" s="153"/>
      <c r="V659" s="187"/>
      <c r="W659" s="187"/>
      <c r="X659" s="187"/>
      <c r="Y659" s="187"/>
      <c r="Z659" s="187"/>
      <c r="AA659" s="45"/>
      <c r="AB659" s="33"/>
      <c r="AC659" s="34"/>
      <c r="AD659" s="35"/>
    </row>
    <row r="660" spans="1:30" ht="13.5" customHeight="1">
      <c r="A660" s="47"/>
      <c r="B660" s="59"/>
      <c r="C660" s="48"/>
      <c r="D660" s="49"/>
      <c r="E660" s="1008"/>
      <c r="F660" s="32"/>
      <c r="G660" s="153"/>
      <c r="H660" s="153"/>
      <c r="I660" s="153"/>
      <c r="J660" s="153"/>
      <c r="K660" s="153"/>
      <c r="L660" s="153"/>
      <c r="M660" s="153"/>
      <c r="N660" s="153"/>
      <c r="O660" s="153"/>
      <c r="P660" s="153"/>
      <c r="Q660" s="153"/>
      <c r="R660" s="153"/>
      <c r="S660" s="153"/>
      <c r="T660" s="153"/>
      <c r="U660" s="153"/>
      <c r="V660" s="187"/>
      <c r="W660" s="187"/>
      <c r="X660" s="187"/>
      <c r="Y660" s="187"/>
      <c r="Z660" s="187"/>
      <c r="AA660" s="45"/>
      <c r="AB660" s="33"/>
      <c r="AC660" s="34"/>
      <c r="AD660" s="35"/>
    </row>
    <row r="661" spans="1:30" ht="13.5" customHeight="1">
      <c r="A661" s="47"/>
      <c r="B661" s="59"/>
      <c r="C661" s="48"/>
      <c r="D661" s="49"/>
      <c r="E661" s="1008"/>
      <c r="F661" s="32"/>
      <c r="G661" s="153"/>
      <c r="H661" s="153"/>
      <c r="I661" s="153"/>
      <c r="J661" s="153"/>
      <c r="K661" s="153"/>
      <c r="L661" s="153"/>
      <c r="M661" s="153"/>
      <c r="N661" s="153"/>
      <c r="O661" s="153"/>
      <c r="P661" s="153"/>
      <c r="Q661" s="153"/>
      <c r="R661" s="153"/>
      <c r="S661" s="153"/>
      <c r="T661" s="153"/>
      <c r="U661" s="153"/>
      <c r="V661" s="187"/>
      <c r="W661" s="187"/>
      <c r="X661" s="187"/>
      <c r="Y661" s="187"/>
      <c r="Z661" s="187"/>
      <c r="AA661" s="45"/>
      <c r="AB661" s="33"/>
      <c r="AC661" s="34"/>
      <c r="AD661" s="35"/>
    </row>
    <row r="662" spans="1:30" ht="13.5" customHeight="1">
      <c r="A662" s="47"/>
      <c r="B662" s="59"/>
      <c r="C662" s="48"/>
      <c r="D662" s="49"/>
      <c r="E662" s="1008"/>
      <c r="F662" s="32"/>
      <c r="G662" s="153"/>
      <c r="H662" s="153"/>
      <c r="I662" s="153"/>
      <c r="J662" s="153"/>
      <c r="K662" s="153"/>
      <c r="L662" s="153"/>
      <c r="M662" s="153"/>
      <c r="N662" s="153"/>
      <c r="O662" s="153"/>
      <c r="P662" s="153"/>
      <c r="Q662" s="153"/>
      <c r="R662" s="153"/>
      <c r="S662" s="153"/>
      <c r="T662" s="153"/>
      <c r="U662" s="153"/>
      <c r="V662" s="187"/>
      <c r="W662" s="187"/>
      <c r="X662" s="187"/>
      <c r="Y662" s="187"/>
      <c r="Z662" s="187"/>
      <c r="AA662" s="45"/>
      <c r="AB662" s="33"/>
      <c r="AC662" s="34"/>
      <c r="AD662" s="35"/>
    </row>
    <row r="663" spans="1:30" ht="13.5" customHeight="1">
      <c r="A663" s="47"/>
      <c r="B663" s="59"/>
      <c r="C663" s="48"/>
      <c r="D663" s="49"/>
      <c r="E663" s="1008"/>
      <c r="F663" s="32"/>
      <c r="G663" s="153"/>
      <c r="H663" s="153"/>
      <c r="I663" s="153"/>
      <c r="J663" s="153"/>
      <c r="K663" s="153"/>
      <c r="L663" s="153"/>
      <c r="M663" s="153"/>
      <c r="N663" s="153"/>
      <c r="O663" s="153"/>
      <c r="P663" s="153"/>
      <c r="Q663" s="153"/>
      <c r="R663" s="153"/>
      <c r="S663" s="153"/>
      <c r="T663" s="153"/>
      <c r="U663" s="153"/>
      <c r="V663" s="187"/>
      <c r="W663" s="187"/>
      <c r="X663" s="187"/>
      <c r="Y663" s="187"/>
      <c r="Z663" s="187"/>
      <c r="AA663" s="45"/>
      <c r="AB663" s="33"/>
      <c r="AC663" s="34"/>
      <c r="AD663" s="35"/>
    </row>
    <row r="664" spans="1:30" ht="13.5" customHeight="1">
      <c r="A664" s="47"/>
      <c r="B664" s="59"/>
      <c r="C664" s="48"/>
      <c r="D664" s="49"/>
      <c r="E664" s="1008"/>
      <c r="F664" s="32"/>
      <c r="G664" s="153"/>
      <c r="H664" s="153"/>
      <c r="I664" s="153"/>
      <c r="J664" s="153"/>
      <c r="K664" s="153"/>
      <c r="L664" s="153"/>
      <c r="M664" s="153"/>
      <c r="N664" s="153"/>
      <c r="O664" s="153"/>
      <c r="P664" s="153"/>
      <c r="Q664" s="153"/>
      <c r="R664" s="153"/>
      <c r="S664" s="153"/>
      <c r="T664" s="153"/>
      <c r="U664" s="153"/>
      <c r="V664" s="153"/>
      <c r="W664" s="153"/>
      <c r="X664" s="376"/>
      <c r="Y664" s="376"/>
      <c r="Z664" s="376"/>
      <c r="AA664" s="45"/>
      <c r="AB664" s="33"/>
      <c r="AC664" s="34"/>
      <c r="AD664" s="35"/>
    </row>
    <row r="665" spans="1:30">
      <c r="A665" s="47"/>
      <c r="B665" s="59"/>
      <c r="C665" s="48"/>
      <c r="D665" s="47"/>
      <c r="E665" s="47"/>
      <c r="F665" s="32"/>
      <c r="G665" s="376"/>
      <c r="H665" s="376"/>
      <c r="I665" s="376"/>
      <c r="J665" s="376"/>
      <c r="K665" s="376"/>
      <c r="L665" s="376"/>
      <c r="M665" s="376"/>
      <c r="N665" s="376"/>
      <c r="O665" s="376"/>
      <c r="P665" s="376"/>
      <c r="Q665" s="376"/>
      <c r="R665" s="376"/>
      <c r="S665" s="376"/>
      <c r="T665" s="376"/>
      <c r="U665" s="376"/>
      <c r="V665" s="376"/>
      <c r="W665" s="376"/>
      <c r="X665" s="376"/>
      <c r="Y665" s="376"/>
      <c r="Z665" s="376"/>
      <c r="AA665" s="45"/>
      <c r="AB665" s="33"/>
      <c r="AC665" s="34"/>
      <c r="AD665" s="35"/>
    </row>
    <row r="666" spans="1:30">
      <c r="A666" s="47"/>
      <c r="B666" s="59"/>
      <c r="C666" s="48"/>
      <c r="D666" s="47"/>
      <c r="E666" s="1008" t="s">
        <v>876</v>
      </c>
      <c r="F666" s="32"/>
      <c r="G666" s="376"/>
      <c r="H666" s="376"/>
      <c r="I666" s="376"/>
      <c r="J666" s="376"/>
      <c r="K666" s="376"/>
      <c r="L666" s="376"/>
      <c r="M666" s="376"/>
      <c r="N666" s="376"/>
      <c r="O666" s="376"/>
      <c r="P666" s="376"/>
      <c r="Q666" s="376"/>
      <c r="R666" s="376"/>
      <c r="S666" s="376"/>
      <c r="T666" s="376"/>
      <c r="U666" s="376"/>
      <c r="V666" s="376"/>
      <c r="W666" s="376"/>
      <c r="X666" s="376"/>
      <c r="Y666" s="376"/>
      <c r="Z666" s="376"/>
      <c r="AA666" s="45"/>
      <c r="AB666" s="33"/>
      <c r="AC666" s="34"/>
      <c r="AD666" s="35"/>
    </row>
    <row r="667" spans="1:30" ht="13.5" customHeight="1">
      <c r="A667" s="47"/>
      <c r="B667" s="59"/>
      <c r="C667" s="48"/>
      <c r="D667" s="47"/>
      <c r="E667" s="1008"/>
      <c r="F667" s="32"/>
      <c r="G667" s="1140" t="s">
        <v>666</v>
      </c>
      <c r="H667" s="1140"/>
      <c r="I667" s="1140"/>
      <c r="J667" s="1140"/>
      <c r="K667" s="1140"/>
      <c r="L667" s="1140"/>
      <c r="M667" s="1140"/>
      <c r="N667" s="1140"/>
      <c r="O667" s="1140"/>
      <c r="P667" s="1140"/>
      <c r="Q667" s="1140"/>
      <c r="R667" s="1140"/>
      <c r="S667" s="1140"/>
      <c r="T667" s="1140"/>
      <c r="U667" s="994" t="s">
        <v>103</v>
      </c>
      <c r="V667" s="994"/>
      <c r="W667" s="994"/>
      <c r="X667" s="994"/>
      <c r="Y667" s="994"/>
      <c r="Z667" s="376"/>
      <c r="AA667" s="45"/>
      <c r="AB667" s="33"/>
      <c r="AC667" s="34"/>
      <c r="AD667" s="35"/>
    </row>
    <row r="668" spans="1:30" ht="13.5" customHeight="1">
      <c r="A668" s="47"/>
      <c r="B668" s="59"/>
      <c r="C668" s="48"/>
      <c r="D668" s="47"/>
      <c r="E668" s="1008"/>
      <c r="F668" s="32"/>
      <c r="G668" s="40"/>
      <c r="H668" s="40"/>
      <c r="I668" s="40"/>
      <c r="J668" s="40"/>
      <c r="K668" s="40"/>
      <c r="L668" s="40"/>
      <c r="M668" s="40"/>
      <c r="N668" s="40"/>
      <c r="O668" s="40"/>
      <c r="P668" s="40"/>
      <c r="Q668" s="40"/>
      <c r="R668" s="40"/>
      <c r="S668" s="40"/>
      <c r="T668" s="40"/>
      <c r="U668" s="40"/>
      <c r="V668" s="187"/>
      <c r="W668" s="187"/>
      <c r="X668" s="187"/>
      <c r="Y668" s="187"/>
      <c r="Z668" s="376"/>
      <c r="AA668" s="45"/>
      <c r="AB668" s="33"/>
      <c r="AC668" s="34"/>
      <c r="AD668" s="35"/>
    </row>
    <row r="669" spans="1:30" ht="13.5" customHeight="1">
      <c r="A669" s="47"/>
      <c r="B669" s="59"/>
      <c r="C669" s="48"/>
      <c r="D669" s="47"/>
      <c r="E669" s="1008"/>
      <c r="F669" s="32"/>
      <c r="L669" s="1141" t="s">
        <v>862</v>
      </c>
      <c r="M669" s="1141"/>
      <c r="N669" s="1141"/>
      <c r="O669" s="1141"/>
      <c r="P669" s="1141"/>
      <c r="Q669" s="1141"/>
      <c r="R669" s="1141"/>
      <c r="S669" s="1141"/>
      <c r="T669" s="1141"/>
      <c r="U669" s="1141"/>
      <c r="V669" s="1141"/>
      <c r="W669" s="1141"/>
      <c r="X669" s="1141"/>
      <c r="Y669" s="1141"/>
      <c r="Z669" s="376"/>
      <c r="AA669" s="45"/>
      <c r="AB669" s="33"/>
      <c r="AC669" s="34"/>
      <c r="AD669" s="35"/>
    </row>
    <row r="670" spans="1:30" ht="13.5" customHeight="1">
      <c r="A670" s="47"/>
      <c r="B670" s="59"/>
      <c r="C670" s="48"/>
      <c r="D670" s="47"/>
      <c r="E670" s="1008"/>
      <c r="F670" s="32"/>
      <c r="L670" s="376"/>
      <c r="M670" s="1142" t="s">
        <v>877</v>
      </c>
      <c r="N670" s="1142"/>
      <c r="O670" s="1142"/>
      <c r="P670" s="1142"/>
      <c r="Q670" s="1142"/>
      <c r="R670" s="1142"/>
      <c r="S670" s="1142"/>
      <c r="T670" s="1142"/>
      <c r="U670" s="1142"/>
      <c r="V670" s="1142"/>
      <c r="W670" s="1142"/>
      <c r="X670" s="1142"/>
      <c r="Y670" s="1142"/>
      <c r="Z670" s="376"/>
      <c r="AA670" s="45"/>
      <c r="AB670" s="33"/>
      <c r="AC670" s="34"/>
      <c r="AD670" s="35"/>
    </row>
    <row r="671" spans="1:30" ht="13.5" customHeight="1">
      <c r="A671" s="47"/>
      <c r="B671" s="59"/>
      <c r="C671" s="48"/>
      <c r="D671" s="47"/>
      <c r="E671" s="47"/>
      <c r="F671" s="32"/>
      <c r="G671" s="376"/>
      <c r="H671" s="376"/>
      <c r="I671" s="376"/>
      <c r="J671" s="376"/>
      <c r="K671" s="376"/>
      <c r="L671" s="376"/>
      <c r="M671" s="376"/>
      <c r="N671" s="376"/>
      <c r="O671" s="376"/>
      <c r="P671" s="376"/>
      <c r="Q671" s="376"/>
      <c r="R671" s="376"/>
      <c r="S671" s="376"/>
      <c r="T671" s="376"/>
      <c r="U671" s="376"/>
      <c r="V671" s="376"/>
      <c r="W671" s="376"/>
      <c r="X671" s="376"/>
      <c r="Y671" s="376"/>
      <c r="Z671" s="376"/>
      <c r="AA671" s="45"/>
      <c r="AB671" s="33"/>
      <c r="AC671" s="34"/>
      <c r="AD671" s="35"/>
    </row>
    <row r="672" spans="1:30" ht="13.5" customHeight="1">
      <c r="A672" s="47"/>
      <c r="B672" s="59"/>
      <c r="C672" s="48"/>
      <c r="D672" s="47"/>
      <c r="E672" s="47"/>
      <c r="F672" s="32"/>
      <c r="G672" s="376"/>
      <c r="H672" s="376"/>
      <c r="I672" s="376"/>
      <c r="J672" s="376"/>
      <c r="K672" s="376"/>
      <c r="L672" s="376"/>
      <c r="M672" s="376"/>
      <c r="N672" s="376"/>
      <c r="O672" s="376"/>
      <c r="P672" s="376"/>
      <c r="Q672" s="376"/>
      <c r="R672" s="376"/>
      <c r="S672" s="376"/>
      <c r="T672" s="376"/>
      <c r="U672" s="376"/>
      <c r="V672" s="376"/>
      <c r="W672" s="376"/>
      <c r="X672" s="376"/>
      <c r="Y672" s="376"/>
      <c r="Z672" s="376"/>
      <c r="AA672" s="45"/>
      <c r="AB672" s="33"/>
      <c r="AC672" s="34"/>
      <c r="AD672" s="35"/>
    </row>
    <row r="673" spans="1:30" ht="13.5" customHeight="1">
      <c r="A673" s="47"/>
      <c r="B673" s="59"/>
      <c r="C673" s="48"/>
      <c r="D673" s="47"/>
      <c r="E673" s="47"/>
      <c r="F673" s="32"/>
      <c r="G673" s="376" t="s">
        <v>853</v>
      </c>
      <c r="H673" s="376"/>
      <c r="I673" s="376"/>
      <c r="J673" s="376"/>
      <c r="K673" s="376"/>
      <c r="L673" s="376"/>
      <c r="M673" s="376"/>
      <c r="N673" s="376"/>
      <c r="O673" s="376"/>
      <c r="P673" s="376"/>
      <c r="Q673" s="376"/>
      <c r="R673" s="376"/>
      <c r="S673" s="376"/>
      <c r="U673" s="376"/>
      <c r="V673" s="376"/>
      <c r="W673" s="376"/>
      <c r="X673" s="376"/>
      <c r="Y673" s="376"/>
      <c r="Z673" s="376"/>
      <c r="AA673" s="45"/>
      <c r="AB673" s="33"/>
      <c r="AC673" s="34"/>
      <c r="AD673" s="35"/>
    </row>
    <row r="674" spans="1:30" ht="13.5" customHeight="1">
      <c r="A674" s="47"/>
      <c r="B674" s="59"/>
      <c r="C674" s="48"/>
      <c r="D674" s="47"/>
      <c r="E674" s="47"/>
      <c r="F674" s="32"/>
      <c r="G674" s="376"/>
      <c r="H674" s="1143" t="s">
        <v>854</v>
      </c>
      <c r="I674" s="1143"/>
      <c r="J674" s="1143"/>
      <c r="K674" s="1143"/>
      <c r="L674" s="1143"/>
      <c r="M674" s="1143"/>
      <c r="N674" s="1143"/>
      <c r="O674" s="1143"/>
      <c r="P674" s="1143"/>
      <c r="Q674" s="1144" t="str">
        <f>IF(T639=0,"",T639)</f>
        <v/>
      </c>
      <c r="R674" s="1145"/>
      <c r="S674" s="408" t="s">
        <v>24</v>
      </c>
      <c r="U674" s="376"/>
      <c r="V674" s="376"/>
      <c r="W674" s="376"/>
      <c r="X674" s="376"/>
      <c r="Y674" s="376"/>
      <c r="Z674" s="376"/>
      <c r="AA674" s="45"/>
      <c r="AB674" s="33"/>
      <c r="AC674" s="34"/>
      <c r="AD674" s="35"/>
    </row>
    <row r="675" spans="1:30" ht="13.5" customHeight="1">
      <c r="A675" s="47"/>
      <c r="B675" s="59"/>
      <c r="C675" s="48"/>
      <c r="D675" s="47"/>
      <c r="E675" s="47"/>
      <c r="F675" s="32"/>
      <c r="G675" s="376"/>
      <c r="H675" s="1143" t="s">
        <v>855</v>
      </c>
      <c r="I675" s="1143"/>
      <c r="J675" s="1143"/>
      <c r="K675" s="1143"/>
      <c r="L675" s="1143"/>
      <c r="M675" s="1143"/>
      <c r="N675" s="1143"/>
      <c r="O675" s="1143"/>
      <c r="P675" s="1143"/>
      <c r="Q675" s="1144" t="str">
        <f>IF(U667="有",1,IF(U667="無",0,""))</f>
        <v/>
      </c>
      <c r="R675" s="1145"/>
      <c r="S675" s="408" t="s">
        <v>24</v>
      </c>
      <c r="T675" s="376"/>
      <c r="U675" s="376"/>
      <c r="V675" s="376"/>
      <c r="W675" s="376"/>
      <c r="X675" s="376"/>
      <c r="Y675" s="376"/>
      <c r="Z675" s="376"/>
      <c r="AA675" s="45"/>
      <c r="AB675" s="33"/>
      <c r="AC675" s="34"/>
      <c r="AD675" s="35"/>
    </row>
    <row r="676" spans="1:30" ht="13.5" customHeight="1">
      <c r="A676" s="47"/>
      <c r="B676" s="59"/>
      <c r="C676" s="48"/>
      <c r="D676" s="47"/>
      <c r="E676" s="47"/>
      <c r="F676" s="32"/>
      <c r="G676" s="376"/>
      <c r="H676" s="1143" t="s">
        <v>781</v>
      </c>
      <c r="I676" s="1143"/>
      <c r="J676" s="1143"/>
      <c r="K676" s="1143"/>
      <c r="L676" s="1143"/>
      <c r="M676" s="1143"/>
      <c r="N676" s="1143"/>
      <c r="O676" s="1143"/>
      <c r="P676" s="1143"/>
      <c r="Q676" s="1144" t="str">
        <f>IF(SUM(Q674:R675)=0,"",SUM(Q674:R675))</f>
        <v/>
      </c>
      <c r="R676" s="1145"/>
      <c r="S676" s="408" t="s">
        <v>24</v>
      </c>
      <c r="T676" s="376"/>
      <c r="U676" s="376"/>
      <c r="V676" s="376"/>
      <c r="W676" s="376"/>
      <c r="X676" s="376"/>
      <c r="Y676" s="376"/>
      <c r="Z676" s="376"/>
      <c r="AA676" s="45"/>
      <c r="AB676" s="33"/>
      <c r="AC676" s="34"/>
      <c r="AD676" s="35"/>
    </row>
    <row r="677" spans="1:30" ht="13.5" customHeight="1">
      <c r="A677" s="47"/>
      <c r="B677" s="59"/>
      <c r="C677" s="48"/>
      <c r="D677" s="47"/>
      <c r="E677" s="47"/>
      <c r="F677" s="32"/>
      <c r="G677" s="376"/>
      <c r="H677" s="376"/>
      <c r="I677" s="376"/>
      <c r="J677" s="376"/>
      <c r="K677" s="376"/>
      <c r="L677" s="376"/>
      <c r="M677" s="376"/>
      <c r="N677" s="376"/>
      <c r="O677" s="376"/>
      <c r="P677" s="376"/>
      <c r="Q677" s="376"/>
      <c r="R677" s="376"/>
      <c r="S677" s="376"/>
      <c r="T677" s="376"/>
      <c r="U677" s="376"/>
      <c r="V677" s="376"/>
      <c r="W677" s="376"/>
      <c r="X677" s="376"/>
      <c r="Y677" s="376"/>
      <c r="Z677" s="376"/>
      <c r="AA677" s="45"/>
      <c r="AB677" s="33"/>
      <c r="AC677" s="34"/>
      <c r="AD677" s="35"/>
    </row>
    <row r="678" spans="1:30" ht="13.5" customHeight="1">
      <c r="A678" s="47"/>
      <c r="B678" s="59"/>
      <c r="C678" s="48"/>
      <c r="D678" s="47"/>
      <c r="E678" s="47"/>
      <c r="F678" s="32"/>
      <c r="G678" s="40" t="s">
        <v>786</v>
      </c>
      <c r="T678" s="1834" t="s">
        <v>785</v>
      </c>
      <c r="U678" s="1834"/>
      <c r="V678" s="1834"/>
      <c r="W678" s="1834"/>
      <c r="X678" s="1834"/>
      <c r="Y678" s="1834"/>
      <c r="Z678" s="1834"/>
      <c r="AA678" s="1835"/>
      <c r="AB678" s="33"/>
      <c r="AC678" s="34"/>
      <c r="AD678" s="35"/>
    </row>
    <row r="679" spans="1:30" ht="13.5" customHeight="1">
      <c r="A679" s="47"/>
      <c r="B679" s="59"/>
      <c r="C679" s="48"/>
      <c r="D679" s="47"/>
      <c r="E679" s="47"/>
      <c r="F679" s="32"/>
      <c r="H679" s="1143" t="s">
        <v>472</v>
      </c>
      <c r="I679" s="1143"/>
      <c r="J679" s="1143"/>
      <c r="K679" s="1143"/>
      <c r="L679" s="1143"/>
      <c r="M679" s="1143"/>
      <c r="N679" s="1143"/>
      <c r="O679" s="1143"/>
      <c r="P679" s="1143"/>
      <c r="Q679" s="1170" t="str">
        <f>職員点検資料１!V3</f>
        <v/>
      </c>
      <c r="R679" s="1171"/>
      <c r="S679" s="408" t="s">
        <v>24</v>
      </c>
      <c r="T679" s="1834"/>
      <c r="U679" s="1834"/>
      <c r="V679" s="1834"/>
      <c r="W679" s="1834"/>
      <c r="X679" s="1834"/>
      <c r="Y679" s="1834"/>
      <c r="Z679" s="1834"/>
      <c r="AA679" s="1835"/>
      <c r="AB679" s="33"/>
      <c r="AC679" s="34"/>
      <c r="AD679" s="35"/>
    </row>
    <row r="680" spans="1:30" ht="13.5" customHeight="1">
      <c r="A680" s="47"/>
      <c r="B680" s="59"/>
      <c r="C680" s="48"/>
      <c r="D680" s="47"/>
      <c r="E680" s="47"/>
      <c r="F680" s="32"/>
      <c r="H680" s="1143" t="s">
        <v>780</v>
      </c>
      <c r="I680" s="1143"/>
      <c r="J680" s="1143"/>
      <c r="K680" s="1143"/>
      <c r="L680" s="1143"/>
      <c r="M680" s="1143"/>
      <c r="N680" s="1143"/>
      <c r="O680" s="1143"/>
      <c r="P680" s="1143"/>
      <c r="Q680" s="1170" t="str">
        <f>職員点検資料２!AB4</f>
        <v/>
      </c>
      <c r="R680" s="1171"/>
      <c r="S680" s="408" t="s">
        <v>24</v>
      </c>
      <c r="T680" s="1834"/>
      <c r="U680" s="1834"/>
      <c r="V680" s="1834"/>
      <c r="W680" s="1834"/>
      <c r="X680" s="1834"/>
      <c r="Y680" s="1834"/>
      <c r="Z680" s="1834"/>
      <c r="AA680" s="1835"/>
      <c r="AB680" s="33"/>
      <c r="AC680" s="34"/>
      <c r="AD680" s="35"/>
    </row>
    <row r="681" spans="1:30" ht="13.5" customHeight="1">
      <c r="A681" s="47"/>
      <c r="B681" s="59"/>
      <c r="C681" s="48"/>
      <c r="D681" s="47"/>
      <c r="E681" s="47"/>
      <c r="F681" s="32"/>
      <c r="H681" s="1143" t="s">
        <v>781</v>
      </c>
      <c r="I681" s="1143"/>
      <c r="J681" s="1143"/>
      <c r="K681" s="1143"/>
      <c r="L681" s="1143"/>
      <c r="M681" s="1143"/>
      <c r="N681" s="1143"/>
      <c r="O681" s="1143"/>
      <c r="P681" s="1143"/>
      <c r="Q681" s="1170" t="str">
        <f>IF(SUM(Q679:R680)=0,"",SUM(Q679:R680))</f>
        <v/>
      </c>
      <c r="R681" s="1171"/>
      <c r="S681" s="408" t="s">
        <v>24</v>
      </c>
      <c r="T681" s="1834"/>
      <c r="U681" s="1834"/>
      <c r="V681" s="1834"/>
      <c r="W681" s="1834"/>
      <c r="X681" s="1834"/>
      <c r="Y681" s="1834"/>
      <c r="Z681" s="1834"/>
      <c r="AA681" s="1835"/>
      <c r="AB681" s="33"/>
      <c r="AC681" s="34"/>
      <c r="AD681" s="35"/>
    </row>
    <row r="682" spans="1:30" ht="13.5" customHeight="1">
      <c r="A682" s="47"/>
      <c r="B682" s="59"/>
      <c r="C682" s="48"/>
      <c r="D682" s="47"/>
      <c r="E682" s="47"/>
      <c r="F682" s="32"/>
      <c r="Q682" s="376"/>
      <c r="R682" s="376"/>
      <c r="S682" s="376"/>
      <c r="T682" s="1834"/>
      <c r="U682" s="1834"/>
      <c r="V682" s="1834"/>
      <c r="W682" s="1834"/>
      <c r="X682" s="1834"/>
      <c r="Y682" s="1834"/>
      <c r="Z682" s="1834"/>
      <c r="AA682" s="1835"/>
      <c r="AB682" s="33"/>
      <c r="AC682" s="34"/>
      <c r="AD682" s="35"/>
    </row>
    <row r="683" spans="1:30" ht="13.5" customHeight="1">
      <c r="A683" s="203"/>
      <c r="B683" s="127"/>
      <c r="C683" s="164"/>
      <c r="D683" s="203"/>
      <c r="E683" s="203"/>
      <c r="F683" s="64"/>
      <c r="G683" s="439"/>
      <c r="H683" s="439"/>
      <c r="I683" s="439"/>
      <c r="J683" s="439"/>
      <c r="K683" s="439"/>
      <c r="L683" s="439"/>
      <c r="M683" s="439"/>
      <c r="N683" s="439"/>
      <c r="O683" s="439"/>
      <c r="P683" s="439"/>
      <c r="Q683" s="439"/>
      <c r="R683" s="439"/>
      <c r="S683" s="439"/>
      <c r="T683" s="439"/>
      <c r="U683" s="439"/>
      <c r="V683" s="439"/>
      <c r="W683" s="439"/>
      <c r="X683" s="439"/>
      <c r="Y683" s="439"/>
      <c r="Z683" s="439"/>
      <c r="AA683" s="66"/>
      <c r="AB683" s="67"/>
      <c r="AC683" s="68"/>
      <c r="AD683" s="69"/>
    </row>
    <row r="684" spans="1:30" ht="5.25" customHeight="1">
      <c r="A684" s="47"/>
      <c r="B684" s="59"/>
      <c r="C684" s="48"/>
      <c r="D684" s="47"/>
      <c r="E684" s="47"/>
      <c r="F684" s="32"/>
      <c r="G684" s="376"/>
      <c r="H684" s="376"/>
      <c r="I684" s="376"/>
      <c r="J684" s="376"/>
      <c r="K684" s="376"/>
      <c r="L684" s="376"/>
      <c r="M684" s="376"/>
      <c r="N684" s="376"/>
      <c r="O684" s="376"/>
      <c r="P684" s="376"/>
      <c r="Q684" s="376"/>
      <c r="R684" s="376"/>
      <c r="S684" s="376"/>
      <c r="T684" s="376"/>
      <c r="U684" s="376"/>
      <c r="V684" s="376"/>
      <c r="W684" s="376"/>
      <c r="X684" s="376"/>
      <c r="Y684" s="376"/>
      <c r="Z684" s="376"/>
      <c r="AA684" s="45"/>
      <c r="AB684" s="33"/>
      <c r="AC684" s="34"/>
      <c r="AD684" s="35"/>
    </row>
    <row r="685" spans="1:30" ht="13.5" customHeight="1">
      <c r="A685" s="47"/>
      <c r="B685" s="59"/>
      <c r="C685" s="48"/>
      <c r="D685" s="47"/>
      <c r="E685" s="1008" t="s">
        <v>766</v>
      </c>
      <c r="F685" s="32"/>
      <c r="AA685" s="45"/>
      <c r="AB685" s="33"/>
      <c r="AC685" s="34"/>
      <c r="AD685" s="35"/>
    </row>
    <row r="686" spans="1:30" ht="13.5" customHeight="1">
      <c r="A686" s="47"/>
      <c r="B686" s="59"/>
      <c r="C686" s="48"/>
      <c r="D686" s="47"/>
      <c r="E686" s="1008"/>
      <c r="F686" s="32"/>
      <c r="G686" s="834" t="s">
        <v>601</v>
      </c>
      <c r="H686" s="834"/>
      <c r="I686" s="834"/>
      <c r="J686" s="834"/>
      <c r="K686" s="834"/>
      <c r="L686" s="834"/>
      <c r="M686" s="834"/>
      <c r="N686" s="834"/>
      <c r="O686" s="834"/>
      <c r="P686" s="834"/>
      <c r="Q686" s="994" t="s">
        <v>103</v>
      </c>
      <c r="R686" s="994"/>
      <c r="S686" s="994"/>
      <c r="T686" s="994"/>
      <c r="U686" s="994"/>
      <c r="Z686" s="307"/>
      <c r="AA686" s="45"/>
      <c r="AB686" s="33"/>
      <c r="AC686" s="34"/>
      <c r="AD686" s="35"/>
    </row>
    <row r="687" spans="1:30" ht="13.5" customHeight="1" thickBot="1">
      <c r="A687" s="47"/>
      <c r="B687" s="37"/>
      <c r="C687" s="39"/>
      <c r="D687" s="47"/>
      <c r="E687" s="1008"/>
      <c r="F687" s="32"/>
      <c r="G687" s="153"/>
      <c r="H687" s="153"/>
      <c r="I687" s="153"/>
      <c r="J687" s="153"/>
      <c r="K687" s="153"/>
      <c r="L687" s="153"/>
      <c r="M687" s="153"/>
      <c r="W687" s="376"/>
      <c r="X687" s="376"/>
      <c r="Y687" s="376"/>
      <c r="Z687" s="376"/>
      <c r="AA687" s="45"/>
      <c r="AB687" s="33"/>
      <c r="AC687" s="34"/>
      <c r="AD687" s="35"/>
    </row>
    <row r="688" spans="1:30" ht="13.5" customHeight="1" thickBot="1">
      <c r="A688" s="47"/>
      <c r="B688" s="37"/>
      <c r="C688" s="39"/>
      <c r="D688" s="47"/>
      <c r="E688" s="1008"/>
      <c r="F688" s="32"/>
      <c r="G688" s="153"/>
      <c r="H688" s="153"/>
      <c r="I688" s="153"/>
      <c r="J688" s="153"/>
      <c r="K688" s="153"/>
      <c r="L688" s="153"/>
      <c r="M688" s="153"/>
      <c r="N688" s="921" t="s">
        <v>12</v>
      </c>
      <c r="O688" s="995"/>
      <c r="P688" s="996"/>
      <c r="Q688" s="997"/>
      <c r="R688" s="997"/>
      <c r="S688" s="997"/>
      <c r="T688" s="997"/>
      <c r="U688" s="997"/>
      <c r="V688" s="998"/>
      <c r="W688" s="376"/>
      <c r="X688" s="376"/>
      <c r="Y688" s="376"/>
      <c r="Z688" s="376"/>
      <c r="AA688" s="45"/>
      <c r="AB688" s="33"/>
      <c r="AC688" s="34"/>
      <c r="AD688" s="35"/>
    </row>
    <row r="689" spans="1:30" ht="13.5" customHeight="1">
      <c r="A689" s="47"/>
      <c r="B689" s="37"/>
      <c r="C689" s="39"/>
      <c r="D689" s="47"/>
      <c r="E689" s="1008"/>
      <c r="F689" s="32"/>
      <c r="G689" s="153"/>
      <c r="H689" s="153"/>
      <c r="I689" s="153"/>
      <c r="J689" s="153"/>
      <c r="K689" s="153"/>
      <c r="L689" s="153"/>
      <c r="M689" s="153"/>
      <c r="W689" s="376"/>
      <c r="X689" s="376"/>
      <c r="Y689" s="376"/>
      <c r="Z689" s="376"/>
      <c r="AA689" s="45"/>
      <c r="AB689" s="33"/>
      <c r="AC689" s="34"/>
      <c r="AD689" s="35"/>
    </row>
    <row r="690" spans="1:30" ht="13.5" customHeight="1">
      <c r="A690" s="47"/>
      <c r="B690" s="37"/>
      <c r="C690" s="39"/>
      <c r="D690" s="47"/>
      <c r="E690" s="1008"/>
      <c r="F690" s="32"/>
      <c r="G690" s="31" t="s">
        <v>698</v>
      </c>
      <c r="H690" s="153"/>
      <c r="I690" s="153"/>
      <c r="J690" s="153"/>
      <c r="K690" s="153"/>
      <c r="L690" s="153"/>
      <c r="M690" s="153"/>
      <c r="W690" s="376"/>
      <c r="X690" s="376"/>
      <c r="Y690" s="376"/>
      <c r="Z690" s="376"/>
      <c r="AA690" s="45"/>
      <c r="AB690" s="33"/>
      <c r="AC690" s="34"/>
      <c r="AD690" s="35"/>
    </row>
    <row r="691" spans="1:30" ht="13.5" customHeight="1">
      <c r="A691" s="47"/>
      <c r="B691" s="37"/>
      <c r="C691" s="39"/>
      <c r="D691" s="47"/>
      <c r="E691" s="1008"/>
      <c r="F691" s="32"/>
      <c r="G691" s="153"/>
      <c r="H691" s="153"/>
      <c r="I691" s="153"/>
      <c r="J691" s="153"/>
      <c r="K691" s="153"/>
      <c r="L691" s="153"/>
      <c r="M691" s="153"/>
      <c r="Q691" s="1259" t="s">
        <v>697</v>
      </c>
      <c r="R691" s="1338"/>
      <c r="S691" s="1338"/>
      <c r="T691" s="1338"/>
      <c r="U691" s="1338"/>
      <c r="V691" s="1338"/>
      <c r="W691" s="1338"/>
      <c r="X691" s="1338"/>
      <c r="Y691" s="1338"/>
      <c r="Z691" s="1260"/>
      <c r="AA691" s="45"/>
      <c r="AB691" s="33"/>
      <c r="AC691" s="34"/>
      <c r="AD691" s="35"/>
    </row>
    <row r="692" spans="1:30" ht="13.5" customHeight="1">
      <c r="A692" s="47"/>
      <c r="B692" s="37"/>
      <c r="C692" s="39"/>
      <c r="D692" s="47"/>
      <c r="E692" s="1008"/>
      <c r="F692" s="32"/>
      <c r="G692" s="153"/>
      <c r="H692" s="153"/>
      <c r="I692" s="153"/>
      <c r="J692" s="153"/>
      <c r="K692" s="153"/>
      <c r="L692" s="153"/>
      <c r="M692" s="153"/>
      <c r="W692" s="376"/>
      <c r="X692" s="376"/>
      <c r="Y692" s="376"/>
      <c r="Z692" s="376"/>
      <c r="AA692" s="45"/>
      <c r="AB692" s="33"/>
      <c r="AC692" s="34"/>
      <c r="AD692" s="35"/>
    </row>
    <row r="693" spans="1:30" ht="13.5" customHeight="1">
      <c r="A693" s="47"/>
      <c r="B693" s="37"/>
      <c r="C693" s="39"/>
      <c r="D693" s="47"/>
      <c r="E693" s="1008"/>
      <c r="F693" s="32"/>
      <c r="G693" s="1002" t="s">
        <v>682</v>
      </c>
      <c r="H693" s="1002"/>
      <c r="I693" s="1002"/>
      <c r="J693" s="1002"/>
      <c r="K693" s="1002"/>
      <c r="L693" s="1002"/>
      <c r="M693" s="1002"/>
      <c r="N693" s="1002"/>
      <c r="O693" s="1002"/>
      <c r="P693" s="1002"/>
      <c r="Q693" s="1002"/>
      <c r="R693" s="1002"/>
      <c r="S693" s="1002"/>
      <c r="T693" s="1002"/>
      <c r="U693" s="1002"/>
      <c r="V693" s="1002"/>
      <c r="W693" s="1002"/>
      <c r="X693" s="1002"/>
      <c r="Y693" s="1002"/>
      <c r="Z693" s="1002"/>
      <c r="AA693" s="45"/>
      <c r="AB693" s="33"/>
      <c r="AC693" s="34"/>
      <c r="AD693" s="35"/>
    </row>
    <row r="694" spans="1:30" ht="13.5" customHeight="1">
      <c r="A694" s="47"/>
      <c r="B694" s="37"/>
      <c r="C694" s="39"/>
      <c r="D694" s="47"/>
      <c r="E694" s="1008"/>
      <c r="F694" s="32"/>
      <c r="G694" s="183"/>
      <c r="H694" s="183"/>
      <c r="I694" s="183"/>
      <c r="J694" s="183"/>
      <c r="K694" s="183"/>
      <c r="L694" s="183"/>
      <c r="M694" s="183"/>
      <c r="N694" s="183"/>
      <c r="O694" s="183"/>
      <c r="P694" s="183"/>
      <c r="Q694" s="994" t="s">
        <v>114</v>
      </c>
      <c r="R694" s="994"/>
      <c r="S694" s="994"/>
      <c r="T694" s="994"/>
      <c r="U694" s="994"/>
      <c r="V694" s="183"/>
      <c r="W694" s="183"/>
      <c r="X694" s="183"/>
      <c r="Y694" s="183"/>
      <c r="Z694" s="183"/>
      <c r="AA694" s="45"/>
      <c r="AB694" s="33"/>
      <c r="AC694" s="34"/>
      <c r="AD694" s="35"/>
    </row>
    <row r="695" spans="1:30" ht="13.5" customHeight="1">
      <c r="A695" s="47"/>
      <c r="B695" s="37"/>
      <c r="C695" s="39"/>
      <c r="D695" s="47"/>
      <c r="E695" s="1008"/>
      <c r="F695" s="32"/>
      <c r="G695" s="153"/>
      <c r="H695" s="153"/>
      <c r="I695" s="153"/>
      <c r="J695" s="153"/>
      <c r="K695" s="153"/>
      <c r="L695" s="153"/>
      <c r="M695" s="153"/>
      <c r="W695" s="376"/>
      <c r="X695" s="376"/>
      <c r="Y695" s="376"/>
      <c r="Z695" s="376"/>
      <c r="AA695" s="45"/>
      <c r="AB695" s="33"/>
      <c r="AC695" s="34"/>
      <c r="AD695" s="35"/>
    </row>
    <row r="696" spans="1:30" ht="13.5" customHeight="1">
      <c r="A696" s="47"/>
      <c r="B696" s="37"/>
      <c r="C696" s="39"/>
      <c r="D696" s="47"/>
      <c r="E696" s="1008"/>
      <c r="F696" s="32"/>
      <c r="G696" s="1002" t="s">
        <v>683</v>
      </c>
      <c r="H696" s="1002"/>
      <c r="I696" s="1002"/>
      <c r="J696" s="1002"/>
      <c r="K696" s="1002"/>
      <c r="L696" s="1002"/>
      <c r="M696" s="1002"/>
      <c r="N696" s="1002"/>
      <c r="O696" s="1002"/>
      <c r="P696" s="1002"/>
      <c r="Q696" s="1002"/>
      <c r="R696" s="1002"/>
      <c r="S696" s="1002"/>
      <c r="T696" s="1002"/>
      <c r="U696" s="1002"/>
      <c r="V696" s="1002"/>
      <c r="W696" s="1002"/>
      <c r="X696" s="1002"/>
      <c r="Y696" s="1002"/>
      <c r="Z696" s="1002"/>
      <c r="AA696" s="45"/>
      <c r="AB696" s="33"/>
      <c r="AC696" s="34"/>
      <c r="AD696" s="35"/>
    </row>
    <row r="697" spans="1:30" ht="13.5" customHeight="1">
      <c r="A697" s="47"/>
      <c r="B697" s="37"/>
      <c r="C697" s="39"/>
      <c r="D697" s="47"/>
      <c r="E697" s="1008"/>
      <c r="F697" s="32"/>
      <c r="Q697" s="994" t="s">
        <v>103</v>
      </c>
      <c r="R697" s="994"/>
      <c r="S697" s="994"/>
      <c r="T697" s="994"/>
      <c r="U697" s="994"/>
      <c r="AA697" s="45"/>
      <c r="AB697" s="33"/>
      <c r="AC697" s="34"/>
      <c r="AD697" s="35"/>
    </row>
    <row r="698" spans="1:30" ht="13.5" customHeight="1">
      <c r="A698" s="47"/>
      <c r="B698" s="37"/>
      <c r="C698" s="39"/>
      <c r="D698" s="47"/>
      <c r="E698" s="1008"/>
      <c r="F698" s="32"/>
      <c r="Q698" s="40"/>
      <c r="R698" s="40"/>
      <c r="S698" s="40"/>
      <c r="T698" s="40"/>
      <c r="U698" s="40"/>
      <c r="V698" s="40"/>
      <c r="AA698" s="45"/>
      <c r="AB698" s="33"/>
      <c r="AC698" s="34"/>
      <c r="AD698" s="35"/>
    </row>
    <row r="699" spans="1:30" ht="13.5" customHeight="1">
      <c r="A699" s="47"/>
      <c r="B699" s="37"/>
      <c r="C699" s="39"/>
      <c r="D699" s="47"/>
      <c r="E699" s="1008"/>
      <c r="F699" s="32"/>
      <c r="G699" s="183"/>
      <c r="H699" s="183"/>
      <c r="I699" s="183"/>
      <c r="J699" s="183"/>
      <c r="K699" s="183"/>
      <c r="L699" s="183"/>
      <c r="M699" s="183"/>
      <c r="N699" s="183"/>
      <c r="O699" s="183"/>
      <c r="P699" s="183"/>
      <c r="Q699" s="183"/>
      <c r="R699" s="183"/>
      <c r="S699" s="183"/>
      <c r="T699" s="183"/>
      <c r="U699" s="183"/>
      <c r="V699" s="183"/>
      <c r="W699" s="183"/>
      <c r="X699" s="183"/>
      <c r="Y699" s="183"/>
      <c r="Z699" s="183"/>
      <c r="AA699" s="45"/>
      <c r="AB699" s="33"/>
      <c r="AC699" s="34"/>
      <c r="AD699" s="35"/>
    </row>
    <row r="700" spans="1:30" ht="13.5" customHeight="1">
      <c r="A700" s="47"/>
      <c r="B700" s="37"/>
      <c r="C700" s="39"/>
      <c r="D700" s="47"/>
      <c r="E700" s="47"/>
      <c r="F700" s="32"/>
      <c r="G700" s="183"/>
      <c r="H700" s="183"/>
      <c r="I700" s="183"/>
      <c r="J700" s="183"/>
      <c r="K700" s="183"/>
      <c r="L700" s="183"/>
      <c r="M700" s="183"/>
      <c r="N700" s="183"/>
      <c r="O700" s="183"/>
      <c r="P700" s="183"/>
      <c r="Q700" s="183"/>
      <c r="R700" s="183"/>
      <c r="S700" s="183"/>
      <c r="T700" s="183"/>
      <c r="U700" s="183"/>
      <c r="V700" s="183"/>
      <c r="W700" s="183"/>
      <c r="X700" s="183"/>
      <c r="Y700" s="183"/>
      <c r="Z700" s="183"/>
      <c r="AA700" s="45"/>
      <c r="AB700" s="33"/>
      <c r="AC700" s="34"/>
      <c r="AD700" s="35"/>
    </row>
    <row r="701" spans="1:30" ht="13.5" customHeight="1">
      <c r="A701" s="47"/>
      <c r="B701" s="59"/>
      <c r="C701" s="1042"/>
      <c r="D701" s="47"/>
      <c r="E701" s="1008" t="s">
        <v>767</v>
      </c>
      <c r="F701" s="32"/>
      <c r="G701" s="54" t="s">
        <v>104</v>
      </c>
      <c r="H701" s="832" t="s">
        <v>162</v>
      </c>
      <c r="I701" s="832"/>
      <c r="J701" s="832"/>
      <c r="K701" s="832"/>
      <c r="L701" s="832"/>
      <c r="M701" s="832"/>
      <c r="N701" s="832"/>
      <c r="O701" s="832"/>
      <c r="P701" s="832"/>
      <c r="Q701" s="40"/>
      <c r="R701" s="40"/>
      <c r="S701" s="40"/>
      <c r="T701" s="40"/>
      <c r="U701" s="40"/>
      <c r="V701" s="40"/>
      <c r="W701" s="40"/>
      <c r="X701" s="40"/>
      <c r="Y701" s="40"/>
      <c r="Z701" s="376"/>
      <c r="AA701" s="45"/>
      <c r="AB701" s="33"/>
      <c r="AC701" s="34"/>
      <c r="AD701" s="35"/>
    </row>
    <row r="702" spans="1:30" ht="13.5" customHeight="1">
      <c r="A702" s="47"/>
      <c r="B702" s="59"/>
      <c r="C702" s="1042"/>
      <c r="D702" s="47"/>
      <c r="E702" s="1008"/>
      <c r="F702" s="32"/>
      <c r="G702" s="40"/>
      <c r="H702" s="40"/>
      <c r="I702" s="40"/>
      <c r="J702" s="40"/>
      <c r="K702" s="40"/>
      <c r="L702" s="40"/>
      <c r="M702" s="40"/>
      <c r="N702" s="40"/>
      <c r="O702" s="40"/>
      <c r="P702" s="40"/>
      <c r="Q702" s="40"/>
      <c r="R702" s="40"/>
      <c r="S702" s="40"/>
      <c r="T702" s="40"/>
      <c r="U702" s="40"/>
      <c r="V702" s="40"/>
      <c r="W702" s="40"/>
      <c r="X702" s="40"/>
      <c r="Y702" s="40"/>
      <c r="Z702" s="376"/>
      <c r="AA702" s="45"/>
      <c r="AB702" s="33"/>
      <c r="AC702" s="34"/>
      <c r="AD702" s="35"/>
    </row>
    <row r="703" spans="1:30" ht="13.5" customHeight="1">
      <c r="A703" s="47"/>
      <c r="B703" s="59"/>
      <c r="C703" s="1042"/>
      <c r="D703" s="47"/>
      <c r="E703" s="1008"/>
      <c r="F703" s="32"/>
      <c r="G703" s="31" t="s">
        <v>667</v>
      </c>
      <c r="M703" s="40"/>
      <c r="N703" s="40"/>
      <c r="U703" s="40"/>
      <c r="V703" s="40"/>
      <c r="W703" s="40"/>
      <c r="X703" s="40"/>
      <c r="Y703" s="40"/>
      <c r="Z703" s="376"/>
      <c r="AA703" s="45"/>
      <c r="AB703" s="33"/>
      <c r="AC703" s="34"/>
      <c r="AD703" s="35"/>
    </row>
    <row r="704" spans="1:30" ht="13.5" customHeight="1" thickBot="1">
      <c r="A704" s="47"/>
      <c r="B704" s="59"/>
      <c r="C704" s="1042"/>
      <c r="D704" s="47"/>
      <c r="E704" s="1008"/>
      <c r="F704" s="32"/>
      <c r="G704" s="981" t="s">
        <v>467</v>
      </c>
      <c r="H704" s="981"/>
      <c r="I704" s="981"/>
      <c r="J704" s="1078"/>
      <c r="K704" s="1078"/>
      <c r="L704" s="981"/>
      <c r="M704" s="40"/>
      <c r="N704" s="40"/>
      <c r="U704" s="40"/>
      <c r="V704" s="40"/>
      <c r="W704" s="40"/>
      <c r="X704" s="40"/>
      <c r="Y704" s="40"/>
      <c r="Z704" s="376"/>
      <c r="AA704" s="45"/>
      <c r="AB704" s="33"/>
      <c r="AC704" s="34"/>
      <c r="AD704" s="35"/>
    </row>
    <row r="705" spans="1:30" ht="13.5" customHeight="1" thickBot="1">
      <c r="A705" s="47"/>
      <c r="B705" s="59"/>
      <c r="C705" s="39"/>
      <c r="D705" s="47"/>
      <c r="E705" s="1008"/>
      <c r="F705" s="32"/>
      <c r="G705" s="981" t="s">
        <v>63</v>
      </c>
      <c r="H705" s="981"/>
      <c r="I705" s="982"/>
      <c r="J705" s="983"/>
      <c r="K705" s="984"/>
      <c r="L705" s="377" t="s">
        <v>293</v>
      </c>
      <c r="M705" s="376"/>
      <c r="N705" s="376"/>
      <c r="Y705" s="376"/>
      <c r="Z705" s="376"/>
      <c r="AA705" s="45"/>
      <c r="AB705" s="33"/>
      <c r="AC705" s="34"/>
      <c r="AD705" s="35"/>
    </row>
    <row r="706" spans="1:30" ht="13.5" customHeight="1" thickBot="1">
      <c r="A706" s="47"/>
      <c r="B706" s="59"/>
      <c r="C706" s="39"/>
      <c r="D706" s="47"/>
      <c r="E706" s="1008"/>
      <c r="F706" s="32"/>
      <c r="G706" s="981" t="s">
        <v>69</v>
      </c>
      <c r="H706" s="981"/>
      <c r="I706" s="982"/>
      <c r="J706" s="983"/>
      <c r="K706" s="984"/>
      <c r="L706" s="377" t="s">
        <v>293</v>
      </c>
      <c r="M706" s="376"/>
      <c r="N706" s="376"/>
      <c r="O706" s="307"/>
      <c r="P706" s="307"/>
      <c r="Q706" s="307"/>
      <c r="R706" s="307"/>
      <c r="S706" s="307"/>
      <c r="Y706" s="376"/>
      <c r="Z706" s="376"/>
      <c r="AA706" s="45"/>
      <c r="AB706" s="33"/>
      <c r="AC706" s="34"/>
      <c r="AD706" s="35"/>
    </row>
    <row r="707" spans="1:30" ht="13.5" customHeight="1">
      <c r="A707" s="47"/>
      <c r="B707" s="59"/>
      <c r="C707" s="39"/>
      <c r="D707" s="47"/>
      <c r="E707" s="47"/>
      <c r="F707" s="32"/>
      <c r="G707" s="376"/>
      <c r="H707" s="376"/>
      <c r="I707" s="376"/>
      <c r="J707" s="376"/>
      <c r="K707" s="376"/>
      <c r="L707" s="376"/>
      <c r="M707" s="376"/>
      <c r="N707" s="376"/>
      <c r="O707" s="307"/>
      <c r="P707" s="307"/>
      <c r="Q707" s="307"/>
      <c r="R707" s="307"/>
      <c r="S707" s="307"/>
      <c r="T707" s="307"/>
      <c r="U707" s="307"/>
      <c r="V707" s="307"/>
      <c r="W707" s="376"/>
      <c r="X707" s="376"/>
      <c r="Y707" s="376"/>
      <c r="Z707" s="376"/>
      <c r="AA707" s="45"/>
      <c r="AB707" s="33"/>
      <c r="AC707" s="34"/>
      <c r="AD707" s="35"/>
    </row>
    <row r="708" spans="1:30" ht="14.25" customHeight="1" thickBot="1">
      <c r="A708" s="47"/>
      <c r="B708" s="59"/>
      <c r="C708" s="1042"/>
      <c r="D708" s="47"/>
      <c r="E708" s="1008" t="s">
        <v>768</v>
      </c>
      <c r="F708" s="32"/>
      <c r="G708" s="1043" t="s">
        <v>468</v>
      </c>
      <c r="H708" s="1044"/>
      <c r="I708" s="1044"/>
      <c r="J708" s="1044"/>
      <c r="K708" s="1044"/>
      <c r="L708" s="1044"/>
      <c r="M708" s="1044"/>
      <c r="N708" s="1044"/>
      <c r="O708" s="1044"/>
      <c r="P708" s="1044"/>
      <c r="Q708" s="1044"/>
      <c r="R708" s="1044"/>
      <c r="S708" s="1044"/>
      <c r="T708" s="1044"/>
      <c r="U708" s="1044"/>
      <c r="V708" s="1044"/>
      <c r="W708" s="1044"/>
      <c r="X708" s="1045"/>
      <c r="Y708" s="376"/>
      <c r="Z708" s="376"/>
      <c r="AA708" s="45"/>
      <c r="AB708" s="33"/>
      <c r="AC708" s="34"/>
      <c r="AD708" s="35"/>
    </row>
    <row r="709" spans="1:30" ht="13.5" customHeight="1" thickBot="1">
      <c r="A709" s="47"/>
      <c r="B709" s="59"/>
      <c r="C709" s="1042"/>
      <c r="D709" s="47"/>
      <c r="E709" s="1008"/>
      <c r="F709" s="32"/>
      <c r="G709" s="1046"/>
      <c r="H709" s="1047"/>
      <c r="I709" s="1048" t="s">
        <v>615</v>
      </c>
      <c r="J709" s="1049"/>
      <c r="K709" s="1049"/>
      <c r="L709" s="1049"/>
      <c r="M709" s="1049"/>
      <c r="N709" s="1050"/>
      <c r="O709" s="1053" t="s">
        <v>469</v>
      </c>
      <c r="P709" s="1054"/>
      <c r="Q709" s="1055"/>
      <c r="R709" s="378" t="s">
        <v>470</v>
      </c>
      <c r="S709" s="996"/>
      <c r="T709" s="997"/>
      <c r="U709" s="997"/>
      <c r="V709" s="997"/>
      <c r="W709" s="997"/>
      <c r="X709" s="998"/>
      <c r="Y709" s="376"/>
      <c r="Z709" s="376"/>
      <c r="AA709" s="45"/>
      <c r="AB709" s="33"/>
      <c r="AC709" s="34"/>
      <c r="AD709" s="35"/>
    </row>
    <row r="710" spans="1:30" ht="13.5" customHeight="1" thickBot="1">
      <c r="A710" s="47"/>
      <c r="B710" s="59"/>
      <c r="C710" s="1042"/>
      <c r="D710" s="47"/>
      <c r="E710" s="1008"/>
      <c r="F710" s="32"/>
      <c r="G710" s="1046"/>
      <c r="H710" s="1047"/>
      <c r="I710" s="1048" t="s">
        <v>71</v>
      </c>
      <c r="J710" s="1049"/>
      <c r="K710" s="1049"/>
      <c r="L710" s="1049"/>
      <c r="M710" s="1049"/>
      <c r="N710" s="1050"/>
      <c r="O710" s="1053" t="s">
        <v>471</v>
      </c>
      <c r="P710" s="1054"/>
      <c r="Q710" s="1055"/>
      <c r="R710" s="376" t="s">
        <v>470</v>
      </c>
      <c r="S710" s="1060"/>
      <c r="T710" s="1061"/>
      <c r="U710" s="379" t="s">
        <v>293</v>
      </c>
      <c r="V710" s="376"/>
      <c r="W710" s="376"/>
      <c r="X710" s="376"/>
      <c r="Y710" s="376"/>
      <c r="Z710" s="376"/>
      <c r="AA710" s="45"/>
      <c r="AB710" s="33"/>
      <c r="AC710" s="34"/>
      <c r="AD710" s="35"/>
    </row>
    <row r="711" spans="1:30" ht="13.5" customHeight="1" thickBot="1">
      <c r="A711" s="47"/>
      <c r="B711" s="59"/>
      <c r="C711" s="1042"/>
      <c r="D711" s="47"/>
      <c r="E711" s="1008"/>
      <c r="F711" s="32"/>
      <c r="G711" s="1046"/>
      <c r="H711" s="1047"/>
      <c r="I711" s="1048" t="s">
        <v>472</v>
      </c>
      <c r="J711" s="1049"/>
      <c r="K711" s="1049"/>
      <c r="L711" s="1049"/>
      <c r="M711" s="1049"/>
      <c r="N711" s="1050"/>
      <c r="O711" s="1053" t="s">
        <v>12</v>
      </c>
      <c r="P711" s="1054"/>
      <c r="Q711" s="1055"/>
      <c r="R711" s="376" t="s">
        <v>470</v>
      </c>
      <c r="S711" s="996"/>
      <c r="T711" s="997"/>
      <c r="U711" s="997"/>
      <c r="V711" s="997"/>
      <c r="W711" s="997"/>
      <c r="X711" s="998"/>
      <c r="Y711" s="376"/>
      <c r="Z711" s="376"/>
      <c r="AA711" s="45"/>
      <c r="AB711" s="33"/>
      <c r="AC711" s="34"/>
      <c r="AD711" s="35"/>
    </row>
    <row r="712" spans="1:30" ht="13.8" thickBot="1">
      <c r="A712" s="47"/>
      <c r="B712" s="59"/>
      <c r="C712" s="1042"/>
      <c r="D712" s="47"/>
      <c r="E712" s="1008"/>
      <c r="F712" s="32"/>
      <c r="G712" s="1046"/>
      <c r="H712" s="1047"/>
      <c r="I712" s="1048" t="s">
        <v>473</v>
      </c>
      <c r="J712" s="1049"/>
      <c r="K712" s="1049"/>
      <c r="L712" s="1049"/>
      <c r="M712" s="1049"/>
      <c r="N712" s="1050"/>
      <c r="O712" s="1053" t="s">
        <v>12</v>
      </c>
      <c r="P712" s="1054"/>
      <c r="Q712" s="1055"/>
      <c r="R712" s="376" t="s">
        <v>470</v>
      </c>
      <c r="S712" s="996"/>
      <c r="T712" s="997"/>
      <c r="U712" s="997"/>
      <c r="V712" s="997"/>
      <c r="W712" s="997"/>
      <c r="X712" s="998"/>
      <c r="Y712" s="376"/>
      <c r="Z712" s="376"/>
      <c r="AA712" s="45"/>
      <c r="AB712" s="33"/>
      <c r="AC712" s="34"/>
      <c r="AD712" s="35"/>
    </row>
    <row r="713" spans="1:30" ht="13.5" customHeight="1">
      <c r="A713" s="47"/>
      <c r="B713" s="59"/>
      <c r="C713" s="1042"/>
      <c r="D713" s="47"/>
      <c r="E713" s="47"/>
      <c r="F713" s="32"/>
      <c r="G713" s="376"/>
      <c r="H713" s="376"/>
      <c r="I713" s="376"/>
      <c r="J713" s="376"/>
      <c r="K713" s="376"/>
      <c r="L713" s="376"/>
      <c r="M713" s="376"/>
      <c r="N713" s="376"/>
      <c r="O713" s="376"/>
      <c r="P713" s="376"/>
      <c r="Q713" s="376"/>
      <c r="R713" s="376"/>
      <c r="S713" s="376"/>
      <c r="T713" s="376"/>
      <c r="U713" s="376"/>
      <c r="V713" s="376"/>
      <c r="W713" s="376"/>
      <c r="X713" s="376"/>
      <c r="Y713" s="376"/>
      <c r="Z713" s="376"/>
      <c r="AA713" s="45"/>
      <c r="AB713" s="33"/>
      <c r="AC713" s="34"/>
      <c r="AD713" s="35"/>
    </row>
    <row r="714" spans="1:30" ht="13.5" customHeight="1">
      <c r="A714" s="47"/>
      <c r="B714" s="59"/>
      <c r="C714" s="39"/>
      <c r="D714" s="47"/>
      <c r="E714" s="47" t="s">
        <v>769</v>
      </c>
      <c r="F714" s="32"/>
      <c r="G714" s="1062"/>
      <c r="H714" s="1063"/>
      <c r="I714" s="1063"/>
      <c r="J714" s="1063"/>
      <c r="K714" s="1063"/>
      <c r="L714" s="1063"/>
      <c r="M714" s="1063"/>
      <c r="N714" s="1064"/>
      <c r="O714" s="1065" t="s">
        <v>344</v>
      </c>
      <c r="P714" s="1065"/>
      <c r="Q714" s="1065"/>
      <c r="R714" s="1065"/>
      <c r="S714" s="1065"/>
      <c r="T714" s="1065"/>
      <c r="AA714" s="45"/>
      <c r="AB714" s="33"/>
      <c r="AC714" s="34"/>
      <c r="AD714" s="35"/>
    </row>
    <row r="715" spans="1:30" ht="13.5" customHeight="1">
      <c r="A715" s="47"/>
      <c r="B715" s="59"/>
      <c r="C715" s="1042"/>
      <c r="D715" s="47"/>
      <c r="E715" s="47"/>
      <c r="F715" s="32"/>
      <c r="G715" s="1066" t="s">
        <v>474</v>
      </c>
      <c r="H715" s="1067"/>
      <c r="I715" s="1067"/>
      <c r="J715" s="1067"/>
      <c r="K715" s="1068"/>
      <c r="L715" s="949" t="s">
        <v>475</v>
      </c>
      <c r="M715" s="985"/>
      <c r="N715" s="986"/>
      <c r="O715" s="988">
        <f>J254</f>
        <v>0</v>
      </c>
      <c r="P715" s="989"/>
      <c r="Q715" s="989"/>
      <c r="R715" s="989"/>
      <c r="S715" s="989"/>
      <c r="T715" s="990"/>
      <c r="AA715" s="45"/>
      <c r="AB715" s="33"/>
      <c r="AC715" s="34"/>
      <c r="AD715" s="35"/>
    </row>
    <row r="716" spans="1:30" ht="13.5" customHeight="1">
      <c r="A716" s="47"/>
      <c r="B716" s="59"/>
      <c r="C716" s="1042"/>
      <c r="D716" s="47"/>
      <c r="E716" s="47"/>
      <c r="F716" s="32"/>
      <c r="G716" s="1069"/>
      <c r="H716" s="1070"/>
      <c r="I716" s="1070"/>
      <c r="J716" s="1070"/>
      <c r="K716" s="1071"/>
      <c r="L716" s="953"/>
      <c r="M716" s="954"/>
      <c r="N716" s="987"/>
      <c r="O716" s="1075"/>
      <c r="P716" s="1076"/>
      <c r="Q716" s="1076"/>
      <c r="R716" s="1076"/>
      <c r="S716" s="1076"/>
      <c r="T716" s="1077"/>
      <c r="AA716" s="45"/>
      <c r="AB716" s="33"/>
      <c r="AC716" s="34"/>
      <c r="AD716" s="35"/>
    </row>
    <row r="717" spans="1:30" ht="13.5" customHeight="1">
      <c r="A717" s="47"/>
      <c r="B717" s="59"/>
      <c r="C717" s="1042"/>
      <c r="D717" s="47"/>
      <c r="E717" s="47"/>
      <c r="F717" s="32"/>
      <c r="G717" s="1069"/>
      <c r="H717" s="1070"/>
      <c r="I717" s="1070"/>
      <c r="J717" s="1070"/>
      <c r="K717" s="1071"/>
      <c r="L717" s="949" t="s">
        <v>476</v>
      </c>
      <c r="M717" s="985"/>
      <c r="N717" s="986"/>
      <c r="O717" s="988">
        <f>P254</f>
        <v>0</v>
      </c>
      <c r="P717" s="989"/>
      <c r="Q717" s="989"/>
      <c r="R717" s="989"/>
      <c r="S717" s="989"/>
      <c r="T717" s="990"/>
      <c r="AA717" s="45"/>
      <c r="AB717" s="33"/>
      <c r="AC717" s="34"/>
      <c r="AD717" s="35"/>
    </row>
    <row r="718" spans="1:30" ht="13.5" customHeight="1">
      <c r="A718" s="47"/>
      <c r="B718" s="59"/>
      <c r="C718" s="1042"/>
      <c r="D718" s="47"/>
      <c r="E718" s="47"/>
      <c r="F718" s="32"/>
      <c r="G718" s="1072"/>
      <c r="H718" s="1073"/>
      <c r="I718" s="1073"/>
      <c r="J718" s="1073"/>
      <c r="K718" s="1074"/>
      <c r="L718" s="953"/>
      <c r="M718" s="954"/>
      <c r="N718" s="987"/>
      <c r="O718" s="991"/>
      <c r="P718" s="992"/>
      <c r="Q718" s="992"/>
      <c r="R718" s="992"/>
      <c r="S718" s="992"/>
      <c r="T718" s="993"/>
      <c r="AA718" s="45"/>
      <c r="AB718" s="33"/>
      <c r="AC718" s="34"/>
      <c r="AD718" s="35"/>
    </row>
    <row r="719" spans="1:30">
      <c r="A719" s="60"/>
      <c r="B719" s="61"/>
      <c r="C719" s="62"/>
      <c r="D719" s="60"/>
      <c r="E719" s="203"/>
      <c r="F719" s="64"/>
      <c r="G719" s="65"/>
      <c r="H719" s="65"/>
      <c r="I719" s="65"/>
      <c r="J719" s="65"/>
      <c r="K719" s="65"/>
      <c r="L719" s="262"/>
      <c r="M719" s="262"/>
      <c r="N719" s="262"/>
      <c r="O719" s="469"/>
      <c r="P719" s="469"/>
      <c r="Q719" s="469"/>
      <c r="R719" s="469"/>
      <c r="S719" s="469"/>
      <c r="T719" s="469"/>
      <c r="U719" s="469"/>
      <c r="V719" s="469"/>
      <c r="W719" s="469"/>
      <c r="X719" s="469"/>
      <c r="Y719" s="469"/>
      <c r="Z719" s="469"/>
      <c r="AA719" s="66"/>
      <c r="AB719" s="67"/>
      <c r="AC719" s="68"/>
      <c r="AD719" s="69"/>
    </row>
    <row r="720" spans="1:30" ht="5.25" customHeight="1">
      <c r="A720" s="49"/>
      <c r="B720" s="37"/>
      <c r="C720" s="36"/>
      <c r="D720" s="49"/>
      <c r="E720" s="471"/>
      <c r="F720" s="32"/>
      <c r="G720" s="441"/>
      <c r="H720" s="441"/>
      <c r="I720" s="441"/>
      <c r="J720" s="441"/>
      <c r="K720" s="441"/>
      <c r="L720" s="46"/>
      <c r="M720" s="46"/>
      <c r="N720" s="46"/>
      <c r="O720" s="38"/>
      <c r="P720" s="38"/>
      <c r="Q720" s="38"/>
      <c r="R720" s="38"/>
      <c r="S720" s="38"/>
      <c r="T720" s="38"/>
      <c r="U720" s="38"/>
      <c r="V720" s="38"/>
      <c r="W720" s="38"/>
      <c r="X720" s="38"/>
      <c r="Y720" s="38"/>
      <c r="Z720" s="38"/>
      <c r="AA720" s="45"/>
      <c r="AB720" s="33"/>
      <c r="AC720" s="34"/>
      <c r="AD720" s="35"/>
    </row>
    <row r="721" spans="1:34" ht="13.5" customHeight="1">
      <c r="A721" s="1008" t="s">
        <v>602</v>
      </c>
      <c r="B721" s="1178" t="s">
        <v>1031</v>
      </c>
      <c r="C721" s="1009" t="s">
        <v>870</v>
      </c>
      <c r="D721" s="1010" t="s">
        <v>775</v>
      </c>
      <c r="E721" s="1090" t="s">
        <v>1033</v>
      </c>
      <c r="F721" s="32"/>
      <c r="G721" s="1011" t="s">
        <v>72</v>
      </c>
      <c r="H721" s="1011"/>
      <c r="I721" s="1011"/>
      <c r="J721" s="1011"/>
      <c r="K721" s="1011"/>
      <c r="L721" s="1011"/>
      <c r="M721" s="1011"/>
      <c r="N721" s="1013" t="s">
        <v>477</v>
      </c>
      <c r="O721" s="1014"/>
      <c r="P721" s="1014"/>
      <c r="Q721" s="1014"/>
      <c r="R721" s="1014"/>
      <c r="S721" s="1014"/>
      <c r="T721" s="1014"/>
      <c r="U721" s="1014"/>
      <c r="V721" s="1015"/>
      <c r="AA721" s="45"/>
      <c r="AB721" s="1082" t="s">
        <v>643</v>
      </c>
      <c r="AC721" s="1113"/>
      <c r="AD721" s="1114"/>
    </row>
    <row r="722" spans="1:34" ht="13.5" customHeight="1">
      <c r="A722" s="1008"/>
      <c r="B722" s="2057"/>
      <c r="C722" s="1009"/>
      <c r="D722" s="1010"/>
      <c r="E722" s="1090"/>
      <c r="F722" s="32"/>
      <c r="G722" s="1011"/>
      <c r="H722" s="1011"/>
      <c r="I722" s="1011"/>
      <c r="J722" s="1011"/>
      <c r="K722" s="1011"/>
      <c r="L722" s="1011"/>
      <c r="M722" s="1011"/>
      <c r="N722" s="1016"/>
      <c r="O722" s="1017"/>
      <c r="P722" s="1017"/>
      <c r="Q722" s="1017"/>
      <c r="R722" s="1017"/>
      <c r="S722" s="1017"/>
      <c r="T722" s="1017"/>
      <c r="U722" s="1017"/>
      <c r="V722" s="1018"/>
      <c r="AA722" s="45"/>
      <c r="AB722" s="1082"/>
      <c r="AC722" s="1113"/>
      <c r="AD722" s="1114"/>
    </row>
    <row r="723" spans="1:34" ht="13.5" customHeight="1" thickBot="1">
      <c r="A723" s="1008"/>
      <c r="B723" s="37"/>
      <c r="C723" s="36"/>
      <c r="D723" s="1010"/>
      <c r="E723" s="1090"/>
      <c r="F723" s="32"/>
      <c r="AA723" s="45"/>
      <c r="AB723" s="1082"/>
      <c r="AC723" s="1113"/>
      <c r="AD723" s="1114"/>
    </row>
    <row r="724" spans="1:34" ht="13.5" customHeight="1" thickBot="1">
      <c r="A724" s="49"/>
      <c r="B724" s="37"/>
      <c r="C724" s="36"/>
      <c r="D724" s="49"/>
      <c r="E724" s="1090"/>
      <c r="F724" s="32"/>
      <c r="G724" s="1140" t="s">
        <v>777</v>
      </c>
      <c r="H724" s="1140"/>
      <c r="I724" s="1140"/>
      <c r="J724" s="1140"/>
      <c r="K724" s="1140"/>
      <c r="L724" s="1140"/>
      <c r="M724" s="1140"/>
      <c r="N724" s="1140"/>
      <c r="O724" s="1200" t="str">
        <f>IFERROR(ROUND(T639*3/4,0),"")</f>
        <v/>
      </c>
      <c r="P724" s="1201"/>
      <c r="Q724" s="31" t="s">
        <v>24</v>
      </c>
      <c r="AA724" s="45"/>
      <c r="AB724" s="1082"/>
      <c r="AC724" s="1113"/>
      <c r="AD724" s="1114"/>
    </row>
    <row r="725" spans="1:34" ht="13.5" customHeight="1">
      <c r="A725" s="49"/>
      <c r="B725" s="37"/>
      <c r="C725" s="36"/>
      <c r="D725" s="49"/>
      <c r="E725" s="1090"/>
      <c r="F725" s="32"/>
      <c r="AA725" s="45"/>
      <c r="AB725" s="33"/>
      <c r="AC725" s="34"/>
      <c r="AD725" s="35"/>
    </row>
    <row r="726" spans="1:34" ht="13.5" customHeight="1">
      <c r="A726" s="49"/>
      <c r="B726" s="37"/>
      <c r="C726" s="36"/>
      <c r="D726" s="49"/>
      <c r="E726" s="1090"/>
      <c r="F726" s="32"/>
      <c r="AA726" s="45"/>
      <c r="AB726" s="33"/>
      <c r="AC726" s="34"/>
      <c r="AD726" s="35"/>
      <c r="AG726" s="1146"/>
      <c r="AH726" s="1146"/>
    </row>
    <row r="727" spans="1:34" ht="13.5" customHeight="1">
      <c r="A727" s="49"/>
      <c r="B727" s="37"/>
      <c r="C727" s="36"/>
      <c r="D727" s="49"/>
      <c r="E727" s="1090"/>
      <c r="F727" s="32"/>
      <c r="AA727" s="45"/>
      <c r="AB727" s="33"/>
      <c r="AC727" s="34"/>
      <c r="AD727" s="35"/>
    </row>
    <row r="728" spans="1:34" ht="13.5" customHeight="1">
      <c r="A728" s="49"/>
      <c r="B728" s="37"/>
      <c r="C728" s="36"/>
      <c r="D728" s="49"/>
      <c r="E728" s="59"/>
      <c r="F728" s="32"/>
      <c r="AA728" s="45"/>
      <c r="AB728" s="33"/>
      <c r="AC728" s="34"/>
      <c r="AD728" s="35"/>
    </row>
    <row r="729" spans="1:34" ht="13.5" customHeight="1">
      <c r="A729" s="49"/>
      <c r="B729" s="37"/>
      <c r="C729" s="36"/>
      <c r="D729" s="49"/>
      <c r="E729" s="471"/>
      <c r="F729" s="32"/>
      <c r="G729" s="40"/>
      <c r="H729" s="441"/>
      <c r="I729" s="441"/>
      <c r="J729" s="441"/>
      <c r="K729" s="441"/>
      <c r="L729" s="46"/>
      <c r="M729" s="46"/>
      <c r="N729" s="46"/>
      <c r="O729" s="38"/>
      <c r="P729" s="38"/>
      <c r="Q729" s="38"/>
      <c r="R729" s="38"/>
      <c r="S729" s="38"/>
      <c r="T729" s="38"/>
      <c r="U729" s="38"/>
      <c r="V729" s="38"/>
      <c r="W729" s="38"/>
      <c r="X729" s="38"/>
      <c r="Y729" s="38"/>
      <c r="Z729" s="38"/>
      <c r="AA729" s="45"/>
      <c r="AB729" s="33"/>
      <c r="AC729" s="34"/>
      <c r="AD729" s="35"/>
    </row>
    <row r="730" spans="1:34" ht="13.5" customHeight="1">
      <c r="A730" s="49"/>
      <c r="B730" s="1178" t="s">
        <v>1032</v>
      </c>
      <c r="C730" s="36" t="s">
        <v>856</v>
      </c>
      <c r="D730" s="1010" t="s">
        <v>774</v>
      </c>
      <c r="E730" s="1090" t="s">
        <v>1034</v>
      </c>
      <c r="F730" s="32"/>
      <c r="G730" s="1011" t="s">
        <v>72</v>
      </c>
      <c r="H730" s="1011"/>
      <c r="I730" s="1011"/>
      <c r="J730" s="1011"/>
      <c r="K730" s="1011"/>
      <c r="L730" s="1011"/>
      <c r="M730" s="1011"/>
      <c r="N730" s="1013" t="s">
        <v>477</v>
      </c>
      <c r="O730" s="1014"/>
      <c r="P730" s="1014"/>
      <c r="Q730" s="1014"/>
      <c r="R730" s="1014"/>
      <c r="S730" s="1014"/>
      <c r="T730" s="1014"/>
      <c r="U730" s="1014"/>
      <c r="V730" s="1015"/>
      <c r="W730" s="38"/>
      <c r="X730" s="38"/>
      <c r="Y730" s="38"/>
      <c r="Z730" s="38"/>
      <c r="AA730" s="45"/>
      <c r="AB730" s="1082" t="s">
        <v>643</v>
      </c>
      <c r="AC730" s="1113"/>
      <c r="AD730" s="1114"/>
    </row>
    <row r="731" spans="1:34" ht="13.5" customHeight="1">
      <c r="A731" s="49"/>
      <c r="B731" s="2057"/>
      <c r="C731" s="36"/>
      <c r="D731" s="1010"/>
      <c r="E731" s="1090"/>
      <c r="F731" s="32"/>
      <c r="G731" s="1011"/>
      <c r="H731" s="1011"/>
      <c r="I731" s="1011"/>
      <c r="J731" s="1011"/>
      <c r="K731" s="1011"/>
      <c r="L731" s="1011"/>
      <c r="M731" s="1011"/>
      <c r="N731" s="1016"/>
      <c r="O731" s="1017"/>
      <c r="P731" s="1017"/>
      <c r="Q731" s="1017"/>
      <c r="R731" s="1017"/>
      <c r="S731" s="1017"/>
      <c r="T731" s="1017"/>
      <c r="U731" s="1017"/>
      <c r="V731" s="1018"/>
      <c r="W731" s="38"/>
      <c r="X731" s="38"/>
      <c r="Y731" s="38"/>
      <c r="Z731" s="38"/>
      <c r="AA731" s="45"/>
      <c r="AB731" s="1082"/>
      <c r="AC731" s="1113"/>
      <c r="AD731" s="1114"/>
    </row>
    <row r="732" spans="1:34" ht="13.5" customHeight="1">
      <c r="A732" s="49"/>
      <c r="B732" s="37"/>
      <c r="C732" s="36"/>
      <c r="D732" s="49"/>
      <c r="E732" s="1090"/>
      <c r="F732" s="32"/>
      <c r="G732" s="441"/>
      <c r="H732" s="441"/>
      <c r="I732" s="441"/>
      <c r="J732" s="441"/>
      <c r="K732" s="441"/>
      <c r="L732" s="46"/>
      <c r="M732" s="46"/>
      <c r="N732" s="46"/>
      <c r="O732" s="38"/>
      <c r="P732" s="38"/>
      <c r="Q732" s="38"/>
      <c r="R732" s="38"/>
      <c r="S732" s="38"/>
      <c r="T732" s="38"/>
      <c r="U732" s="38"/>
      <c r="V732" s="38"/>
      <c r="W732" s="38"/>
      <c r="X732" s="38"/>
      <c r="Y732" s="38"/>
      <c r="Z732" s="38"/>
      <c r="AA732" s="45"/>
      <c r="AB732" s="1082"/>
      <c r="AC732" s="1113"/>
      <c r="AD732" s="1114"/>
    </row>
    <row r="733" spans="1:34" ht="13.5" customHeight="1">
      <c r="A733" s="49"/>
      <c r="B733" s="37"/>
      <c r="C733" s="36"/>
      <c r="D733" s="49"/>
      <c r="E733" s="1090"/>
      <c r="F733" s="32"/>
      <c r="G733" s="981" t="s">
        <v>9</v>
      </c>
      <c r="H733" s="981"/>
      <c r="I733" s="981"/>
      <c r="J733" s="1922" t="s">
        <v>25</v>
      </c>
      <c r="K733" s="1923"/>
      <c r="L733" s="1924"/>
      <c r="M733" s="1925" t="s">
        <v>624</v>
      </c>
      <c r="N733" s="1926"/>
      <c r="O733" s="1927"/>
      <c r="P733" s="1065" t="s">
        <v>671</v>
      </c>
      <c r="Q733" s="1065"/>
      <c r="R733" s="1065"/>
      <c r="S733" s="1065"/>
      <c r="T733" s="1065"/>
      <c r="U733" s="1065"/>
      <c r="V733" s="1065"/>
      <c r="W733" s="1065"/>
      <c r="X733" s="1065"/>
      <c r="Y733" s="1065"/>
      <c r="Z733" s="1065"/>
      <c r="AA733" s="45"/>
      <c r="AB733" s="1082"/>
      <c r="AC733" s="1113"/>
      <c r="AD733" s="1114"/>
    </row>
    <row r="734" spans="1:34" ht="13.5" customHeight="1">
      <c r="A734" s="49"/>
      <c r="B734" s="37"/>
      <c r="C734" s="36"/>
      <c r="D734" s="49"/>
      <c r="E734" s="1090"/>
      <c r="F734" s="32"/>
      <c r="G734" s="981"/>
      <c r="H734" s="981"/>
      <c r="I734" s="981"/>
      <c r="J734" s="1103" t="s">
        <v>298</v>
      </c>
      <c r="K734" s="1139"/>
      <c r="L734" s="1104"/>
      <c r="M734" s="1151"/>
      <c r="N734" s="1152"/>
      <c r="O734" s="1153"/>
      <c r="P734" s="1065"/>
      <c r="Q734" s="1065"/>
      <c r="R734" s="1065"/>
      <c r="S734" s="1065"/>
      <c r="T734" s="1065"/>
      <c r="U734" s="1065"/>
      <c r="V734" s="1065"/>
      <c r="W734" s="1065"/>
      <c r="X734" s="1065"/>
      <c r="Y734" s="1065"/>
      <c r="Z734" s="1065"/>
      <c r="AA734" s="45"/>
      <c r="AB734" s="33"/>
      <c r="AC734" s="34"/>
      <c r="AD734" s="35"/>
    </row>
    <row r="735" spans="1:34" ht="13.5" customHeight="1">
      <c r="A735" s="49"/>
      <c r="B735" s="37"/>
      <c r="C735" s="36"/>
      <c r="D735" s="49"/>
      <c r="E735" s="1090"/>
      <c r="F735" s="32"/>
      <c r="G735" s="1916" t="s">
        <v>299</v>
      </c>
      <c r="H735" s="1916"/>
      <c r="I735" s="1916"/>
      <c r="J735" s="1917" t="str">
        <f>K636</f>
        <v/>
      </c>
      <c r="K735" s="1917"/>
      <c r="L735" s="1917"/>
      <c r="M735" s="1918"/>
      <c r="N735" s="1918"/>
      <c r="O735" s="1918"/>
      <c r="P735" s="1348" t="s">
        <v>669</v>
      </c>
      <c r="Q735" s="1348"/>
      <c r="R735" s="1348"/>
      <c r="S735" s="1348"/>
      <c r="T735" s="1348"/>
      <c r="U735" s="1348"/>
      <c r="V735" s="1348"/>
      <c r="W735" s="1348"/>
      <c r="X735" s="1928" t="str">
        <f>IFERROR(ROUNDDOWN((J735-M735)/3,1),"")</f>
        <v/>
      </c>
      <c r="Y735" s="1929"/>
      <c r="Z735" s="223" t="s">
        <v>24</v>
      </c>
      <c r="AA735" s="45"/>
      <c r="AB735" s="33"/>
      <c r="AC735" s="34"/>
      <c r="AD735" s="35"/>
    </row>
    <row r="736" spans="1:34" ht="13.5" customHeight="1">
      <c r="A736" s="49"/>
      <c r="B736" s="37"/>
      <c r="C736" s="36"/>
      <c r="D736" s="49"/>
      <c r="E736" s="1090"/>
      <c r="F736" s="32"/>
      <c r="G736" s="1916" t="s">
        <v>301</v>
      </c>
      <c r="H736" s="1916"/>
      <c r="I736" s="1916"/>
      <c r="J736" s="1917" t="str">
        <f>K637</f>
        <v/>
      </c>
      <c r="K736" s="1917"/>
      <c r="L736" s="1917"/>
      <c r="M736" s="1918"/>
      <c r="N736" s="1918"/>
      <c r="O736" s="1918"/>
      <c r="P736" s="1919" t="s">
        <v>670</v>
      </c>
      <c r="Q736" s="1919"/>
      <c r="R736" s="1919"/>
      <c r="S736" s="1919"/>
      <c r="T736" s="1919"/>
      <c r="U736" s="1919"/>
      <c r="V736" s="1919"/>
      <c r="W736" s="1919"/>
      <c r="X736" s="1920" t="str">
        <f>IFERROR(ROUNDDOWN((J736+J737-M736-M737)/6,1),"")</f>
        <v/>
      </c>
      <c r="Y736" s="1921"/>
      <c r="Z736" s="224"/>
      <c r="AA736" s="45"/>
      <c r="AB736" s="33"/>
      <c r="AC736" s="34"/>
      <c r="AD736" s="35"/>
    </row>
    <row r="737" spans="1:30" ht="13.5" customHeight="1">
      <c r="A737" s="49"/>
      <c r="B737" s="37"/>
      <c r="C737" s="36"/>
      <c r="D737" s="49"/>
      <c r="E737" s="1090"/>
      <c r="F737" s="32"/>
      <c r="G737" s="1916" t="s">
        <v>303</v>
      </c>
      <c r="H737" s="1916"/>
      <c r="I737" s="1916"/>
      <c r="J737" s="1917" t="str">
        <f>K638</f>
        <v/>
      </c>
      <c r="K737" s="1917"/>
      <c r="L737" s="1917"/>
      <c r="M737" s="1918"/>
      <c r="N737" s="1918"/>
      <c r="O737" s="1918"/>
      <c r="P737" s="1919"/>
      <c r="Q737" s="1919"/>
      <c r="R737" s="1919"/>
      <c r="S737" s="1919"/>
      <c r="T737" s="1919"/>
      <c r="U737" s="1919"/>
      <c r="V737" s="1919"/>
      <c r="W737" s="1919"/>
      <c r="X737" s="1023"/>
      <c r="Y737" s="1024"/>
      <c r="Z737" s="225" t="s">
        <v>24</v>
      </c>
      <c r="AA737" s="45"/>
      <c r="AB737" s="33"/>
      <c r="AC737" s="34"/>
      <c r="AD737" s="35"/>
    </row>
    <row r="738" spans="1:30" ht="13.5" customHeight="1" thickBot="1">
      <c r="A738" s="49"/>
      <c r="B738" s="37"/>
      <c r="C738" s="36"/>
      <c r="D738" s="49"/>
      <c r="E738" s="1090"/>
      <c r="F738" s="32"/>
      <c r="G738" s="1912"/>
      <c r="H738" s="1912"/>
      <c r="I738" s="1912"/>
      <c r="J738" s="1912"/>
      <c r="K738" s="1912"/>
      <c r="L738" s="1912"/>
      <c r="M738" s="1912"/>
      <c r="N738" s="1912"/>
      <c r="O738" s="1912"/>
      <c r="P738" s="1913" t="s">
        <v>672</v>
      </c>
      <c r="Q738" s="1913"/>
      <c r="R738" s="1913"/>
      <c r="S738" s="1913"/>
      <c r="T738" s="1913"/>
      <c r="U738" s="1913"/>
      <c r="V738" s="1913"/>
      <c r="W738" s="1913"/>
      <c r="X738" s="1914" t="str">
        <f>IF(SUM(M735:O737)=0,"",ROUNDDOWN((M735+M736+M737)/2,1))</f>
        <v/>
      </c>
      <c r="Y738" s="1915"/>
      <c r="Z738" s="380" t="s">
        <v>24</v>
      </c>
      <c r="AA738" s="45"/>
      <c r="AB738" s="33"/>
      <c r="AC738" s="34"/>
      <c r="AD738" s="35"/>
    </row>
    <row r="739" spans="1:30" ht="13.5" customHeight="1" thickTop="1">
      <c r="A739" s="49"/>
      <c r="B739" s="37"/>
      <c r="C739" s="36"/>
      <c r="D739" s="49"/>
      <c r="E739" s="1090"/>
      <c r="F739" s="32"/>
      <c r="G739" s="1128" t="s">
        <v>304</v>
      </c>
      <c r="H739" s="1128"/>
      <c r="I739" s="1128"/>
      <c r="J739" s="1129" t="str">
        <f>K639</f>
        <v/>
      </c>
      <c r="K739" s="1129"/>
      <c r="L739" s="1129"/>
      <c r="M739" s="1129" t="str">
        <f>IF(SUM(M735:O737)=0,"",SUM(M735:O737))</f>
        <v/>
      </c>
      <c r="N739" s="1129"/>
      <c r="O739" s="1129"/>
      <c r="P739" s="1130" t="s">
        <v>673</v>
      </c>
      <c r="Q739" s="1130"/>
      <c r="R739" s="1130"/>
      <c r="S739" s="1130"/>
      <c r="T739" s="1130"/>
      <c r="U739" s="1130"/>
      <c r="V739" s="1130"/>
      <c r="W739" s="1130"/>
      <c r="X739" s="1131" t="str">
        <f>IF(SUM(M735:O737)=0,"",ROUND(X735+X736+X738+1,0))</f>
        <v/>
      </c>
      <c r="Y739" s="1132"/>
      <c r="Z739" s="225" t="s">
        <v>24</v>
      </c>
      <c r="AA739" s="45"/>
      <c r="AB739" s="33"/>
      <c r="AC739" s="34"/>
      <c r="AD739" s="35"/>
    </row>
    <row r="740" spans="1:30" ht="13.5" customHeight="1">
      <c r="A740" s="49"/>
      <c r="B740" s="37"/>
      <c r="C740" s="36"/>
      <c r="D740" s="49"/>
      <c r="E740" s="1090"/>
      <c r="F740" s="32"/>
      <c r="G740" s="441"/>
      <c r="H740" s="441"/>
      <c r="I740" s="441"/>
      <c r="J740" s="441"/>
      <c r="K740" s="441"/>
      <c r="L740" s="46"/>
      <c r="M740" s="46"/>
      <c r="N740" s="46"/>
      <c r="O740" s="38"/>
      <c r="P740" s="38"/>
      <c r="AA740" s="45"/>
      <c r="AB740" s="33"/>
      <c r="AC740" s="34"/>
      <c r="AD740" s="35"/>
    </row>
    <row r="741" spans="1:30" ht="13.5" customHeight="1">
      <c r="A741" s="49"/>
      <c r="B741" s="37"/>
      <c r="C741" s="36"/>
      <c r="D741" s="49"/>
      <c r="E741" s="1090"/>
      <c r="F741" s="32"/>
      <c r="AA741" s="45"/>
      <c r="AB741" s="33"/>
      <c r="AC741" s="34"/>
      <c r="AD741" s="35"/>
    </row>
    <row r="742" spans="1:30" ht="13.5" customHeight="1">
      <c r="A742" s="49"/>
      <c r="B742" s="37"/>
      <c r="C742" s="36"/>
      <c r="D742" s="49"/>
      <c r="E742" s="1090"/>
      <c r="F742" s="32"/>
      <c r="AA742" s="45"/>
      <c r="AB742" s="33"/>
      <c r="AC742" s="34"/>
      <c r="AD742" s="35"/>
    </row>
    <row r="743" spans="1:30" ht="13.5" customHeight="1">
      <c r="A743" s="49"/>
      <c r="B743" s="37"/>
      <c r="C743" s="36"/>
      <c r="D743" s="49"/>
      <c r="E743" s="1090"/>
      <c r="F743" s="32"/>
      <c r="AA743" s="45"/>
      <c r="AB743" s="33"/>
      <c r="AC743" s="34"/>
      <c r="AD743" s="35"/>
    </row>
    <row r="744" spans="1:30" ht="13.5" customHeight="1">
      <c r="A744" s="49"/>
      <c r="B744" s="37"/>
      <c r="C744" s="36"/>
      <c r="D744" s="49"/>
      <c r="E744" s="1090"/>
      <c r="F744" s="32"/>
      <c r="AA744" s="45"/>
      <c r="AB744" s="33"/>
      <c r="AC744" s="34"/>
      <c r="AD744" s="35"/>
    </row>
    <row r="745" spans="1:30" ht="13.5" customHeight="1">
      <c r="A745" s="49"/>
      <c r="B745" s="37"/>
      <c r="C745" s="36"/>
      <c r="D745" s="49"/>
      <c r="E745" s="1090"/>
      <c r="F745" s="32"/>
      <c r="AA745" s="45"/>
      <c r="AB745" s="33"/>
      <c r="AC745" s="34"/>
      <c r="AD745" s="35"/>
    </row>
    <row r="746" spans="1:30" ht="13.5" customHeight="1">
      <c r="A746" s="49"/>
      <c r="B746" s="37"/>
      <c r="C746" s="36"/>
      <c r="D746" s="49"/>
      <c r="E746" s="1090"/>
      <c r="F746" s="32"/>
      <c r="AA746" s="45"/>
      <c r="AB746" s="33"/>
      <c r="AC746" s="34"/>
      <c r="AD746" s="35"/>
    </row>
    <row r="747" spans="1:30" ht="13.5" customHeight="1">
      <c r="A747" s="49"/>
      <c r="B747" s="37"/>
      <c r="C747" s="36"/>
      <c r="D747" s="49"/>
      <c r="E747" s="1090"/>
      <c r="F747" s="32"/>
      <c r="AA747" s="45"/>
      <c r="AB747" s="33"/>
      <c r="AC747" s="34"/>
      <c r="AD747" s="35"/>
    </row>
    <row r="748" spans="1:30">
      <c r="A748" s="60"/>
      <c r="B748" s="61"/>
      <c r="C748" s="62"/>
      <c r="D748" s="60"/>
      <c r="E748" s="1091"/>
      <c r="F748" s="64"/>
      <c r="G748" s="118"/>
      <c r="H748" s="118"/>
      <c r="I748" s="118"/>
      <c r="J748" s="118"/>
      <c r="K748" s="118"/>
      <c r="L748" s="118"/>
      <c r="M748" s="118"/>
      <c r="N748" s="118"/>
      <c r="O748" s="118"/>
      <c r="P748" s="118"/>
      <c r="Q748" s="118"/>
      <c r="R748" s="118"/>
      <c r="S748" s="118"/>
      <c r="T748" s="118"/>
      <c r="U748" s="118"/>
      <c r="V748" s="118"/>
      <c r="W748" s="118"/>
      <c r="X748" s="118"/>
      <c r="Y748" s="118"/>
      <c r="Z748" s="118"/>
      <c r="AA748" s="66"/>
      <c r="AB748" s="67"/>
      <c r="AC748" s="68"/>
      <c r="AD748" s="69"/>
    </row>
    <row r="749" spans="1:30" ht="5.25" customHeight="1">
      <c r="A749" s="49"/>
      <c r="B749" s="37"/>
      <c r="C749" s="36"/>
      <c r="D749" s="49"/>
      <c r="E749" s="59"/>
      <c r="F749" s="32"/>
      <c r="G749" s="441"/>
      <c r="AA749" s="45"/>
      <c r="AB749" s="33"/>
      <c r="AC749" s="34"/>
      <c r="AD749" s="35"/>
    </row>
    <row r="750" spans="1:30" ht="13.5" customHeight="1">
      <c r="A750" s="1008" t="s">
        <v>603</v>
      </c>
      <c r="B750" s="1178" t="s">
        <v>1036</v>
      </c>
      <c r="C750" s="1009" t="s">
        <v>770</v>
      </c>
      <c r="D750" s="1010" t="s">
        <v>774</v>
      </c>
      <c r="E750" s="1008" t="s">
        <v>604</v>
      </c>
      <c r="F750" s="32"/>
      <c r="G750" s="1011" t="s">
        <v>72</v>
      </c>
      <c r="H750" s="1011"/>
      <c r="I750" s="1011"/>
      <c r="J750" s="1011"/>
      <c r="K750" s="1011"/>
      <c r="L750" s="1011"/>
      <c r="M750" s="1012"/>
      <c r="N750" s="1013" t="s">
        <v>478</v>
      </c>
      <c r="O750" s="1014"/>
      <c r="P750" s="1014"/>
      <c r="Q750" s="1014"/>
      <c r="R750" s="1014"/>
      <c r="S750" s="1014"/>
      <c r="T750" s="1014"/>
      <c r="U750" s="1014"/>
      <c r="V750" s="1015"/>
      <c r="W750" s="38"/>
      <c r="X750" s="38"/>
      <c r="Y750" s="38"/>
      <c r="Z750" s="38"/>
      <c r="AA750" s="45"/>
      <c r="AB750" s="1082" t="s">
        <v>643</v>
      </c>
      <c r="AC750" s="1113"/>
      <c r="AD750" s="1114"/>
    </row>
    <row r="751" spans="1:30" ht="13.5" customHeight="1">
      <c r="A751" s="1008"/>
      <c r="B751" s="2057"/>
      <c r="C751" s="1009"/>
      <c r="D751" s="1010"/>
      <c r="E751" s="1008"/>
      <c r="F751" s="32"/>
      <c r="G751" s="1011"/>
      <c r="H751" s="1011"/>
      <c r="I751" s="1011"/>
      <c r="J751" s="1011"/>
      <c r="K751" s="1011"/>
      <c r="L751" s="1011"/>
      <c r="M751" s="1012"/>
      <c r="N751" s="1016"/>
      <c r="O751" s="1017"/>
      <c r="P751" s="1017"/>
      <c r="Q751" s="1017"/>
      <c r="R751" s="1017"/>
      <c r="S751" s="1017"/>
      <c r="T751" s="1017"/>
      <c r="U751" s="1017"/>
      <c r="V751" s="1018"/>
      <c r="W751" s="38"/>
      <c r="X751" s="38"/>
      <c r="Y751" s="38"/>
      <c r="Z751" s="38"/>
      <c r="AA751" s="45"/>
      <c r="AB751" s="1082"/>
      <c r="AC751" s="1113"/>
      <c r="AD751" s="1114"/>
    </row>
    <row r="752" spans="1:30" ht="13.5" customHeight="1">
      <c r="A752" s="1008"/>
      <c r="B752" s="37"/>
      <c r="C752" s="1009"/>
      <c r="D752" s="49"/>
      <c r="E752" s="1008"/>
      <c r="F752" s="32"/>
      <c r="G752" s="441"/>
      <c r="H752" s="441"/>
      <c r="I752" s="441"/>
      <c r="J752" s="441"/>
      <c r="K752" s="441"/>
      <c r="L752" s="46"/>
      <c r="M752" s="46"/>
      <c r="N752" s="46"/>
      <c r="O752" s="38"/>
      <c r="P752" s="38"/>
      <c r="Q752" s="38"/>
      <c r="R752" s="38"/>
      <c r="S752" s="38"/>
      <c r="T752" s="38"/>
      <c r="U752" s="38"/>
      <c r="V752" s="38"/>
      <c r="W752" s="38"/>
      <c r="X752" s="38"/>
      <c r="Y752" s="38"/>
      <c r="Z752" s="38"/>
      <c r="AA752" s="45"/>
      <c r="AB752" s="1082"/>
      <c r="AC752" s="1113"/>
      <c r="AD752" s="1114"/>
    </row>
    <row r="753" spans="1:30" ht="13.5" customHeight="1">
      <c r="A753" s="49"/>
      <c r="B753" s="37"/>
      <c r="C753" s="36"/>
      <c r="D753" s="49"/>
      <c r="E753" s="1008"/>
      <c r="F753" s="32"/>
      <c r="G753" s="834" t="s">
        <v>626</v>
      </c>
      <c r="H753" s="834"/>
      <c r="I753" s="834"/>
      <c r="J753" s="834"/>
      <c r="K753" s="834"/>
      <c r="L753" s="834"/>
      <c r="M753" s="834"/>
      <c r="N753" s="834"/>
      <c r="O753" s="834"/>
      <c r="P753" s="834"/>
      <c r="Q753" s="834"/>
      <c r="R753" s="834"/>
      <c r="S753" s="834"/>
      <c r="T753" s="834"/>
      <c r="U753" s="834"/>
      <c r="V753" s="834"/>
      <c r="W753" s="834"/>
      <c r="X753" s="834"/>
      <c r="Y753" s="834"/>
      <c r="Z753" s="834"/>
      <c r="AA753" s="45"/>
      <c r="AB753" s="1082"/>
      <c r="AC753" s="1113"/>
      <c r="AD753" s="1114"/>
    </row>
    <row r="754" spans="1:30" ht="13.5" customHeight="1">
      <c r="A754" s="49"/>
      <c r="B754" s="37"/>
      <c r="C754" s="36"/>
      <c r="D754" s="49"/>
      <c r="E754" s="1008"/>
      <c r="F754" s="32"/>
      <c r="G754" s="1813"/>
      <c r="H754" s="1814"/>
      <c r="I754" s="1814"/>
      <c r="J754" s="1814"/>
      <c r="K754" s="1814"/>
      <c r="L754" s="1814"/>
      <c r="M754" s="1814"/>
      <c r="N754" s="1814"/>
      <c r="O754" s="1814"/>
      <c r="P754" s="1814"/>
      <c r="Q754" s="1814"/>
      <c r="R754" s="1814"/>
      <c r="S754" s="1814"/>
      <c r="T754" s="1814"/>
      <c r="U754" s="1814"/>
      <c r="V754" s="1814"/>
      <c r="W754" s="1815"/>
      <c r="AA754" s="45"/>
      <c r="AB754" s="33"/>
      <c r="AC754" s="34"/>
      <c r="AD754" s="35"/>
    </row>
    <row r="755" spans="1:30" ht="13.5" customHeight="1">
      <c r="A755" s="49"/>
      <c r="B755" s="37"/>
      <c r="C755" s="36"/>
      <c r="D755" s="49"/>
      <c r="E755" s="1008"/>
      <c r="F755" s="32"/>
      <c r="G755" s="1813"/>
      <c r="H755" s="1814"/>
      <c r="I755" s="1814"/>
      <c r="J755" s="1814"/>
      <c r="K755" s="1814"/>
      <c r="L755" s="1814"/>
      <c r="M755" s="1814"/>
      <c r="N755" s="1814"/>
      <c r="O755" s="1814"/>
      <c r="P755" s="1814"/>
      <c r="Q755" s="1814"/>
      <c r="R755" s="1814"/>
      <c r="S755" s="1814"/>
      <c r="T755" s="1814"/>
      <c r="U755" s="1814"/>
      <c r="V755" s="1814"/>
      <c r="W755" s="1815"/>
      <c r="AA755" s="45"/>
      <c r="AB755" s="33"/>
      <c r="AC755" s="34"/>
      <c r="AD755" s="35"/>
    </row>
    <row r="756" spans="1:30" ht="13.5" customHeight="1">
      <c r="A756" s="49"/>
      <c r="B756" s="37"/>
      <c r="C756" s="36"/>
      <c r="D756" s="49"/>
      <c r="E756" s="59"/>
      <c r="F756" s="32"/>
      <c r="G756" s="1813"/>
      <c r="H756" s="1814"/>
      <c r="I756" s="1814"/>
      <c r="J756" s="1814"/>
      <c r="K756" s="1814"/>
      <c r="L756" s="1814"/>
      <c r="M756" s="1814"/>
      <c r="N756" s="1814"/>
      <c r="O756" s="1814"/>
      <c r="P756" s="1814"/>
      <c r="Q756" s="1814"/>
      <c r="R756" s="1814"/>
      <c r="S756" s="1814"/>
      <c r="T756" s="1814"/>
      <c r="U756" s="1814"/>
      <c r="V756" s="1814"/>
      <c r="W756" s="1815"/>
      <c r="AA756" s="45"/>
      <c r="AB756" s="33"/>
      <c r="AC756" s="34"/>
      <c r="AD756" s="35"/>
    </row>
    <row r="757" spans="1:30" ht="13.5" customHeight="1">
      <c r="A757" s="49"/>
      <c r="B757" s="37"/>
      <c r="C757" s="36"/>
      <c r="D757" s="49"/>
      <c r="E757" s="59"/>
      <c r="F757" s="32"/>
      <c r="AA757" s="45"/>
      <c r="AB757" s="33"/>
      <c r="AC757" s="34"/>
      <c r="AD757" s="35"/>
    </row>
    <row r="758" spans="1:30" ht="13.5" customHeight="1">
      <c r="A758" s="49"/>
      <c r="B758" s="37"/>
      <c r="C758" s="36"/>
      <c r="D758" s="49"/>
      <c r="E758" s="59"/>
      <c r="F758" s="32"/>
      <c r="G758" s="41"/>
      <c r="H758" s="41"/>
      <c r="I758" s="41"/>
      <c r="J758" s="41"/>
      <c r="K758" s="41"/>
      <c r="L758" s="41"/>
      <c r="M758" s="41"/>
      <c r="N758" s="41"/>
      <c r="O758" s="41"/>
      <c r="P758" s="41"/>
      <c r="Q758" s="41"/>
      <c r="R758" s="41"/>
      <c r="S758" s="41"/>
      <c r="T758" s="41"/>
      <c r="U758" s="41"/>
      <c r="V758" s="41"/>
      <c r="W758" s="41"/>
      <c r="X758" s="41"/>
      <c r="Y758" s="41"/>
      <c r="Z758" s="41"/>
      <c r="AA758" s="45"/>
      <c r="AB758" s="33"/>
      <c r="AC758" s="34"/>
      <c r="AD758" s="35"/>
    </row>
    <row r="759" spans="1:30" ht="13.5" customHeight="1">
      <c r="A759" s="49"/>
      <c r="B759" s="37"/>
      <c r="C759" s="36"/>
      <c r="D759" s="49"/>
      <c r="E759" s="471"/>
      <c r="F759" s="32"/>
      <c r="G759" s="441"/>
      <c r="H759" s="441"/>
      <c r="I759" s="441"/>
      <c r="J759" s="441"/>
      <c r="K759" s="441"/>
      <c r="L759" s="46"/>
      <c r="M759" s="46"/>
      <c r="N759" s="46"/>
      <c r="O759" s="38"/>
      <c r="P759" s="38"/>
      <c r="Q759" s="38"/>
      <c r="R759" s="38"/>
      <c r="S759" s="38"/>
      <c r="T759" s="38"/>
      <c r="U759" s="38"/>
      <c r="V759" s="38"/>
      <c r="W759" s="38"/>
      <c r="X759" s="38"/>
      <c r="Y759" s="38"/>
      <c r="Z759" s="38"/>
      <c r="AA759" s="45"/>
      <c r="AB759" s="33"/>
      <c r="AC759" s="34"/>
      <c r="AD759" s="35"/>
    </row>
    <row r="760" spans="1:30" ht="13.5" customHeight="1">
      <c r="A760" s="49"/>
      <c r="B760" s="1178" t="s">
        <v>1037</v>
      </c>
      <c r="C760" s="1009" t="s">
        <v>605</v>
      </c>
      <c r="D760" s="1010" t="s">
        <v>774</v>
      </c>
      <c r="E760" s="1090" t="s">
        <v>1035</v>
      </c>
      <c r="F760" s="32"/>
      <c r="G760" s="1011" t="s">
        <v>72</v>
      </c>
      <c r="H760" s="1011"/>
      <c r="I760" s="1011"/>
      <c r="J760" s="1011"/>
      <c r="K760" s="1011"/>
      <c r="L760" s="1011"/>
      <c r="M760" s="1012"/>
      <c r="N760" s="1013" t="s">
        <v>478</v>
      </c>
      <c r="O760" s="1014"/>
      <c r="P760" s="1014"/>
      <c r="Q760" s="1014"/>
      <c r="R760" s="1014"/>
      <c r="S760" s="1014"/>
      <c r="T760" s="1014"/>
      <c r="U760" s="1014"/>
      <c r="V760" s="1015"/>
      <c r="W760" s="38"/>
      <c r="X760" s="38"/>
      <c r="Y760" s="38"/>
      <c r="Z760" s="38"/>
      <c r="AA760" s="45"/>
      <c r="AB760" s="1082" t="s">
        <v>643</v>
      </c>
      <c r="AC760" s="1113"/>
      <c r="AD760" s="1114"/>
    </row>
    <row r="761" spans="1:30" ht="13.5" customHeight="1">
      <c r="A761" s="49"/>
      <c r="B761" s="2057"/>
      <c r="C761" s="1009"/>
      <c r="D761" s="1010"/>
      <c r="E761" s="1090"/>
      <c r="F761" s="32"/>
      <c r="G761" s="1011"/>
      <c r="H761" s="1011"/>
      <c r="I761" s="1011"/>
      <c r="J761" s="1011"/>
      <c r="K761" s="1011"/>
      <c r="L761" s="1011"/>
      <c r="M761" s="1012"/>
      <c r="N761" s="1016"/>
      <c r="O761" s="1017"/>
      <c r="P761" s="1017"/>
      <c r="Q761" s="1017"/>
      <c r="R761" s="1017"/>
      <c r="S761" s="1017"/>
      <c r="T761" s="1017"/>
      <c r="U761" s="1017"/>
      <c r="V761" s="1018"/>
      <c r="W761" s="38"/>
      <c r="X761" s="38"/>
      <c r="Y761" s="38"/>
      <c r="Z761" s="38"/>
      <c r="AA761" s="45"/>
      <c r="AB761" s="1082"/>
      <c r="AC761" s="1113"/>
      <c r="AD761" s="1114"/>
    </row>
    <row r="762" spans="1:30" ht="13.5" customHeight="1">
      <c r="A762" s="49"/>
      <c r="B762" s="37"/>
      <c r="C762" s="36"/>
      <c r="D762" s="49"/>
      <c r="E762" s="1090"/>
      <c r="F762" s="32"/>
      <c r="G762" s="441"/>
      <c r="H762" s="441"/>
      <c r="I762" s="441"/>
      <c r="J762" s="441"/>
      <c r="K762" s="441"/>
      <c r="L762" s="46"/>
      <c r="M762" s="46"/>
      <c r="N762" s="46"/>
      <c r="O762" s="38"/>
      <c r="P762" s="38"/>
      <c r="Q762" s="38"/>
      <c r="R762" s="38"/>
      <c r="S762" s="38"/>
      <c r="T762" s="38"/>
      <c r="U762" s="38"/>
      <c r="V762" s="38"/>
      <c r="W762" s="38"/>
      <c r="X762" s="38"/>
      <c r="Y762" s="38"/>
      <c r="Z762" s="38"/>
      <c r="AA762" s="45"/>
      <c r="AB762" s="1082"/>
      <c r="AC762" s="1113"/>
      <c r="AD762" s="1114"/>
    </row>
    <row r="763" spans="1:30" ht="13.5" customHeight="1">
      <c r="A763" s="49"/>
      <c r="B763" s="37"/>
      <c r="C763" s="36"/>
      <c r="D763" s="49"/>
      <c r="E763" s="1090"/>
      <c r="F763" s="32"/>
      <c r="G763" s="441"/>
      <c r="H763" s="441"/>
      <c r="I763" s="441"/>
      <c r="J763" s="441"/>
      <c r="K763" s="441"/>
      <c r="L763" s="46"/>
      <c r="M763" s="46"/>
      <c r="N763" s="46"/>
      <c r="O763" s="38"/>
      <c r="P763" s="38"/>
      <c r="Q763" s="38"/>
      <c r="R763" s="38"/>
      <c r="S763" s="38"/>
      <c r="T763" s="38"/>
      <c r="U763" s="38"/>
      <c r="V763" s="38"/>
      <c r="W763" s="38"/>
      <c r="X763" s="38"/>
      <c r="Y763" s="38"/>
      <c r="Z763" s="38"/>
      <c r="AA763" s="45"/>
      <c r="AB763" s="1082"/>
      <c r="AC763" s="1113"/>
      <c r="AD763" s="1114"/>
    </row>
    <row r="764" spans="1:30" ht="13.5" customHeight="1">
      <c r="A764" s="49"/>
      <c r="B764" s="37"/>
      <c r="C764" s="36"/>
      <c r="D764" s="49"/>
      <c r="E764" s="1090"/>
      <c r="F764" s="32"/>
      <c r="G764" s="441"/>
      <c r="H764" s="441"/>
      <c r="I764" s="441"/>
      <c r="J764" s="441"/>
      <c r="K764" s="441"/>
      <c r="L764" s="46"/>
      <c r="M764" s="46"/>
      <c r="N764" s="46"/>
      <c r="O764" s="38"/>
      <c r="P764" s="38"/>
      <c r="Q764" s="38"/>
      <c r="R764" s="38"/>
      <c r="S764" s="38"/>
      <c r="T764" s="38"/>
      <c r="U764" s="38"/>
      <c r="V764" s="38"/>
      <c r="W764" s="38"/>
      <c r="X764" s="38"/>
      <c r="Y764" s="38"/>
      <c r="Z764" s="38"/>
      <c r="AA764" s="45"/>
      <c r="AB764" s="33"/>
      <c r="AC764" s="34"/>
      <c r="AD764" s="35"/>
    </row>
    <row r="765" spans="1:30" ht="13.5" customHeight="1">
      <c r="A765" s="49"/>
      <c r="B765" s="37"/>
      <c r="C765" s="36"/>
      <c r="D765" s="49"/>
      <c r="E765" s="1090"/>
      <c r="F765" s="32"/>
      <c r="G765" s="441"/>
      <c r="H765" s="441"/>
      <c r="I765" s="441"/>
      <c r="J765" s="441"/>
      <c r="K765" s="441"/>
      <c r="L765" s="46"/>
      <c r="M765" s="46"/>
      <c r="N765" s="46"/>
      <c r="O765" s="38"/>
      <c r="P765" s="38"/>
      <c r="Q765" s="38"/>
      <c r="R765" s="38"/>
      <c r="S765" s="38"/>
      <c r="T765" s="38"/>
      <c r="U765" s="38"/>
      <c r="V765" s="38"/>
      <c r="W765" s="38"/>
      <c r="X765" s="38"/>
      <c r="Y765" s="38"/>
      <c r="Z765" s="38"/>
      <c r="AA765" s="45"/>
      <c r="AB765" s="33"/>
      <c r="AC765" s="34"/>
      <c r="AD765" s="35"/>
    </row>
    <row r="766" spans="1:30" ht="13.5" customHeight="1">
      <c r="A766" s="49"/>
      <c r="B766" s="37"/>
      <c r="C766" s="36"/>
      <c r="D766" s="49"/>
      <c r="E766" s="59"/>
      <c r="F766" s="32"/>
      <c r="G766" s="441"/>
      <c r="H766" s="441"/>
      <c r="I766" s="441"/>
      <c r="J766" s="441"/>
      <c r="K766" s="441"/>
      <c r="L766" s="46"/>
      <c r="M766" s="46"/>
      <c r="N766" s="46"/>
      <c r="O766" s="38"/>
      <c r="P766" s="38"/>
      <c r="Q766" s="38"/>
      <c r="R766" s="38"/>
      <c r="S766" s="38"/>
      <c r="T766" s="38"/>
      <c r="U766" s="38"/>
      <c r="V766" s="38"/>
      <c r="W766" s="38"/>
      <c r="X766" s="38"/>
      <c r="Y766" s="38"/>
      <c r="Z766" s="38"/>
      <c r="AA766" s="45"/>
      <c r="AB766" s="33"/>
      <c r="AC766" s="34"/>
      <c r="AD766" s="35"/>
    </row>
    <row r="767" spans="1:30" ht="13.5" customHeight="1">
      <c r="A767" s="49"/>
      <c r="B767" s="1178" t="s">
        <v>1038</v>
      </c>
      <c r="C767" s="1009" t="s">
        <v>606</v>
      </c>
      <c r="D767" s="1010" t="s">
        <v>774</v>
      </c>
      <c r="E767" s="1090" t="s">
        <v>607</v>
      </c>
      <c r="F767" s="32"/>
      <c r="G767" s="1011" t="s">
        <v>72</v>
      </c>
      <c r="H767" s="1011"/>
      <c r="I767" s="1011"/>
      <c r="J767" s="1011"/>
      <c r="K767" s="1011"/>
      <c r="L767" s="1011"/>
      <c r="M767" s="1012"/>
      <c r="N767" s="1013" t="s">
        <v>478</v>
      </c>
      <c r="O767" s="1014"/>
      <c r="P767" s="1014"/>
      <c r="Q767" s="1014"/>
      <c r="R767" s="1014"/>
      <c r="S767" s="1014"/>
      <c r="T767" s="1014"/>
      <c r="U767" s="1014"/>
      <c r="V767" s="1015"/>
      <c r="W767" s="376"/>
      <c r="X767" s="376"/>
      <c r="Y767" s="376"/>
      <c r="Z767" s="376"/>
      <c r="AA767" s="45"/>
      <c r="AB767" s="1082" t="s">
        <v>643</v>
      </c>
      <c r="AC767" s="1113"/>
      <c r="AD767" s="1114"/>
    </row>
    <row r="768" spans="1:30" ht="13.5" customHeight="1">
      <c r="A768" s="49"/>
      <c r="B768" s="2057"/>
      <c r="C768" s="1009"/>
      <c r="D768" s="1010"/>
      <c r="E768" s="1090"/>
      <c r="F768" s="32"/>
      <c r="G768" s="1011"/>
      <c r="H768" s="1011"/>
      <c r="I768" s="1011"/>
      <c r="J768" s="1011"/>
      <c r="K768" s="1011"/>
      <c r="L768" s="1011"/>
      <c r="M768" s="1012"/>
      <c r="N768" s="1016"/>
      <c r="O768" s="1017"/>
      <c r="P768" s="1017"/>
      <c r="Q768" s="1017"/>
      <c r="R768" s="1017"/>
      <c r="S768" s="1017"/>
      <c r="T768" s="1017"/>
      <c r="U768" s="1017"/>
      <c r="V768" s="1018"/>
      <c r="W768" s="376"/>
      <c r="X768" s="376"/>
      <c r="Y768" s="376"/>
      <c r="Z768" s="376"/>
      <c r="AA768" s="45"/>
      <c r="AB768" s="1082"/>
      <c r="AC768" s="1113"/>
      <c r="AD768" s="1114"/>
    </row>
    <row r="769" spans="1:30" ht="13.5" customHeight="1">
      <c r="A769" s="49"/>
      <c r="B769" s="37"/>
      <c r="C769" s="36"/>
      <c r="D769" s="49"/>
      <c r="E769" s="1090"/>
      <c r="F769" s="32"/>
      <c r="G769" s="1115" t="s">
        <v>479</v>
      </c>
      <c r="H769" s="1115"/>
      <c r="I769" s="1115"/>
      <c r="J769" s="1115"/>
      <c r="K769" s="1115"/>
      <c r="L769" s="1115"/>
      <c r="M769" s="1115"/>
      <c r="N769" s="1115"/>
      <c r="O769" s="1115"/>
      <c r="P769" s="1115"/>
      <c r="Q769" s="1115"/>
      <c r="R769" s="1115"/>
      <c r="S769" s="1115"/>
      <c r="T769" s="1115"/>
      <c r="U769" s="1115"/>
      <c r="V769" s="1115"/>
      <c r="W769" s="1115"/>
      <c r="X769" s="1115"/>
      <c r="Y769" s="1115"/>
      <c r="Z769" s="1115"/>
      <c r="AA769" s="1116"/>
      <c r="AB769" s="1082"/>
      <c r="AC769" s="1113"/>
      <c r="AD769" s="1114"/>
    </row>
    <row r="770" spans="1:30" ht="13.5" customHeight="1">
      <c r="A770" s="49"/>
      <c r="B770" s="37"/>
      <c r="C770" s="36"/>
      <c r="D770" s="49"/>
      <c r="E770" s="1090"/>
      <c r="F770" s="32"/>
      <c r="N770" s="105"/>
      <c r="O770" s="105"/>
      <c r="P770" s="105"/>
      <c r="Q770" s="105"/>
      <c r="R770" s="105"/>
      <c r="S770" s="105"/>
      <c r="T770" s="105"/>
      <c r="U770" s="105"/>
      <c r="V770" s="105"/>
      <c r="W770" s="105"/>
      <c r="X770" s="105"/>
      <c r="Y770" s="105"/>
      <c r="Z770" s="105"/>
      <c r="AA770" s="45"/>
      <c r="AB770" s="1082"/>
      <c r="AC770" s="1113"/>
      <c r="AD770" s="1114"/>
    </row>
    <row r="771" spans="1:30" ht="13.5" customHeight="1">
      <c r="A771" s="49"/>
      <c r="B771" s="37"/>
      <c r="C771" s="36"/>
      <c r="D771" s="49"/>
      <c r="E771" s="1090"/>
      <c r="F771" s="32"/>
      <c r="G771" s="1117" t="s">
        <v>480</v>
      </c>
      <c r="H771" s="1117"/>
      <c r="I771" s="1117"/>
      <c r="J771" s="1117"/>
      <c r="K771" s="1117"/>
      <c r="L771" s="1117"/>
      <c r="M771" s="1117"/>
      <c r="N771" s="1117"/>
      <c r="O771" s="1118" t="str">
        <f>IF(L31=0,"",L31)</f>
        <v/>
      </c>
      <c r="P771" s="1118"/>
      <c r="Q771" s="118" t="s">
        <v>294</v>
      </c>
      <c r="AA771" s="45"/>
      <c r="AB771" s="33"/>
      <c r="AC771" s="34"/>
      <c r="AD771" s="35"/>
    </row>
    <row r="772" spans="1:30" ht="13.5" customHeight="1">
      <c r="A772" s="49"/>
      <c r="B772" s="37"/>
      <c r="C772" s="36"/>
      <c r="D772" s="49"/>
      <c r="E772" s="1090"/>
      <c r="F772" s="32"/>
      <c r="G772" s="40"/>
      <c r="H772" s="40"/>
      <c r="I772" s="40"/>
      <c r="J772" s="1119" t="s">
        <v>481</v>
      </c>
      <c r="K772" s="1120"/>
      <c r="L772" s="1120"/>
      <c r="AA772" s="45"/>
      <c r="AB772" s="33"/>
      <c r="AC772" s="34"/>
      <c r="AD772" s="35"/>
    </row>
    <row r="773" spans="1:30" ht="13.5" customHeight="1" thickBot="1">
      <c r="A773" s="49"/>
      <c r="B773" s="37"/>
      <c r="C773" s="36"/>
      <c r="D773" s="49"/>
      <c r="E773" s="1090"/>
      <c r="F773" s="32"/>
      <c r="G773" s="1120" t="s">
        <v>482</v>
      </c>
      <c r="H773" s="1120"/>
      <c r="I773" s="1120"/>
      <c r="J773" s="1120"/>
      <c r="K773" s="1120"/>
      <c r="L773" s="1120"/>
      <c r="AA773" s="45"/>
      <c r="AB773" s="33"/>
      <c r="AC773" s="34"/>
      <c r="AD773" s="35"/>
    </row>
    <row r="774" spans="1:30" ht="13.5" customHeight="1" thickBot="1">
      <c r="A774" s="49"/>
      <c r="B774" s="37"/>
      <c r="C774" s="36"/>
      <c r="D774" s="49"/>
      <c r="E774" s="1090"/>
      <c r="F774" s="32"/>
      <c r="G774" s="1028"/>
      <c r="H774" s="1029"/>
      <c r="I774" s="1036" t="s">
        <v>31</v>
      </c>
      <c r="J774" s="1028"/>
      <c r="K774" s="1029"/>
      <c r="L774" s="1036" t="s">
        <v>293</v>
      </c>
      <c r="M774" s="1037" t="s">
        <v>483</v>
      </c>
      <c r="N774" s="1037"/>
      <c r="O774" s="1037"/>
      <c r="P774" s="1037"/>
      <c r="Q774" s="1037"/>
      <c r="R774" s="1037"/>
      <c r="S774" s="1038"/>
      <c r="T774" s="1038"/>
      <c r="U774" s="1038"/>
      <c r="V774" s="1038"/>
      <c r="W774" s="1038"/>
      <c r="X774" s="1038"/>
      <c r="Y774" s="1038"/>
      <c r="Z774" s="1038"/>
      <c r="AA774" s="1038"/>
      <c r="AB774" s="33"/>
      <c r="AC774" s="34"/>
      <c r="AD774" s="35"/>
    </row>
    <row r="775" spans="1:30" ht="13.5" customHeight="1" thickBot="1">
      <c r="A775" s="49"/>
      <c r="B775" s="37"/>
      <c r="C775" s="36"/>
      <c r="D775" s="49"/>
      <c r="E775" s="1090"/>
      <c r="F775" s="32"/>
      <c r="G775" s="1030"/>
      <c r="H775" s="1031"/>
      <c r="I775" s="1036"/>
      <c r="J775" s="1030"/>
      <c r="K775" s="1031"/>
      <c r="L775" s="1036"/>
      <c r="M775" s="1812" t="s">
        <v>484</v>
      </c>
      <c r="N775" s="1812"/>
      <c r="O775" s="1812"/>
      <c r="P775" s="1812"/>
      <c r="Q775" s="1812"/>
      <c r="R775" s="1053"/>
      <c r="S775" s="1034"/>
      <c r="T775" s="1035"/>
      <c r="U775" s="1035"/>
      <c r="V775" s="1035"/>
      <c r="W775" s="1035"/>
      <c r="X775" s="1035"/>
      <c r="Y775" s="1035"/>
      <c r="Z775" s="1035"/>
      <c r="AA775" s="1035"/>
      <c r="AB775" s="33"/>
      <c r="AC775" s="34"/>
      <c r="AD775" s="35"/>
    </row>
    <row r="776" spans="1:30" ht="13.5" customHeight="1" thickBot="1">
      <c r="A776" s="49"/>
      <c r="B776" s="37"/>
      <c r="C776" s="36"/>
      <c r="D776" s="49"/>
      <c r="E776" s="1090"/>
      <c r="F776" s="32"/>
      <c r="G776" s="1028"/>
      <c r="H776" s="1029"/>
      <c r="I776" s="1036" t="s">
        <v>31</v>
      </c>
      <c r="J776" s="1028"/>
      <c r="K776" s="1029"/>
      <c r="L776" s="1036" t="s">
        <v>293</v>
      </c>
      <c r="M776" s="1037" t="s">
        <v>483</v>
      </c>
      <c r="N776" s="1037"/>
      <c r="O776" s="1037"/>
      <c r="P776" s="1037"/>
      <c r="Q776" s="1037"/>
      <c r="R776" s="1037"/>
      <c r="S776" s="1038"/>
      <c r="T776" s="1038"/>
      <c r="U776" s="1038"/>
      <c r="V776" s="1038"/>
      <c r="W776" s="1038"/>
      <c r="X776" s="1038"/>
      <c r="Y776" s="1038"/>
      <c r="Z776" s="1038"/>
      <c r="AA776" s="1038"/>
      <c r="AB776" s="33"/>
      <c r="AC776" s="34"/>
      <c r="AD776" s="35"/>
    </row>
    <row r="777" spans="1:30" ht="13.5" customHeight="1" thickBot="1">
      <c r="A777" s="49"/>
      <c r="B777" s="37"/>
      <c r="C777" s="36"/>
      <c r="D777" s="49"/>
      <c r="E777" s="1090"/>
      <c r="F777" s="32"/>
      <c r="G777" s="1030"/>
      <c r="H777" s="1031"/>
      <c r="I777" s="1036"/>
      <c r="J777" s="1030"/>
      <c r="K777" s="1031"/>
      <c r="L777" s="1036"/>
      <c r="M777" s="1812" t="s">
        <v>484</v>
      </c>
      <c r="N777" s="1812"/>
      <c r="O777" s="1812"/>
      <c r="P777" s="1812"/>
      <c r="Q777" s="1812"/>
      <c r="R777" s="1053"/>
      <c r="S777" s="1034"/>
      <c r="T777" s="1035"/>
      <c r="U777" s="1035"/>
      <c r="V777" s="1035"/>
      <c r="W777" s="1035"/>
      <c r="X777" s="1035"/>
      <c r="Y777" s="1035"/>
      <c r="Z777" s="1035"/>
      <c r="AA777" s="1035"/>
      <c r="AB777" s="33"/>
      <c r="AC777" s="34"/>
      <c r="AD777" s="35"/>
    </row>
    <row r="778" spans="1:30" ht="13.5" customHeight="1" thickBot="1">
      <c r="A778" s="49"/>
      <c r="B778" s="37"/>
      <c r="C778" s="36"/>
      <c r="D778" s="49"/>
      <c r="E778" s="1090"/>
      <c r="F778" s="32"/>
      <c r="G778" s="1028"/>
      <c r="H778" s="1029"/>
      <c r="I778" s="1036" t="s">
        <v>31</v>
      </c>
      <c r="J778" s="1028"/>
      <c r="K778" s="1029"/>
      <c r="L778" s="1036" t="s">
        <v>293</v>
      </c>
      <c r="M778" s="1037" t="s">
        <v>483</v>
      </c>
      <c r="N778" s="1037"/>
      <c r="O778" s="1037"/>
      <c r="P778" s="1037"/>
      <c r="Q778" s="1037"/>
      <c r="R778" s="1037"/>
      <c r="S778" s="1038"/>
      <c r="T778" s="1038"/>
      <c r="U778" s="1038"/>
      <c r="V778" s="1038"/>
      <c r="W778" s="1038"/>
      <c r="X778" s="1038"/>
      <c r="Y778" s="1038"/>
      <c r="Z778" s="1038"/>
      <c r="AA778" s="1038"/>
      <c r="AB778" s="33"/>
      <c r="AC778" s="34"/>
      <c r="AD778" s="35"/>
    </row>
    <row r="779" spans="1:30" ht="13.5" customHeight="1" thickBot="1">
      <c r="A779" s="49"/>
      <c r="B779" s="37"/>
      <c r="C779" s="36"/>
      <c r="D779" s="49"/>
      <c r="E779" s="471"/>
      <c r="F779" s="32"/>
      <c r="G779" s="1030"/>
      <c r="H779" s="1031"/>
      <c r="I779" s="1036"/>
      <c r="J779" s="1030"/>
      <c r="K779" s="1031"/>
      <c r="L779" s="1036"/>
      <c r="M779" s="1812" t="s">
        <v>484</v>
      </c>
      <c r="N779" s="1812"/>
      <c r="O779" s="1812"/>
      <c r="P779" s="1812"/>
      <c r="Q779" s="1812"/>
      <c r="R779" s="1053"/>
      <c r="S779" s="1034"/>
      <c r="T779" s="1035"/>
      <c r="U779" s="1035"/>
      <c r="V779" s="1035"/>
      <c r="W779" s="1035"/>
      <c r="X779" s="1035"/>
      <c r="Y779" s="1035"/>
      <c r="Z779" s="1035"/>
      <c r="AA779" s="1035"/>
      <c r="AB779" s="33"/>
      <c r="AC779" s="34"/>
      <c r="AD779" s="35"/>
    </row>
    <row r="780" spans="1:30" ht="13.5" customHeight="1" thickBot="1">
      <c r="A780" s="49"/>
      <c r="B780" s="37"/>
      <c r="C780" s="36"/>
      <c r="D780" s="49"/>
      <c r="E780" s="471"/>
      <c r="F780" s="32"/>
      <c r="G780" s="1028"/>
      <c r="H780" s="1029"/>
      <c r="I780" s="1036" t="s">
        <v>31</v>
      </c>
      <c r="J780" s="1028"/>
      <c r="K780" s="1029"/>
      <c r="L780" s="1036" t="s">
        <v>293</v>
      </c>
      <c r="M780" s="1037" t="s">
        <v>483</v>
      </c>
      <c r="N780" s="1037"/>
      <c r="O780" s="1037"/>
      <c r="P780" s="1037"/>
      <c r="Q780" s="1037"/>
      <c r="R780" s="1037"/>
      <c r="S780" s="1038"/>
      <c r="T780" s="1038"/>
      <c r="U780" s="1038"/>
      <c r="V780" s="1038"/>
      <c r="W780" s="1038"/>
      <c r="X780" s="1038"/>
      <c r="Y780" s="1038"/>
      <c r="Z780" s="1038"/>
      <c r="AA780" s="1038"/>
      <c r="AB780" s="33"/>
      <c r="AC780" s="34"/>
      <c r="AD780" s="35"/>
    </row>
    <row r="781" spans="1:30" ht="13.5" customHeight="1" thickBot="1">
      <c r="A781" s="49"/>
      <c r="B781" s="37"/>
      <c r="C781" s="36"/>
      <c r="D781" s="49"/>
      <c r="E781" s="471"/>
      <c r="F781" s="32"/>
      <c r="G781" s="1030"/>
      <c r="H781" s="1031"/>
      <c r="I781" s="1036"/>
      <c r="J781" s="1030"/>
      <c r="K781" s="1031"/>
      <c r="L781" s="1036"/>
      <c r="M781" s="1812" t="s">
        <v>484</v>
      </c>
      <c r="N781" s="1812"/>
      <c r="O781" s="1812"/>
      <c r="P781" s="1812"/>
      <c r="Q781" s="1812"/>
      <c r="R781" s="1053"/>
      <c r="S781" s="1034"/>
      <c r="T781" s="1035"/>
      <c r="U781" s="1035"/>
      <c r="V781" s="1035"/>
      <c r="W781" s="1035"/>
      <c r="X781" s="1035"/>
      <c r="Y781" s="1035"/>
      <c r="Z781" s="1035"/>
      <c r="AA781" s="1035"/>
      <c r="AB781" s="33"/>
      <c r="AC781" s="34"/>
      <c r="AD781" s="35"/>
    </row>
    <row r="782" spans="1:30" ht="13.5" customHeight="1" thickBot="1">
      <c r="A782" s="49"/>
      <c r="B782" s="37"/>
      <c r="C782" s="36"/>
      <c r="D782" s="49"/>
      <c r="E782" s="471"/>
      <c r="F782" s="32"/>
      <c r="G782" s="1028"/>
      <c r="H782" s="1029"/>
      <c r="I782" s="1036" t="s">
        <v>31</v>
      </c>
      <c r="J782" s="1028"/>
      <c r="K782" s="1029"/>
      <c r="L782" s="1036" t="s">
        <v>293</v>
      </c>
      <c r="M782" s="1037" t="s">
        <v>483</v>
      </c>
      <c r="N782" s="1037"/>
      <c r="O782" s="1037"/>
      <c r="P782" s="1037"/>
      <c r="Q782" s="1037"/>
      <c r="R782" s="1037"/>
      <c r="S782" s="1038"/>
      <c r="T782" s="1038"/>
      <c r="U782" s="1038"/>
      <c r="V782" s="1038"/>
      <c r="W782" s="1038"/>
      <c r="X782" s="1038"/>
      <c r="Y782" s="1038"/>
      <c r="Z782" s="1038"/>
      <c r="AA782" s="1038"/>
      <c r="AB782" s="33"/>
      <c r="AC782" s="34"/>
      <c r="AD782" s="35"/>
    </row>
    <row r="783" spans="1:30" ht="13.5" customHeight="1" thickBot="1">
      <c r="A783" s="49"/>
      <c r="B783" s="37"/>
      <c r="C783" s="36"/>
      <c r="D783" s="49"/>
      <c r="E783" s="471"/>
      <c r="F783" s="32"/>
      <c r="G783" s="1030"/>
      <c r="H783" s="1031"/>
      <c r="I783" s="1036"/>
      <c r="J783" s="1030"/>
      <c r="K783" s="1031"/>
      <c r="L783" s="1036"/>
      <c r="M783" s="1812" t="s">
        <v>484</v>
      </c>
      <c r="N783" s="1812"/>
      <c r="O783" s="1812"/>
      <c r="P783" s="1812"/>
      <c r="Q783" s="1812"/>
      <c r="R783" s="1053"/>
      <c r="S783" s="1034"/>
      <c r="T783" s="1035"/>
      <c r="U783" s="1035"/>
      <c r="V783" s="1035"/>
      <c r="W783" s="1035"/>
      <c r="X783" s="1035"/>
      <c r="Y783" s="1035"/>
      <c r="Z783" s="1035"/>
      <c r="AA783" s="1035"/>
      <c r="AB783" s="33"/>
      <c r="AC783" s="34"/>
      <c r="AD783" s="35"/>
    </row>
    <row r="784" spans="1:30" ht="13.5" customHeight="1">
      <c r="A784" s="49"/>
      <c r="B784" s="37"/>
      <c r="C784" s="36"/>
      <c r="D784" s="49"/>
      <c r="E784" s="471"/>
      <c r="F784" s="32"/>
      <c r="G784" s="441"/>
      <c r="H784" s="441"/>
      <c r="I784" s="441"/>
      <c r="J784" s="441"/>
      <c r="K784" s="441"/>
      <c r="L784" s="46"/>
      <c r="M784" s="46"/>
      <c r="N784" s="46"/>
      <c r="O784" s="38"/>
      <c r="P784" s="38"/>
      <c r="Q784" s="38"/>
      <c r="R784" s="38"/>
      <c r="S784" s="38"/>
      <c r="T784" s="38"/>
      <c r="U784" s="38"/>
      <c r="V784" s="38"/>
      <c r="W784" s="38"/>
      <c r="X784" s="38"/>
      <c r="Y784" s="38"/>
      <c r="Z784" s="38"/>
      <c r="AA784" s="45"/>
      <c r="AB784" s="33"/>
      <c r="AC784" s="34"/>
      <c r="AD784" s="35"/>
    </row>
    <row r="785" spans="1:30" ht="13.5" customHeight="1">
      <c r="A785" s="1008" t="s">
        <v>888</v>
      </c>
      <c r="B785" s="1090" t="s">
        <v>1049</v>
      </c>
      <c r="C785" s="1009" t="s">
        <v>756</v>
      </c>
      <c r="D785" s="63" t="s">
        <v>241</v>
      </c>
      <c r="E785" s="47" t="s">
        <v>889</v>
      </c>
      <c r="F785" s="32"/>
      <c r="G785" s="1011" t="s">
        <v>72</v>
      </c>
      <c r="H785" s="1011"/>
      <c r="I785" s="1011"/>
      <c r="J785" s="1011"/>
      <c r="K785" s="1011"/>
      <c r="L785" s="1011"/>
      <c r="M785" s="1012"/>
      <c r="N785" s="1322" t="s">
        <v>175</v>
      </c>
      <c r="O785" s="1679"/>
      <c r="P785" s="1679"/>
      <c r="Q785" s="1679"/>
      <c r="R785" s="1679"/>
      <c r="S785" s="1679"/>
      <c r="T785" s="1679"/>
      <c r="U785" s="1679"/>
      <c r="V785" s="1323"/>
      <c r="AA785" s="45"/>
      <c r="AB785" s="1486" t="s">
        <v>643</v>
      </c>
      <c r="AC785" s="1550"/>
      <c r="AD785" s="1551"/>
    </row>
    <row r="786" spans="1:30">
      <c r="A786" s="1008"/>
      <c r="B786" s="1090"/>
      <c r="C786" s="1009"/>
      <c r="D786" s="63"/>
      <c r="E786" s="47"/>
      <c r="F786" s="32"/>
      <c r="G786" s="1011"/>
      <c r="H786" s="1011"/>
      <c r="I786" s="1011"/>
      <c r="J786" s="1011"/>
      <c r="K786" s="1011"/>
      <c r="L786" s="1011"/>
      <c r="M786" s="1012"/>
      <c r="N786" s="1324"/>
      <c r="O786" s="1680"/>
      <c r="P786" s="1680"/>
      <c r="Q786" s="1680"/>
      <c r="R786" s="1680"/>
      <c r="S786" s="1680"/>
      <c r="T786" s="1680"/>
      <c r="U786" s="1680"/>
      <c r="V786" s="1325"/>
      <c r="AA786" s="45"/>
      <c r="AB786" s="1486"/>
      <c r="AC786" s="1550"/>
      <c r="AD786" s="1551"/>
    </row>
    <row r="787" spans="1:30" ht="13.5" customHeight="1">
      <c r="A787" s="1008"/>
      <c r="B787" s="1090"/>
      <c r="C787" s="1009"/>
      <c r="D787" s="63"/>
      <c r="E787" s="47"/>
      <c r="F787" s="32"/>
      <c r="AA787" s="45"/>
      <c r="AB787" s="297"/>
      <c r="AC787" s="298"/>
      <c r="AD787" s="299"/>
    </row>
    <row r="788" spans="1:30">
      <c r="A788" s="300"/>
      <c r="B788" s="301"/>
      <c r="C788" s="182"/>
      <c r="D788" s="302"/>
      <c r="E788" s="300"/>
      <c r="F788" s="64"/>
      <c r="G788" s="118"/>
      <c r="H788" s="118"/>
      <c r="I788" s="118"/>
      <c r="J788" s="118"/>
      <c r="K788" s="118"/>
      <c r="L788" s="118"/>
      <c r="M788" s="118"/>
      <c r="N788" s="118"/>
      <c r="O788" s="118"/>
      <c r="P788" s="118"/>
      <c r="Q788" s="118"/>
      <c r="R788" s="118"/>
      <c r="S788" s="118"/>
      <c r="T788" s="118"/>
      <c r="U788" s="118"/>
      <c r="V788" s="118"/>
      <c r="W788" s="118"/>
      <c r="X788" s="118"/>
      <c r="Y788" s="118"/>
      <c r="Z788" s="118"/>
      <c r="AA788" s="66"/>
      <c r="AB788" s="303"/>
      <c r="AC788" s="304"/>
      <c r="AD788" s="305"/>
    </row>
    <row r="789" spans="1:30" ht="5.25" customHeight="1"/>
    <row r="790" spans="1:30">
      <c r="A790" s="40" t="s">
        <v>949</v>
      </c>
    </row>
    <row r="791" spans="1:30">
      <c r="A791" s="496"/>
      <c r="B791" s="494"/>
      <c r="C791" s="1097" t="s">
        <v>950</v>
      </c>
      <c r="D791" s="491"/>
      <c r="E791" s="1004" t="s">
        <v>1208</v>
      </c>
      <c r="F791" s="489"/>
      <c r="G791" s="484"/>
      <c r="H791" s="484"/>
      <c r="I791" s="484"/>
      <c r="J791" s="484"/>
      <c r="K791" s="484"/>
      <c r="L791" s="484"/>
      <c r="M791" s="484"/>
      <c r="N791" s="484"/>
      <c r="O791" s="484"/>
      <c r="P791" s="484"/>
      <c r="Q791" s="484"/>
      <c r="R791" s="484"/>
      <c r="S791" s="484"/>
      <c r="T791" s="484"/>
      <c r="U791" s="484"/>
      <c r="V791" s="484"/>
      <c r="W791" s="484"/>
      <c r="X791" s="484"/>
      <c r="Y791" s="484"/>
      <c r="Z791" s="484"/>
      <c r="AA791" s="490"/>
      <c r="AB791" s="497"/>
      <c r="AC791" s="498" t="s">
        <v>951</v>
      </c>
      <c r="AD791" s="499"/>
    </row>
    <row r="792" spans="1:30">
      <c r="A792" s="368"/>
      <c r="B792" s="495"/>
      <c r="C792" s="1009"/>
      <c r="D792" s="492"/>
      <c r="E792" s="1005"/>
      <c r="F792" s="32"/>
      <c r="AA792" s="45"/>
      <c r="AB792" s="274"/>
      <c r="AC792" s="275"/>
      <c r="AD792" s="276"/>
    </row>
    <row r="793" spans="1:30">
      <c r="A793" s="368"/>
      <c r="B793" s="495"/>
      <c r="C793" s="1009"/>
      <c r="D793" s="492"/>
      <c r="E793" s="1005"/>
      <c r="F793" s="32"/>
      <c r="AA793" s="45"/>
      <c r="AB793" s="274"/>
      <c r="AC793" s="275"/>
      <c r="AD793" s="276"/>
    </row>
    <row r="794" spans="1:30">
      <c r="A794" s="368"/>
      <c r="B794" s="495"/>
      <c r="C794" s="1009"/>
      <c r="D794" s="492"/>
      <c r="E794" s="1005"/>
      <c r="F794" s="32"/>
      <c r="AA794" s="45"/>
      <c r="AB794" s="274"/>
      <c r="AC794" s="275"/>
      <c r="AD794" s="276"/>
    </row>
    <row r="795" spans="1:30">
      <c r="A795" s="368"/>
      <c r="B795" s="495"/>
      <c r="C795" s="1009"/>
      <c r="D795" s="492"/>
      <c r="E795" s="1005"/>
      <c r="F795" s="32"/>
      <c r="AA795" s="45"/>
      <c r="AB795" s="274"/>
      <c r="AC795" s="275"/>
      <c r="AD795" s="276"/>
    </row>
    <row r="796" spans="1:30">
      <c r="A796" s="368"/>
      <c r="B796" s="495"/>
      <c r="C796" s="1009"/>
      <c r="D796" s="492"/>
      <c r="E796" s="1005"/>
      <c r="F796" s="32"/>
      <c r="AA796" s="45"/>
      <c r="AB796" s="274"/>
      <c r="AC796" s="275"/>
      <c r="AD796" s="276"/>
    </row>
    <row r="797" spans="1:30">
      <c r="A797" s="368"/>
      <c r="B797" s="495"/>
      <c r="C797" s="1009"/>
      <c r="D797" s="492"/>
      <c r="E797" s="1005"/>
      <c r="F797" s="32"/>
      <c r="AA797" s="45"/>
      <c r="AB797" s="274"/>
      <c r="AC797" s="275"/>
      <c r="AD797" s="276"/>
    </row>
    <row r="798" spans="1:30">
      <c r="A798" s="368"/>
      <c r="B798" s="495"/>
      <c r="C798" s="1009"/>
      <c r="D798" s="492"/>
      <c r="E798" s="1005"/>
      <c r="F798" s="32"/>
      <c r="AA798" s="45"/>
      <c r="AB798" s="274"/>
      <c r="AC798" s="275"/>
      <c r="AD798" s="276"/>
    </row>
    <row r="799" spans="1:30">
      <c r="A799" s="300"/>
      <c r="B799" s="301"/>
      <c r="C799" s="1098"/>
      <c r="D799" s="493"/>
      <c r="E799" s="1006"/>
      <c r="F799" s="64"/>
      <c r="G799" s="118"/>
      <c r="H799" s="118"/>
      <c r="I799" s="118"/>
      <c r="J799" s="118"/>
      <c r="K799" s="118"/>
      <c r="L799" s="118"/>
      <c r="M799" s="118"/>
      <c r="N799" s="118"/>
      <c r="O799" s="118"/>
      <c r="P799" s="118"/>
      <c r="Q799" s="118"/>
      <c r="R799" s="118"/>
      <c r="S799" s="118"/>
      <c r="T799" s="118"/>
      <c r="U799" s="118"/>
      <c r="V799" s="118"/>
      <c r="W799" s="118"/>
      <c r="X799" s="118"/>
      <c r="Y799" s="118"/>
      <c r="Z799" s="118"/>
      <c r="AA799" s="66"/>
      <c r="AB799" s="303"/>
      <c r="AC799" s="304"/>
      <c r="AD799" s="305"/>
    </row>
    <row r="801" spans="1:30" ht="14.4">
      <c r="A801" s="403" t="s">
        <v>778</v>
      </c>
      <c r="B801" s="404"/>
      <c r="C801" s="405" t="s">
        <v>779</v>
      </c>
      <c r="D801" s="406"/>
      <c r="E801" s="404"/>
      <c r="F801" s="400"/>
      <c r="G801" s="400"/>
      <c r="H801" s="400"/>
      <c r="I801" s="400"/>
      <c r="J801" s="400"/>
      <c r="K801" s="400"/>
      <c r="L801" s="400"/>
      <c r="M801" s="400"/>
      <c r="N801" s="400"/>
      <c r="O801" s="400"/>
      <c r="P801" s="400"/>
      <c r="Q801" s="400"/>
      <c r="R801" s="400"/>
      <c r="S801" s="400"/>
      <c r="T801" s="400"/>
      <c r="U801" s="400"/>
      <c r="V801" s="400"/>
      <c r="W801" s="400"/>
      <c r="X801" s="400"/>
      <c r="Y801" s="400"/>
      <c r="Z801" s="400"/>
      <c r="AA801" s="400"/>
      <c r="AB801" s="400"/>
      <c r="AC801" s="400"/>
      <c r="AD801" s="407"/>
    </row>
    <row r="802" spans="1:30">
      <c r="A802" s="171"/>
      <c r="B802" s="40"/>
      <c r="D802" s="40"/>
      <c r="O802" s="1143" t="s">
        <v>472</v>
      </c>
      <c r="P802" s="1143"/>
      <c r="Q802" s="1143"/>
      <c r="R802" s="1143"/>
      <c r="S802" s="1143"/>
      <c r="T802" s="1143"/>
      <c r="U802" s="1143"/>
      <c r="V802" s="1143"/>
      <c r="W802" s="1143"/>
      <c r="X802" s="1170" t="str">
        <f>Q679</f>
        <v/>
      </c>
      <c r="Y802" s="1171"/>
      <c r="Z802" s="408" t="s">
        <v>24</v>
      </c>
      <c r="AB802" s="31"/>
      <c r="AC802" s="31"/>
      <c r="AD802" s="45"/>
    </row>
    <row r="803" spans="1:30">
      <c r="A803" s="171"/>
      <c r="B803" s="40"/>
      <c r="D803" s="40"/>
      <c r="O803" s="1143" t="s">
        <v>780</v>
      </c>
      <c r="P803" s="1143"/>
      <c r="Q803" s="1143"/>
      <c r="R803" s="1143"/>
      <c r="S803" s="1143"/>
      <c r="T803" s="1143"/>
      <c r="U803" s="1143"/>
      <c r="V803" s="1143"/>
      <c r="W803" s="1143"/>
      <c r="X803" s="1170" t="str">
        <f>Q680</f>
        <v/>
      </c>
      <c r="Y803" s="1171"/>
      <c r="Z803" s="408" t="s">
        <v>24</v>
      </c>
      <c r="AB803" s="31"/>
      <c r="AC803" s="31"/>
      <c r="AD803" s="45"/>
    </row>
    <row r="804" spans="1:30">
      <c r="A804" s="171"/>
      <c r="B804" s="40"/>
      <c r="D804" s="40"/>
      <c r="O804" s="1143" t="s">
        <v>781</v>
      </c>
      <c r="P804" s="1143"/>
      <c r="Q804" s="1143"/>
      <c r="R804" s="1143"/>
      <c r="S804" s="1143"/>
      <c r="T804" s="1143"/>
      <c r="U804" s="1143"/>
      <c r="V804" s="1143"/>
      <c r="W804" s="1143"/>
      <c r="X804" s="1170" t="str">
        <f>Q681</f>
        <v/>
      </c>
      <c r="Y804" s="1171"/>
      <c r="Z804" s="408" t="s">
        <v>24</v>
      </c>
      <c r="AB804" s="31"/>
      <c r="AC804" s="31"/>
      <c r="AD804" s="45"/>
    </row>
    <row r="805" spans="1:30">
      <c r="A805" s="171"/>
      <c r="B805" s="40"/>
      <c r="D805" s="40"/>
      <c r="AB805" s="31"/>
      <c r="AC805" s="31"/>
      <c r="AD805" s="45"/>
    </row>
    <row r="806" spans="1:30">
      <c r="A806" s="171"/>
      <c r="B806" s="40"/>
      <c r="D806" s="40"/>
      <c r="J806" s="1906" t="s">
        <v>9</v>
      </c>
      <c r="K806" s="1907"/>
      <c r="L806" s="1908" t="s">
        <v>782</v>
      </c>
      <c r="M806" s="1908"/>
      <c r="N806" s="1898" t="s">
        <v>857</v>
      </c>
      <c r="O806" s="1898"/>
      <c r="P806" s="1898"/>
      <c r="Q806" s="1898"/>
      <c r="S806" s="1906" t="s">
        <v>9</v>
      </c>
      <c r="T806" s="1907"/>
      <c r="U806" s="1908" t="s">
        <v>782</v>
      </c>
      <c r="V806" s="1908"/>
      <c r="W806" s="1909" t="s">
        <v>857</v>
      </c>
      <c r="X806" s="1910"/>
      <c r="Y806" s="1910"/>
      <c r="Z806" s="1911"/>
      <c r="AB806" s="31"/>
      <c r="AC806" s="31"/>
      <c r="AD806" s="45"/>
    </row>
    <row r="807" spans="1:30">
      <c r="A807" s="171"/>
      <c r="B807" s="40"/>
      <c r="D807" s="40"/>
      <c r="J807" s="1103"/>
      <c r="K807" s="1104"/>
      <c r="L807" s="1212" t="s">
        <v>298</v>
      </c>
      <c r="M807" s="1212"/>
      <c r="N807" s="1905" t="s">
        <v>858</v>
      </c>
      <c r="O807" s="1905"/>
      <c r="P807" s="1905"/>
      <c r="Q807" s="1905"/>
      <c r="S807" s="1103"/>
      <c r="T807" s="1104"/>
      <c r="U807" s="1212" t="s">
        <v>298</v>
      </c>
      <c r="V807" s="1212"/>
      <c r="W807" s="1905" t="s">
        <v>859</v>
      </c>
      <c r="X807" s="1905"/>
      <c r="Y807" s="1905"/>
      <c r="Z807" s="1905"/>
      <c r="AB807" s="31"/>
      <c r="AC807" s="31"/>
      <c r="AD807" s="45"/>
    </row>
    <row r="808" spans="1:30">
      <c r="A808" s="171"/>
      <c r="B808" s="40"/>
      <c r="D808" s="40"/>
      <c r="J808" s="1902" t="s">
        <v>299</v>
      </c>
      <c r="K808" s="1903"/>
      <c r="L808" s="1904" t="e">
        <f>J735-M735</f>
        <v>#VALUE!</v>
      </c>
      <c r="M808" s="1904"/>
      <c r="N808" s="1899" t="e">
        <f>ROUNDDOWN(L808/3,1)</f>
        <v>#VALUE!</v>
      </c>
      <c r="O808" s="1899"/>
      <c r="P808" s="1899"/>
      <c r="Q808" s="1899"/>
      <c r="S808" s="1902" t="s">
        <v>299</v>
      </c>
      <c r="T808" s="1903"/>
      <c r="U808" s="1904" t="str">
        <f>K636</f>
        <v/>
      </c>
      <c r="V808" s="1904"/>
      <c r="W808" s="1899" t="e">
        <f>ROUNDDOWN(U808/3,1)</f>
        <v>#VALUE!</v>
      </c>
      <c r="X808" s="1899"/>
      <c r="Y808" s="1899"/>
      <c r="Z808" s="1899"/>
      <c r="AB808" s="31"/>
      <c r="AC808" s="31"/>
      <c r="AD808" s="45"/>
    </row>
    <row r="809" spans="1:30">
      <c r="A809" s="171"/>
      <c r="B809" s="40"/>
      <c r="D809" s="40"/>
      <c r="J809" s="1902" t="s">
        <v>301</v>
      </c>
      <c r="K809" s="1903"/>
      <c r="L809" s="1904" t="e">
        <f t="shared" ref="L809" si="0">J736-M736</f>
        <v>#VALUE!</v>
      </c>
      <c r="M809" s="1904"/>
      <c r="N809" s="1899" t="e">
        <f>ROUNDDOWN((L809+L810)/6,1)</f>
        <v>#VALUE!</v>
      </c>
      <c r="O809" s="1899"/>
      <c r="P809" s="1899"/>
      <c r="Q809" s="1899"/>
      <c r="S809" s="1902" t="s">
        <v>301</v>
      </c>
      <c r="T809" s="1903"/>
      <c r="U809" s="1904" t="str">
        <f t="shared" ref="U809:U810" si="1">K637</f>
        <v/>
      </c>
      <c r="V809" s="1904"/>
      <c r="W809" s="1899" t="e">
        <f>ROUNDDOWN((U809+U810)/6,1)</f>
        <v>#VALUE!</v>
      </c>
      <c r="X809" s="1899"/>
      <c r="Y809" s="1899"/>
      <c r="Z809" s="1899"/>
      <c r="AB809" s="31"/>
      <c r="AC809" s="31"/>
      <c r="AD809" s="45"/>
    </row>
    <row r="810" spans="1:30">
      <c r="A810" s="171"/>
      <c r="B810" s="40"/>
      <c r="D810" s="40"/>
      <c r="J810" s="1902" t="s">
        <v>303</v>
      </c>
      <c r="K810" s="1903"/>
      <c r="L810" s="1904" t="e">
        <f>J737-M737</f>
        <v>#VALUE!</v>
      </c>
      <c r="M810" s="1904"/>
      <c r="N810" s="1899"/>
      <c r="O810" s="1899"/>
      <c r="P810" s="1899"/>
      <c r="Q810" s="1899"/>
      <c r="S810" s="1902" t="s">
        <v>303</v>
      </c>
      <c r="T810" s="1903"/>
      <c r="U810" s="1904" t="str">
        <f t="shared" si="1"/>
        <v/>
      </c>
      <c r="V810" s="1904"/>
      <c r="W810" s="1899"/>
      <c r="X810" s="1899"/>
      <c r="Y810" s="1899"/>
      <c r="Z810" s="1899"/>
      <c r="AB810" s="31"/>
      <c r="AC810" s="31"/>
      <c r="AD810" s="45"/>
    </row>
    <row r="811" spans="1:30" ht="13.8" thickBot="1">
      <c r="A811" s="171"/>
      <c r="B811" s="40"/>
      <c r="D811" s="40"/>
      <c r="J811" s="1902" t="s">
        <v>860</v>
      </c>
      <c r="K811" s="1903"/>
      <c r="L811" s="1904">
        <f>M735+M736+M737</f>
        <v>0</v>
      </c>
      <c r="M811" s="1904"/>
      <c r="N811" s="1899">
        <f>ROUNDDOWN(L811/2,1)</f>
        <v>0</v>
      </c>
      <c r="O811" s="1899"/>
      <c r="P811" s="1899"/>
      <c r="Q811" s="1899"/>
      <c r="S811" s="1902"/>
      <c r="T811" s="1903"/>
      <c r="U811" s="437"/>
      <c r="V811" s="438"/>
      <c r="W811" s="334"/>
      <c r="X811" s="262"/>
      <c r="Y811" s="262"/>
      <c r="Z811" s="335"/>
      <c r="AB811" s="31"/>
      <c r="AC811" s="31"/>
      <c r="AD811" s="45"/>
    </row>
    <row r="812" spans="1:30" ht="13.8" thickTop="1">
      <c r="A812" s="171"/>
      <c r="B812" s="40"/>
      <c r="D812" s="40"/>
      <c r="J812" s="1790" t="s">
        <v>863</v>
      </c>
      <c r="K812" s="1791"/>
      <c r="L812" s="1805" t="e">
        <f>SUM(L808:M811)</f>
        <v>#VALUE!</v>
      </c>
      <c r="M812" s="1806"/>
      <c r="N812" s="1734" t="e">
        <f>ROUND(SUM(N808:Q811),0)+1</f>
        <v>#VALUE!</v>
      </c>
      <c r="O812" s="1735"/>
      <c r="P812" s="1735"/>
      <c r="Q812" s="1736"/>
      <c r="S812" s="1790" t="s">
        <v>863</v>
      </c>
      <c r="T812" s="1791"/>
      <c r="U812" s="1805">
        <f>SUM(U808:V810)</f>
        <v>0</v>
      </c>
      <c r="V812" s="1806"/>
      <c r="W812" s="1734" t="e">
        <f>ROUND(SUM(W808:Z810),0)+1</f>
        <v>#VALUE!</v>
      </c>
      <c r="X812" s="1735"/>
      <c r="Y812" s="1735"/>
      <c r="Z812" s="1736"/>
      <c r="AB812" s="31"/>
      <c r="AC812" s="31"/>
      <c r="AD812" s="45"/>
    </row>
    <row r="813" spans="1:30">
      <c r="A813" s="171"/>
      <c r="B813" s="40"/>
      <c r="D813" s="40"/>
      <c r="N813" s="921" t="e">
        <f>SUM(N808:Q811)+1</f>
        <v>#VALUE!</v>
      </c>
      <c r="O813" s="921"/>
      <c r="P813" s="921"/>
      <c r="Q813" s="921"/>
      <c r="W813" s="921" t="e">
        <f>SUM(W808:Z810)+1</f>
        <v>#VALUE!</v>
      </c>
      <c r="X813" s="921"/>
      <c r="Y813" s="921"/>
      <c r="Z813" s="921"/>
      <c r="AB813" s="31"/>
      <c r="AC813" s="31"/>
      <c r="AD813" s="45"/>
    </row>
    <row r="814" spans="1:30">
      <c r="A814" s="171"/>
      <c r="B814" s="40"/>
      <c r="D814" s="40"/>
      <c r="AB814" s="31"/>
      <c r="AC814" s="31"/>
      <c r="AD814" s="45"/>
    </row>
    <row r="815" spans="1:30">
      <c r="A815" s="171"/>
      <c r="B815" s="40"/>
      <c r="D815" s="40"/>
      <c r="I815" s="1898" t="s">
        <v>783</v>
      </c>
      <c r="J815" s="1898"/>
      <c r="K815" s="1898"/>
      <c r="L815" s="1898"/>
      <c r="M815" s="1898"/>
      <c r="N815" s="1899" t="str">
        <f t="shared" ref="N815" si="2">Q675</f>
        <v/>
      </c>
      <c r="O815" s="1899"/>
      <c r="P815" s="1899"/>
      <c r="Q815" s="1899"/>
      <c r="W815" s="1900" t="str">
        <f>Q675</f>
        <v/>
      </c>
      <c r="X815" s="877"/>
      <c r="Y815" s="877"/>
      <c r="Z815" s="1901"/>
      <c r="AB815" s="31"/>
      <c r="AC815" s="31"/>
      <c r="AD815" s="45"/>
    </row>
    <row r="816" spans="1:30">
      <c r="A816" s="171"/>
      <c r="B816" s="40"/>
      <c r="D816" s="40"/>
      <c r="I816" s="1898" t="s">
        <v>861</v>
      </c>
      <c r="J816" s="1898"/>
      <c r="K816" s="1898"/>
      <c r="L816" s="1898"/>
      <c r="M816" s="1898"/>
      <c r="N816" s="1899">
        <f>IF(N760="減算あり",-1,0)</f>
        <v>0</v>
      </c>
      <c r="O816" s="1899"/>
      <c r="P816" s="1899"/>
      <c r="Q816" s="1899"/>
      <c r="W816" s="1900">
        <f>IF(N760="減算あり",-1,0)</f>
        <v>0</v>
      </c>
      <c r="X816" s="877"/>
      <c r="Y816" s="877"/>
      <c r="Z816" s="1901"/>
      <c r="AB816" s="31"/>
      <c r="AC816" s="31"/>
      <c r="AD816" s="45"/>
    </row>
    <row r="817" spans="1:30">
      <c r="A817" s="171"/>
      <c r="B817" s="40"/>
      <c r="D817" s="40"/>
      <c r="AB817" s="31"/>
      <c r="AC817" s="31"/>
      <c r="AD817" s="45"/>
    </row>
    <row r="818" spans="1:30">
      <c r="A818" s="171"/>
      <c r="B818" s="40"/>
      <c r="D818" s="40"/>
      <c r="I818" s="1898" t="s">
        <v>784</v>
      </c>
      <c r="J818" s="1898"/>
      <c r="K818" s="1898"/>
      <c r="L818" s="1898"/>
      <c r="M818" s="1898"/>
      <c r="N818" s="1899" t="e">
        <f>N812+N815+N816</f>
        <v>#VALUE!</v>
      </c>
      <c r="O818" s="1899"/>
      <c r="P818" s="1899"/>
      <c r="Q818" s="1899"/>
      <c r="W818" s="1900" t="e">
        <f>W812+W815+W816</f>
        <v>#VALUE!</v>
      </c>
      <c r="X818" s="877"/>
      <c r="Y818" s="877"/>
      <c r="Z818" s="1901"/>
      <c r="AB818" s="31"/>
      <c r="AC818" s="31"/>
      <c r="AD818" s="45"/>
    </row>
    <row r="819" spans="1:30">
      <c r="A819" s="171"/>
      <c r="B819" s="40"/>
      <c r="D819" s="40"/>
      <c r="I819" s="174"/>
      <c r="J819" s="174"/>
      <c r="K819" s="174"/>
      <c r="L819" s="174"/>
      <c r="M819" s="174"/>
      <c r="N819" s="46"/>
      <c r="O819" s="46"/>
      <c r="P819" s="46"/>
      <c r="Q819" s="46"/>
      <c r="W819" s="46"/>
      <c r="X819" s="46"/>
      <c r="Y819" s="46"/>
      <c r="Z819" s="46"/>
      <c r="AB819" s="31"/>
      <c r="AC819" s="31"/>
      <c r="AD819" s="45"/>
    </row>
    <row r="820" spans="1:30">
      <c r="A820" s="171"/>
      <c r="B820" s="40"/>
      <c r="D820" s="40"/>
      <c r="P820" s="31" t="s">
        <v>765</v>
      </c>
      <c r="Q820" s="174"/>
      <c r="R820" s="174"/>
      <c r="S820" s="174"/>
      <c r="T820" s="174"/>
      <c r="U820" s="46"/>
      <c r="V820" s="46"/>
      <c r="W820" s="46"/>
      <c r="X820" s="46"/>
      <c r="AB820" s="31"/>
      <c r="AC820" s="31"/>
      <c r="AD820" s="45"/>
    </row>
    <row r="821" spans="1:30">
      <c r="A821" s="171"/>
      <c r="B821" s="40"/>
      <c r="D821" s="40"/>
      <c r="P821" s="1169" t="s">
        <v>869</v>
      </c>
      <c r="Q821" s="1169"/>
      <c r="R821" s="1169"/>
      <c r="S821" s="1169"/>
      <c r="T821" s="1169"/>
      <c r="U821" s="1169"/>
      <c r="V821" s="1169"/>
      <c r="W821" s="1169"/>
      <c r="X821" s="876" t="str">
        <f>P643</f>
        <v/>
      </c>
      <c r="Y821" s="878"/>
      <c r="Z821" s="31" t="s">
        <v>24</v>
      </c>
      <c r="AB821" s="31"/>
      <c r="AC821" s="31"/>
      <c r="AD821" s="45"/>
    </row>
    <row r="822" spans="1:30">
      <c r="A822" s="171"/>
      <c r="B822" s="40"/>
      <c r="D822" s="40"/>
      <c r="P822" s="174"/>
      <c r="Q822" s="174"/>
      <c r="R822" s="174"/>
      <c r="S822" s="174"/>
      <c r="T822" s="174"/>
      <c r="U822" s="46"/>
      <c r="V822" s="46"/>
      <c r="W822" s="46"/>
      <c r="X822" s="46"/>
      <c r="AB822" s="31"/>
      <c r="AC822" s="31"/>
      <c r="AD822" s="45"/>
    </row>
    <row r="823" spans="1:30">
      <c r="A823" s="171"/>
      <c r="B823" s="40"/>
      <c r="D823" s="40"/>
      <c r="P823" s="1169" t="s">
        <v>871</v>
      </c>
      <c r="Q823" s="1169"/>
      <c r="R823" s="1169"/>
      <c r="S823" s="1169"/>
      <c r="T823" s="1169"/>
      <c r="U823" s="1169"/>
      <c r="V823" s="1169"/>
      <c r="W823" s="1169"/>
      <c r="X823" s="1169"/>
      <c r="Y823" s="1169"/>
      <c r="Z823" s="1169"/>
      <c r="AB823" s="31"/>
      <c r="AC823" s="31"/>
      <c r="AD823" s="45"/>
    </row>
    <row r="824" spans="1:30">
      <c r="A824" s="171"/>
      <c r="B824" s="40"/>
      <c r="D824" s="40"/>
      <c r="P824" s="1169" t="s">
        <v>869</v>
      </c>
      <c r="Q824" s="1169"/>
      <c r="R824" s="1169"/>
      <c r="S824" s="1169"/>
      <c r="T824" s="1169"/>
      <c r="U824" s="1169"/>
      <c r="V824" s="1169"/>
      <c r="W824" s="1169"/>
      <c r="X824" s="876" t="str">
        <f>O724</f>
        <v/>
      </c>
      <c r="Y824" s="878"/>
      <c r="Z824" s="31" t="s">
        <v>24</v>
      </c>
      <c r="AB824" s="31"/>
      <c r="AC824" s="31"/>
      <c r="AD824" s="45"/>
    </row>
    <row r="825" spans="1:30">
      <c r="A825" s="171"/>
      <c r="B825" s="40"/>
      <c r="D825" s="40"/>
      <c r="I825" s="174"/>
      <c r="J825" s="174"/>
      <c r="K825" s="174"/>
      <c r="L825" s="174"/>
      <c r="M825" s="174"/>
      <c r="N825" s="46"/>
      <c r="O825" s="46"/>
      <c r="P825" s="46"/>
      <c r="Q825" s="46"/>
      <c r="W825" s="46"/>
      <c r="X825" s="46"/>
      <c r="Y825" s="46"/>
      <c r="Z825" s="46"/>
      <c r="AB825" s="31"/>
      <c r="AC825" s="31"/>
      <c r="AD825" s="45"/>
    </row>
    <row r="826" spans="1:30">
      <c r="A826" s="171"/>
      <c r="B826" s="40"/>
      <c r="D826" s="40"/>
      <c r="I826" s="174"/>
      <c r="J826" s="174"/>
      <c r="K826" s="174"/>
      <c r="L826" s="174"/>
      <c r="M826" s="174"/>
      <c r="N826" s="46"/>
      <c r="O826" s="1143" t="s">
        <v>872</v>
      </c>
      <c r="P826" s="1143"/>
      <c r="Q826" s="1143"/>
      <c r="R826" s="1143"/>
      <c r="S826" s="1143"/>
      <c r="T826" s="1143"/>
      <c r="U826" s="1143"/>
      <c r="V826" s="1143"/>
      <c r="W826" s="1143"/>
      <c r="X826" s="1170" t="str">
        <f>職員点検資料１!V5</f>
        <v/>
      </c>
      <c r="Y826" s="1171"/>
      <c r="Z826" s="408" t="s">
        <v>24</v>
      </c>
      <c r="AB826" s="31"/>
      <c r="AC826" s="31"/>
      <c r="AD826" s="45"/>
    </row>
    <row r="827" spans="1:30">
      <c r="A827" s="171"/>
      <c r="B827" s="40"/>
      <c r="D827" s="40"/>
      <c r="I827" s="174"/>
      <c r="J827" s="174"/>
      <c r="K827" s="174"/>
      <c r="L827" s="174"/>
      <c r="M827" s="174"/>
      <c r="N827" s="46"/>
      <c r="O827" s="1143" t="s">
        <v>873</v>
      </c>
      <c r="P827" s="1143"/>
      <c r="Q827" s="1143"/>
      <c r="R827" s="1143"/>
      <c r="S827" s="1143"/>
      <c r="T827" s="1143"/>
      <c r="U827" s="1143"/>
      <c r="V827" s="1143"/>
      <c r="W827" s="1143"/>
      <c r="X827" s="1170" t="str">
        <f>職員点検資料２!AB5</f>
        <v/>
      </c>
      <c r="Y827" s="1171"/>
      <c r="Z827" s="408" t="s">
        <v>24</v>
      </c>
      <c r="AB827" s="31"/>
      <c r="AC827" s="31"/>
      <c r="AD827" s="45"/>
    </row>
    <row r="828" spans="1:30">
      <c r="A828" s="171"/>
      <c r="B828" s="40"/>
      <c r="D828" s="40"/>
      <c r="I828" s="174"/>
      <c r="J828" s="174"/>
      <c r="K828" s="174"/>
      <c r="L828" s="174"/>
      <c r="M828" s="174"/>
      <c r="N828" s="46"/>
      <c r="O828" s="1143" t="s">
        <v>781</v>
      </c>
      <c r="P828" s="1143"/>
      <c r="Q828" s="1143"/>
      <c r="R828" s="1143"/>
      <c r="S828" s="1143"/>
      <c r="T828" s="1143"/>
      <c r="U828" s="1143"/>
      <c r="V828" s="1143"/>
      <c r="W828" s="1143"/>
      <c r="X828" s="1170">
        <f>IF(X826="",0,X826)+IF(X827="",0,X827)</f>
        <v>0</v>
      </c>
      <c r="Y828" s="1171"/>
      <c r="Z828" s="408" t="s">
        <v>24</v>
      </c>
      <c r="AB828" s="31"/>
      <c r="AC828" s="31"/>
      <c r="AD828" s="45"/>
    </row>
    <row r="829" spans="1:30" ht="7.5" customHeight="1">
      <c r="A829" s="171"/>
      <c r="B829" s="40"/>
      <c r="D829" s="40"/>
      <c r="I829" s="174"/>
      <c r="J829" s="174"/>
      <c r="K829" s="174"/>
      <c r="L829" s="174"/>
      <c r="M829" s="174"/>
      <c r="N829" s="46"/>
      <c r="O829" s="46"/>
      <c r="P829" s="46"/>
      <c r="Q829" s="46"/>
      <c r="W829" s="46"/>
      <c r="X829" s="46"/>
      <c r="Y829" s="46"/>
      <c r="Z829" s="46"/>
      <c r="AB829" s="31"/>
      <c r="AC829" s="31"/>
      <c r="AD829" s="45"/>
    </row>
  </sheetData>
  <mergeCells count="1149">
    <mergeCell ref="AB559:AD561"/>
    <mergeCell ref="AB565:AD567"/>
    <mergeCell ref="G414:H414"/>
    <mergeCell ref="M414:Y414"/>
    <mergeCell ref="AB459:AD461"/>
    <mergeCell ref="G462:U462"/>
    <mergeCell ref="AB471:AD472"/>
    <mergeCell ref="G498:W498"/>
    <mergeCell ref="G499:H499"/>
    <mergeCell ref="I499:W499"/>
    <mergeCell ref="G500:H500"/>
    <mergeCell ref="I500:O500"/>
    <mergeCell ref="P500:W500"/>
    <mergeCell ref="H529:R529"/>
    <mergeCell ref="S529:W529"/>
    <mergeCell ref="H530:R530"/>
    <mergeCell ref="S530:W530"/>
    <mergeCell ref="G463:H463"/>
    <mergeCell ref="I463:Z463"/>
    <mergeCell ref="G464:H464"/>
    <mergeCell ref="I464:Z464"/>
    <mergeCell ref="G465:H465"/>
    <mergeCell ref="I465:Z465"/>
    <mergeCell ref="G466:H467"/>
    <mergeCell ref="H496:T496"/>
    <mergeCell ref="U496:W496"/>
    <mergeCell ref="U489:W489"/>
    <mergeCell ref="H490:T490"/>
    <mergeCell ref="U490:W490"/>
    <mergeCell ref="AB540:AD542"/>
    <mergeCell ref="H543:R543"/>
    <mergeCell ref="S543:W543"/>
    <mergeCell ref="R391:W392"/>
    <mergeCell ref="X391:Y392"/>
    <mergeCell ref="G393:H394"/>
    <mergeCell ref="I393:Q394"/>
    <mergeCell ref="R393:W394"/>
    <mergeCell ref="X393:Y394"/>
    <mergeCell ref="G395:H396"/>
    <mergeCell ref="I395:Q396"/>
    <mergeCell ref="R395:W396"/>
    <mergeCell ref="X395:Y396"/>
    <mergeCell ref="G397:H398"/>
    <mergeCell ref="I397:Q398"/>
    <mergeCell ref="R397:W398"/>
    <mergeCell ref="X397:Y398"/>
    <mergeCell ref="U492:W492"/>
    <mergeCell ref="G508:M509"/>
    <mergeCell ref="N508:V509"/>
    <mergeCell ref="H491:T491"/>
    <mergeCell ref="U491:W491"/>
    <mergeCell ref="H493:T493"/>
    <mergeCell ref="U493:W493"/>
    <mergeCell ref="E565:E567"/>
    <mergeCell ref="G565:M566"/>
    <mergeCell ref="N565:V566"/>
    <mergeCell ref="B721:B722"/>
    <mergeCell ref="B730:B731"/>
    <mergeCell ref="B750:B751"/>
    <mergeCell ref="B760:B761"/>
    <mergeCell ref="B767:B768"/>
    <mergeCell ref="B256:B257"/>
    <mergeCell ref="B282:B283"/>
    <mergeCell ref="B306:B307"/>
    <mergeCell ref="B316:B317"/>
    <mergeCell ref="B355:B356"/>
    <mergeCell ref="B401:B402"/>
    <mergeCell ref="B417:B418"/>
    <mergeCell ref="B438:B439"/>
    <mergeCell ref="B459:B460"/>
    <mergeCell ref="E504:E516"/>
    <mergeCell ref="G512:M513"/>
    <mergeCell ref="N512:V513"/>
    <mergeCell ref="G505:M506"/>
    <mergeCell ref="N505:V506"/>
    <mergeCell ref="E256:E264"/>
    <mergeCell ref="G256:M257"/>
    <mergeCell ref="N256:V257"/>
    <mergeCell ref="C282:C296"/>
    <mergeCell ref="E282:E303"/>
    <mergeCell ref="G293:L293"/>
    <mergeCell ref="M293:P293"/>
    <mergeCell ref="I297:L297"/>
    <mergeCell ref="M297:P297"/>
    <mergeCell ref="Q297:S297"/>
    <mergeCell ref="A559:A561"/>
    <mergeCell ref="E559:E563"/>
    <mergeCell ref="G559:M560"/>
    <mergeCell ref="N559:V560"/>
    <mergeCell ref="AL17:AM17"/>
    <mergeCell ref="BA17:BD19"/>
    <mergeCell ref="AB18:AD21"/>
    <mergeCell ref="AL18:AM18"/>
    <mergeCell ref="AL19:AM19"/>
    <mergeCell ref="B9:C9"/>
    <mergeCell ref="F9:AA9"/>
    <mergeCell ref="AB9:AD9"/>
    <mergeCell ref="A11:A17"/>
    <mergeCell ref="B11:B17"/>
    <mergeCell ref="C11:C17"/>
    <mergeCell ref="E11:E17"/>
    <mergeCell ref="G11:M12"/>
    <mergeCell ref="N11:V12"/>
    <mergeCell ref="AB11:AD17"/>
    <mergeCell ref="C44:C45"/>
    <mergeCell ref="E44:E48"/>
    <mergeCell ref="G44:M45"/>
    <mergeCell ref="N44:V45"/>
    <mergeCell ref="N40:T40"/>
    <mergeCell ref="AL31:AL32"/>
    <mergeCell ref="AM31:AM32"/>
    <mergeCell ref="AN31:AN32"/>
    <mergeCell ref="J32:K32"/>
    <mergeCell ref="G34:I36"/>
    <mergeCell ref="J34:M36"/>
    <mergeCell ref="N34:U34"/>
    <mergeCell ref="AJ34:AK42"/>
    <mergeCell ref="F1:M1"/>
    <mergeCell ref="N1:AD1"/>
    <mergeCell ref="F2:P2"/>
    <mergeCell ref="A5:AD5"/>
    <mergeCell ref="A6:AD6"/>
    <mergeCell ref="A7:AD7"/>
    <mergeCell ref="A24:A31"/>
    <mergeCell ref="B24:B42"/>
    <mergeCell ref="C24:C42"/>
    <mergeCell ref="E24:E42"/>
    <mergeCell ref="G24:M25"/>
    <mergeCell ref="N24:V25"/>
    <mergeCell ref="G38:I38"/>
    <mergeCell ref="J38:L38"/>
    <mergeCell ref="N38:P38"/>
    <mergeCell ref="R38:T38"/>
    <mergeCell ref="A18:A23"/>
    <mergeCell ref="B18:B21"/>
    <mergeCell ref="C18:C23"/>
    <mergeCell ref="E18:E23"/>
    <mergeCell ref="G18:M19"/>
    <mergeCell ref="N18:V19"/>
    <mergeCell ref="I14:Q14"/>
    <mergeCell ref="R14:Z14"/>
    <mergeCell ref="G15:H15"/>
    <mergeCell ref="G16:H16"/>
    <mergeCell ref="G39:I39"/>
    <mergeCell ref="J39:L39"/>
    <mergeCell ref="N39:P39"/>
    <mergeCell ref="R39:T39"/>
    <mergeCell ref="G40:I40"/>
    <mergeCell ref="J40:L40"/>
    <mergeCell ref="N35:Q36"/>
    <mergeCell ref="R35:U36"/>
    <mergeCell ref="AB24:AD42"/>
    <mergeCell ref="G27:K28"/>
    <mergeCell ref="L27:S28"/>
    <mergeCell ref="G31:K31"/>
    <mergeCell ref="L31:M31"/>
    <mergeCell ref="AJ31:AK33"/>
    <mergeCell ref="G37:I37"/>
    <mergeCell ref="J37:L37"/>
    <mergeCell ref="N37:P37"/>
    <mergeCell ref="R37:T37"/>
    <mergeCell ref="E60:E64"/>
    <mergeCell ref="G60:M61"/>
    <mergeCell ref="N60:V61"/>
    <mergeCell ref="AB60:AD62"/>
    <mergeCell ref="G63:Z66"/>
    <mergeCell ref="E68:E73"/>
    <mergeCell ref="G68:M69"/>
    <mergeCell ref="N68:V69"/>
    <mergeCell ref="AB68:AD70"/>
    <mergeCell ref="AB44:AD46"/>
    <mergeCell ref="E51:E58"/>
    <mergeCell ref="G51:M52"/>
    <mergeCell ref="N51:V52"/>
    <mergeCell ref="AB51:AD53"/>
    <mergeCell ref="G54:Z54"/>
    <mergeCell ref="G55:Z58"/>
    <mergeCell ref="G42:J42"/>
    <mergeCell ref="K42:M42"/>
    <mergeCell ref="AJ79:AK82"/>
    <mergeCell ref="AL79:AL81"/>
    <mergeCell ref="AM79:AM81"/>
    <mergeCell ref="AN79:AN81"/>
    <mergeCell ref="G82:M83"/>
    <mergeCell ref="N82:P83"/>
    <mergeCell ref="Q82:W83"/>
    <mergeCell ref="X82:Z83"/>
    <mergeCell ref="E74:E77"/>
    <mergeCell ref="G74:M75"/>
    <mergeCell ref="N74:V75"/>
    <mergeCell ref="AB74:AD76"/>
    <mergeCell ref="A79:A90"/>
    <mergeCell ref="B79:B90"/>
    <mergeCell ref="C79:C90"/>
    <mergeCell ref="E79:E90"/>
    <mergeCell ref="G79:M80"/>
    <mergeCell ref="N79:V80"/>
    <mergeCell ref="G88:M89"/>
    <mergeCell ref="N88:P89"/>
    <mergeCell ref="N84:P85"/>
    <mergeCell ref="Q84:W85"/>
    <mergeCell ref="X84:Z85"/>
    <mergeCell ref="G86:M87"/>
    <mergeCell ref="N86:P87"/>
    <mergeCell ref="Q86:W87"/>
    <mergeCell ref="X86:Z87"/>
    <mergeCell ref="W98:X98"/>
    <mergeCell ref="X111:X112"/>
    <mergeCell ref="Y111:Y112"/>
    <mergeCell ref="G114:N114"/>
    <mergeCell ref="G115:I115"/>
    <mergeCell ref="J115:X115"/>
    <mergeCell ref="AB79:AD90"/>
    <mergeCell ref="N110:Q110"/>
    <mergeCell ref="G111:O112"/>
    <mergeCell ref="P111:Q112"/>
    <mergeCell ref="R111:T112"/>
    <mergeCell ref="U111:W112"/>
    <mergeCell ref="G105:R105"/>
    <mergeCell ref="S105:X105"/>
    <mergeCell ref="G106:O106"/>
    <mergeCell ref="P106:R106"/>
    <mergeCell ref="S106:X106"/>
    <mergeCell ref="G109:P109"/>
    <mergeCell ref="G99:R99"/>
    <mergeCell ref="S99:X99"/>
    <mergeCell ref="G100:O100"/>
    <mergeCell ref="P100:R100"/>
    <mergeCell ref="G84:M85"/>
    <mergeCell ref="A130:A134"/>
    <mergeCell ref="B130:B134"/>
    <mergeCell ref="C130:C134"/>
    <mergeCell ref="AB130:AD134"/>
    <mergeCell ref="G124:L124"/>
    <mergeCell ref="M124:P124"/>
    <mergeCell ref="W124:Z125"/>
    <mergeCell ref="G125:L125"/>
    <mergeCell ref="M125:P125"/>
    <mergeCell ref="G126:L126"/>
    <mergeCell ref="M126:P126"/>
    <mergeCell ref="W126:Z126"/>
    <mergeCell ref="C120:C121"/>
    <mergeCell ref="G120:L120"/>
    <mergeCell ref="M120:P120"/>
    <mergeCell ref="Q120:V120"/>
    <mergeCell ref="W120:Z120"/>
    <mergeCell ref="G121:L121"/>
    <mergeCell ref="M121:P121"/>
    <mergeCell ref="E92:E128"/>
    <mergeCell ref="G92:M93"/>
    <mergeCell ref="N92:V93"/>
    <mergeCell ref="H128:V128"/>
    <mergeCell ref="W128:Z128"/>
    <mergeCell ref="AB92:AD94"/>
    <mergeCell ref="G96:V96"/>
    <mergeCell ref="G97:M97"/>
    <mergeCell ref="N97:R97"/>
    <mergeCell ref="S97:X97"/>
    <mergeCell ref="G98:M98"/>
    <mergeCell ref="N98:R98"/>
    <mergeCell ref="S98:V98"/>
    <mergeCell ref="C118:C119"/>
    <mergeCell ref="G119:L119"/>
    <mergeCell ref="M119:P119"/>
    <mergeCell ref="Q119:V119"/>
    <mergeCell ref="W119:Z119"/>
    <mergeCell ref="G110:M110"/>
    <mergeCell ref="L142:T142"/>
    <mergeCell ref="U142:X142"/>
    <mergeCell ref="L143:T144"/>
    <mergeCell ref="U143:X144"/>
    <mergeCell ref="L145:T145"/>
    <mergeCell ref="U145:X145"/>
    <mergeCell ref="L138:X138"/>
    <mergeCell ref="H139:I145"/>
    <mergeCell ref="J139:K140"/>
    <mergeCell ref="L139:T139"/>
    <mergeCell ref="U139:X139"/>
    <mergeCell ref="L140:T140"/>
    <mergeCell ref="U140:X140"/>
    <mergeCell ref="J141:K145"/>
    <mergeCell ref="L141:T141"/>
    <mergeCell ref="U141:X141"/>
    <mergeCell ref="C92:C110"/>
    <mergeCell ref="S100:X100"/>
    <mergeCell ref="G102:V102"/>
    <mergeCell ref="G103:M103"/>
    <mergeCell ref="N103:R103"/>
    <mergeCell ref="S103:X103"/>
    <mergeCell ref="G104:M104"/>
    <mergeCell ref="N104:R104"/>
    <mergeCell ref="S104:V104"/>
    <mergeCell ref="W104:X104"/>
    <mergeCell ref="AG130:AG157"/>
    <mergeCell ref="G131:Y131"/>
    <mergeCell ref="G132:K132"/>
    <mergeCell ref="I135:T135"/>
    <mergeCell ref="U135:X135"/>
    <mergeCell ref="I136:T136"/>
    <mergeCell ref="U136:X136"/>
    <mergeCell ref="G137:AA137"/>
    <mergeCell ref="H138:I138"/>
    <mergeCell ref="J138:K138"/>
    <mergeCell ref="L154:T154"/>
    <mergeCell ref="U154:X154"/>
    <mergeCell ref="L155:T155"/>
    <mergeCell ref="U155:X155"/>
    <mergeCell ref="L156:T156"/>
    <mergeCell ref="U156:X156"/>
    <mergeCell ref="U149:X150"/>
    <mergeCell ref="L151:T151"/>
    <mergeCell ref="U151:X151"/>
    <mergeCell ref="H152:I156"/>
    <mergeCell ref="J152:K153"/>
    <mergeCell ref="L152:T152"/>
    <mergeCell ref="U152:X152"/>
    <mergeCell ref="L153:T153"/>
    <mergeCell ref="U153:X153"/>
    <mergeCell ref="J154:K156"/>
    <mergeCell ref="H146:I151"/>
    <mergeCell ref="J146:K147"/>
    <mergeCell ref="L146:T146"/>
    <mergeCell ref="U146:X146"/>
    <mergeCell ref="L147:T147"/>
    <mergeCell ref="U147:X147"/>
    <mergeCell ref="J148:K151"/>
    <mergeCell ref="L148:T148"/>
    <mergeCell ref="U148:X148"/>
    <mergeCell ref="L149:T150"/>
    <mergeCell ref="AB183:AD184"/>
    <mergeCell ref="G186:L186"/>
    <mergeCell ref="M186:Q186"/>
    <mergeCell ref="G187:L187"/>
    <mergeCell ref="M187:Q187"/>
    <mergeCell ref="H174:V175"/>
    <mergeCell ref="W174:Z175"/>
    <mergeCell ref="H176:V178"/>
    <mergeCell ref="W176:Z178"/>
    <mergeCell ref="H179:V180"/>
    <mergeCell ref="W179:Z180"/>
    <mergeCell ref="H157:Z157"/>
    <mergeCell ref="G160:W160"/>
    <mergeCell ref="H162:V164"/>
    <mergeCell ref="W162:Z164"/>
    <mergeCell ref="H165:V173"/>
    <mergeCell ref="W165:Z173"/>
    <mergeCell ref="G190:Z190"/>
    <mergeCell ref="G191:Z193"/>
    <mergeCell ref="A202:A208"/>
    <mergeCell ref="C202:C223"/>
    <mergeCell ref="E202:E224"/>
    <mergeCell ref="G202:M203"/>
    <mergeCell ref="N202:V203"/>
    <mergeCell ref="G212:I212"/>
    <mergeCell ref="J212:K212"/>
    <mergeCell ref="M212:P212"/>
    <mergeCell ref="G218:S218"/>
    <mergeCell ref="T218:W218"/>
    <mergeCell ref="A183:A184"/>
    <mergeCell ref="C183:C188"/>
    <mergeCell ref="E183:E187"/>
    <mergeCell ref="G183:M184"/>
    <mergeCell ref="N183:V184"/>
    <mergeCell ref="W213:W214"/>
    <mergeCell ref="G214:I214"/>
    <mergeCell ref="J214:K214"/>
    <mergeCell ref="M215:P215"/>
    <mergeCell ref="Q215:R215"/>
    <mergeCell ref="T215:V215"/>
    <mergeCell ref="Q212:R212"/>
    <mergeCell ref="T212:V212"/>
    <mergeCell ref="G213:I213"/>
    <mergeCell ref="J213:K213"/>
    <mergeCell ref="M213:P214"/>
    <mergeCell ref="Q213:R214"/>
    <mergeCell ref="T213:V214"/>
    <mergeCell ref="G195:M196"/>
    <mergeCell ref="N195:V196"/>
    <mergeCell ref="AB202:AD206"/>
    <mergeCell ref="G206:H206"/>
    <mergeCell ref="I206:N206"/>
    <mergeCell ref="G208:Y208"/>
    <mergeCell ref="G211:I211"/>
    <mergeCell ref="J211:L211"/>
    <mergeCell ref="M211:S211"/>
    <mergeCell ref="T211:W211"/>
    <mergeCell ref="AB249:AD255"/>
    <mergeCell ref="G252:AA252"/>
    <mergeCell ref="G253:I253"/>
    <mergeCell ref="J253:O253"/>
    <mergeCell ref="P253:U253"/>
    <mergeCell ref="G254:I254"/>
    <mergeCell ref="J254:O254"/>
    <mergeCell ref="P254:U254"/>
    <mergeCell ref="H231:T232"/>
    <mergeCell ref="U231:W232"/>
    <mergeCell ref="X231:X232"/>
    <mergeCell ref="G233:Z233"/>
    <mergeCell ref="A249:A255"/>
    <mergeCell ref="B249:B255"/>
    <mergeCell ref="C249:C255"/>
    <mergeCell ref="E249:E255"/>
    <mergeCell ref="G249:M250"/>
    <mergeCell ref="N249:V250"/>
    <mergeCell ref="C226:C248"/>
    <mergeCell ref="E226:E248"/>
    <mergeCell ref="G228:T228"/>
    <mergeCell ref="U228:W228"/>
    <mergeCell ref="H229:T229"/>
    <mergeCell ref="U229:W229"/>
    <mergeCell ref="H230:T230"/>
    <mergeCell ref="U230:W230"/>
    <mergeCell ref="AB267:AD272"/>
    <mergeCell ref="G270:Z271"/>
    <mergeCell ref="A274:A279"/>
    <mergeCell ref="B274:B279"/>
    <mergeCell ref="C274:C275"/>
    <mergeCell ref="E274:E279"/>
    <mergeCell ref="G274:M275"/>
    <mergeCell ref="N274:V275"/>
    <mergeCell ref="AB274:AD279"/>
    <mergeCell ref="G277:J277"/>
    <mergeCell ref="A267:A270"/>
    <mergeCell ref="B267:B272"/>
    <mergeCell ref="C267:C271"/>
    <mergeCell ref="E267:E272"/>
    <mergeCell ref="G267:M268"/>
    <mergeCell ref="N267:V268"/>
    <mergeCell ref="A256:A257"/>
    <mergeCell ref="C256:C263"/>
    <mergeCell ref="AB256:AD263"/>
    <mergeCell ref="H258:P258"/>
    <mergeCell ref="Q258:Z258"/>
    <mergeCell ref="G259:Z262"/>
    <mergeCell ref="H264:P264"/>
    <mergeCell ref="AB282:AD289"/>
    <mergeCell ref="V285:Z285"/>
    <mergeCell ref="G287:M289"/>
    <mergeCell ref="U287:X287"/>
    <mergeCell ref="R289:W289"/>
    <mergeCell ref="G292:L292"/>
    <mergeCell ref="M292:P292"/>
    <mergeCell ref="Q292:S292"/>
    <mergeCell ref="K277:R277"/>
    <mergeCell ref="S277:V277"/>
    <mergeCell ref="G278:J278"/>
    <mergeCell ref="G279:J279"/>
    <mergeCell ref="G282:M283"/>
    <mergeCell ref="N282:V283"/>
    <mergeCell ref="H298:Z299"/>
    <mergeCell ref="A306:A314"/>
    <mergeCell ref="C306:C315"/>
    <mergeCell ref="E306:E315"/>
    <mergeCell ref="G306:M307"/>
    <mergeCell ref="N306:V307"/>
    <mergeCell ref="Q293:S293"/>
    <mergeCell ref="G294:L294"/>
    <mergeCell ref="M294:S294"/>
    <mergeCell ref="G295:H297"/>
    <mergeCell ref="I295:L295"/>
    <mergeCell ref="M295:P295"/>
    <mergeCell ref="Q295:S295"/>
    <mergeCell ref="I296:L296"/>
    <mergeCell ref="M296:P296"/>
    <mergeCell ref="Q296:S296"/>
    <mergeCell ref="K319:N319"/>
    <mergeCell ref="U319:Z319"/>
    <mergeCell ref="G321:Z322"/>
    <mergeCell ref="A325:A343"/>
    <mergeCell ref="B325:B343"/>
    <mergeCell ref="C325:C343"/>
    <mergeCell ref="E325:E343"/>
    <mergeCell ref="G325:M326"/>
    <mergeCell ref="N325:V326"/>
    <mergeCell ref="U330:V330"/>
    <mergeCell ref="G331:J331"/>
    <mergeCell ref="AB306:AD308"/>
    <mergeCell ref="G309:Z309"/>
    <mergeCell ref="G310:Z313"/>
    <mergeCell ref="A316:A318"/>
    <mergeCell ref="C316:C323"/>
    <mergeCell ref="E316:E323"/>
    <mergeCell ref="G316:M317"/>
    <mergeCell ref="N316:V317"/>
    <mergeCell ref="AB316:AD318"/>
    <mergeCell ref="U334:V334"/>
    <mergeCell ref="G332:J332"/>
    <mergeCell ref="X332:AA336"/>
    <mergeCell ref="G333:J333"/>
    <mergeCell ref="K333:L333"/>
    <mergeCell ref="M333:N333"/>
    <mergeCell ref="O333:P333"/>
    <mergeCell ref="Q333:R333"/>
    <mergeCell ref="S333:T333"/>
    <mergeCell ref="U333:V333"/>
    <mergeCell ref="G334:J334"/>
    <mergeCell ref="K331:L331"/>
    <mergeCell ref="M331:N331"/>
    <mergeCell ref="O331:P331"/>
    <mergeCell ref="Q331:R331"/>
    <mergeCell ref="S331:T331"/>
    <mergeCell ref="U331:V331"/>
    <mergeCell ref="G340:L340"/>
    <mergeCell ref="M340:P340"/>
    <mergeCell ref="Q340:S340"/>
    <mergeCell ref="G341:L341"/>
    <mergeCell ref="M341:P341"/>
    <mergeCell ref="Q341:S341"/>
    <mergeCell ref="G338:L338"/>
    <mergeCell ref="M338:P338"/>
    <mergeCell ref="Q338:S338"/>
    <mergeCell ref="G339:L339"/>
    <mergeCell ref="M339:P339"/>
    <mergeCell ref="Q339:S339"/>
    <mergeCell ref="K334:L334"/>
    <mergeCell ref="M334:N334"/>
    <mergeCell ref="O334:P334"/>
    <mergeCell ref="Q334:R334"/>
    <mergeCell ref="S334:T334"/>
    <mergeCell ref="AB345:AD347"/>
    <mergeCell ref="N348:R348"/>
    <mergeCell ref="G350:Z353"/>
    <mergeCell ref="A355:A356"/>
    <mergeCell ref="C355:C358"/>
    <mergeCell ref="E355:E399"/>
    <mergeCell ref="G355:M356"/>
    <mergeCell ref="N355:V356"/>
    <mergeCell ref="AB355:AD357"/>
    <mergeCell ref="G358:O358"/>
    <mergeCell ref="H342:AA343"/>
    <mergeCell ref="A345:A353"/>
    <mergeCell ref="B345:B353"/>
    <mergeCell ref="C345:C353"/>
    <mergeCell ref="E345:E353"/>
    <mergeCell ref="G345:M346"/>
    <mergeCell ref="N345:V346"/>
    <mergeCell ref="AB325:AD343"/>
    <mergeCell ref="G328:P328"/>
    <mergeCell ref="Q328:Z328"/>
    <mergeCell ref="G329:J329"/>
    <mergeCell ref="G330:J330"/>
    <mergeCell ref="K330:L330"/>
    <mergeCell ref="M330:N330"/>
    <mergeCell ref="O330:P330"/>
    <mergeCell ref="Q330:R330"/>
    <mergeCell ref="S330:T330"/>
    <mergeCell ref="G365:H366"/>
    <mergeCell ref="I365:Q366"/>
    <mergeCell ref="R365:W366"/>
    <mergeCell ref="X365:Y366"/>
    <mergeCell ref="G367:H368"/>
    <mergeCell ref="I367:Q368"/>
    <mergeCell ref="R367:W368"/>
    <mergeCell ref="X367:Y368"/>
    <mergeCell ref="G360:N360"/>
    <mergeCell ref="O360:V360"/>
    <mergeCell ref="G362:Q362"/>
    <mergeCell ref="R362:W362"/>
    <mergeCell ref="X362:Z362"/>
    <mergeCell ref="G363:H364"/>
    <mergeCell ref="I363:Q364"/>
    <mergeCell ref="R363:W364"/>
    <mergeCell ref="X363:Y364"/>
    <mergeCell ref="I377:Q378"/>
    <mergeCell ref="R377:W378"/>
    <mergeCell ref="X377:Y378"/>
    <mergeCell ref="G379:H380"/>
    <mergeCell ref="R379:W380"/>
    <mergeCell ref="X379:Y380"/>
    <mergeCell ref="G373:H374"/>
    <mergeCell ref="I373:Q374"/>
    <mergeCell ref="R373:W374"/>
    <mergeCell ref="X373:Y374"/>
    <mergeCell ref="I375:Q376"/>
    <mergeCell ref="R375:W376"/>
    <mergeCell ref="X375:Y376"/>
    <mergeCell ref="I369:Q370"/>
    <mergeCell ref="R369:W370"/>
    <mergeCell ref="X369:Y370"/>
    <mergeCell ref="I371:Q372"/>
    <mergeCell ref="R371:W372"/>
    <mergeCell ref="X371:Y372"/>
    <mergeCell ref="A401:A402"/>
    <mergeCell ref="C401:C403"/>
    <mergeCell ref="E401:E406"/>
    <mergeCell ref="G401:M402"/>
    <mergeCell ref="N401:V402"/>
    <mergeCell ref="AB401:AD403"/>
    <mergeCell ref="G404:W404"/>
    <mergeCell ref="G405:H406"/>
    <mergeCell ref="I405:L406"/>
    <mergeCell ref="M405:P405"/>
    <mergeCell ref="R381:W382"/>
    <mergeCell ref="X381:Y382"/>
    <mergeCell ref="R383:W384"/>
    <mergeCell ref="X383:Y384"/>
    <mergeCell ref="I379:K384"/>
    <mergeCell ref="L379:Q380"/>
    <mergeCell ref="L381:Q382"/>
    <mergeCell ref="L383:Q384"/>
    <mergeCell ref="G385:H386"/>
    <mergeCell ref="I385:K388"/>
    <mergeCell ref="L385:Q386"/>
    <mergeCell ref="R385:W386"/>
    <mergeCell ref="X385:Y386"/>
    <mergeCell ref="L387:Q388"/>
    <mergeCell ref="R387:W388"/>
    <mergeCell ref="X387:Y388"/>
    <mergeCell ref="G389:H390"/>
    <mergeCell ref="I389:Q390"/>
    <mergeCell ref="R389:W390"/>
    <mergeCell ref="X389:Y390"/>
    <mergeCell ref="G391:H392"/>
    <mergeCell ref="I391:Q392"/>
    <mergeCell ref="E417:E418"/>
    <mergeCell ref="G417:M418"/>
    <mergeCell ref="N417:V418"/>
    <mergeCell ref="AB417:AD419"/>
    <mergeCell ref="G409:H409"/>
    <mergeCell ref="I409:L409"/>
    <mergeCell ref="M409:Y409"/>
    <mergeCell ref="G412:H412"/>
    <mergeCell ref="I412:Z412"/>
    <mergeCell ref="G413:H413"/>
    <mergeCell ref="I413:Z413"/>
    <mergeCell ref="Q405:Z405"/>
    <mergeCell ref="M406:P406"/>
    <mergeCell ref="Q406:U406"/>
    <mergeCell ref="V406:Z406"/>
    <mergeCell ref="G407:H408"/>
    <mergeCell ref="I407:L408"/>
    <mergeCell ref="M407:S407"/>
    <mergeCell ref="T407:Z407"/>
    <mergeCell ref="M408:S408"/>
    <mergeCell ref="T408:Z408"/>
    <mergeCell ref="E424:E432"/>
    <mergeCell ref="E434:E435"/>
    <mergeCell ref="A438:A442"/>
    <mergeCell ref="C438:C439"/>
    <mergeCell ref="E438:E456"/>
    <mergeCell ref="G438:M439"/>
    <mergeCell ref="H449:Z449"/>
    <mergeCell ref="H450:Z450"/>
    <mergeCell ref="H451:Z451"/>
    <mergeCell ref="G452:G456"/>
    <mergeCell ref="E420:E422"/>
    <mergeCell ref="G420:W420"/>
    <mergeCell ref="G421:L421"/>
    <mergeCell ref="M421:Z421"/>
    <mergeCell ref="G422:L422"/>
    <mergeCell ref="M422:O422"/>
    <mergeCell ref="Q422:V422"/>
    <mergeCell ref="W422:Y422"/>
    <mergeCell ref="H452:Z452"/>
    <mergeCell ref="H453:Z456"/>
    <mergeCell ref="A459:A460"/>
    <mergeCell ref="E459:E461"/>
    <mergeCell ref="G459:M460"/>
    <mergeCell ref="N459:V460"/>
    <mergeCell ref="N438:V439"/>
    <mergeCell ref="AB438:AD440"/>
    <mergeCell ref="G441:Z442"/>
    <mergeCell ref="P444:S444"/>
    <mergeCell ref="P446:S446"/>
    <mergeCell ref="G448:V448"/>
    <mergeCell ref="A486:A496"/>
    <mergeCell ref="B486:B496"/>
    <mergeCell ref="C486:C496"/>
    <mergeCell ref="D486:D496"/>
    <mergeCell ref="E486:E496"/>
    <mergeCell ref="G486:M487"/>
    <mergeCell ref="N486:V487"/>
    <mergeCell ref="AB486:AD488"/>
    <mergeCell ref="H489:T489"/>
    <mergeCell ref="I466:L467"/>
    <mergeCell ref="M466:Y467"/>
    <mergeCell ref="Z466:Z467"/>
    <mergeCell ref="A471:A483"/>
    <mergeCell ref="B471:B483"/>
    <mergeCell ref="C471:C483"/>
    <mergeCell ref="E471:E484"/>
    <mergeCell ref="G471:M472"/>
    <mergeCell ref="N471:V472"/>
    <mergeCell ref="H494:T494"/>
    <mergeCell ref="U494:W494"/>
    <mergeCell ref="H495:T495"/>
    <mergeCell ref="U495:W495"/>
    <mergeCell ref="E463:E466"/>
    <mergeCell ref="H531:R531"/>
    <mergeCell ref="S531:W531"/>
    <mergeCell ref="AB504:AD506"/>
    <mergeCell ref="A526:A528"/>
    <mergeCell ref="E526:E527"/>
    <mergeCell ref="G526:M527"/>
    <mergeCell ref="N526:V527"/>
    <mergeCell ref="AB526:AD528"/>
    <mergeCell ref="G502:O502"/>
    <mergeCell ref="P502:X502"/>
    <mergeCell ref="B504:B510"/>
    <mergeCell ref="C504:C510"/>
    <mergeCell ref="D504:D510"/>
    <mergeCell ref="G516:H517"/>
    <mergeCell ref="I516:Z517"/>
    <mergeCell ref="G518:H521"/>
    <mergeCell ref="I518:Z519"/>
    <mergeCell ref="I520:Z521"/>
    <mergeCell ref="G522:H523"/>
    <mergeCell ref="I522:Z522"/>
    <mergeCell ref="J523:Y523"/>
    <mergeCell ref="H492:T492"/>
    <mergeCell ref="G491:G492"/>
    <mergeCell ref="E540:E556"/>
    <mergeCell ref="H544:R544"/>
    <mergeCell ref="H535:R535"/>
    <mergeCell ref="S535:W535"/>
    <mergeCell ref="H536:R536"/>
    <mergeCell ref="S536:W536"/>
    <mergeCell ref="H537:R537"/>
    <mergeCell ref="S537:W537"/>
    <mergeCell ref="H532:R532"/>
    <mergeCell ref="S532:W532"/>
    <mergeCell ref="H533:R533"/>
    <mergeCell ref="S533:W533"/>
    <mergeCell ref="H534:R534"/>
    <mergeCell ref="S534:W534"/>
    <mergeCell ref="H547:R547"/>
    <mergeCell ref="S547:W547"/>
    <mergeCell ref="X547:Y547"/>
    <mergeCell ref="H548:R548"/>
    <mergeCell ref="S548:W548"/>
    <mergeCell ref="X548:Y548"/>
    <mergeCell ref="S544:W544"/>
    <mergeCell ref="X544:Y544"/>
    <mergeCell ref="H545:R545"/>
    <mergeCell ref="S545:W545"/>
    <mergeCell ref="X545:Y545"/>
    <mergeCell ref="H546:R546"/>
    <mergeCell ref="S546:W546"/>
    <mergeCell ref="X546:Y546"/>
    <mergeCell ref="H538:R538"/>
    <mergeCell ref="S538:W538"/>
    <mergeCell ref="G540:M541"/>
    <mergeCell ref="N540:V541"/>
    <mergeCell ref="T578:Y578"/>
    <mergeCell ref="G579:S579"/>
    <mergeCell ref="T579:Y579"/>
    <mergeCell ref="G580:S580"/>
    <mergeCell ref="T580:Y580"/>
    <mergeCell ref="N570:V571"/>
    <mergeCell ref="AB570:AD572"/>
    <mergeCell ref="A574:A577"/>
    <mergeCell ref="B574:B576"/>
    <mergeCell ref="C574:C576"/>
    <mergeCell ref="D574:D576"/>
    <mergeCell ref="E574:E580"/>
    <mergeCell ref="G574:M575"/>
    <mergeCell ref="N574:V575"/>
    <mergeCell ref="AB574:AD576"/>
    <mergeCell ref="A570:A572"/>
    <mergeCell ref="B570:B572"/>
    <mergeCell ref="C570:C572"/>
    <mergeCell ref="D570:D572"/>
    <mergeCell ref="E570:E572"/>
    <mergeCell ref="G570:M571"/>
    <mergeCell ref="X543:Z543"/>
    <mergeCell ref="G589:K589"/>
    <mergeCell ref="L589:R589"/>
    <mergeCell ref="S589:Z589"/>
    <mergeCell ref="A590:A591"/>
    <mergeCell ref="B590:B591"/>
    <mergeCell ref="C590:C591"/>
    <mergeCell ref="D590:D591"/>
    <mergeCell ref="E590:E591"/>
    <mergeCell ref="G590:K590"/>
    <mergeCell ref="L590:R590"/>
    <mergeCell ref="N583:V584"/>
    <mergeCell ref="AB583:AD587"/>
    <mergeCell ref="G586:Z587"/>
    <mergeCell ref="A588:A589"/>
    <mergeCell ref="B588:B589"/>
    <mergeCell ref="C588:C589"/>
    <mergeCell ref="D588:D589"/>
    <mergeCell ref="E588:E589"/>
    <mergeCell ref="G588:R588"/>
    <mergeCell ref="AB588:AD589"/>
    <mergeCell ref="A583:A587"/>
    <mergeCell ref="B583:B587"/>
    <mergeCell ref="C583:C587"/>
    <mergeCell ref="D583:D587"/>
    <mergeCell ref="E583:E587"/>
    <mergeCell ref="G583:M584"/>
    <mergeCell ref="D577:D580"/>
    <mergeCell ref="G577:S577"/>
    <mergeCell ref="T577:Z577"/>
    <mergeCell ref="AB577:AD580"/>
    <mergeCell ref="G578:S578"/>
    <mergeCell ref="L592:R592"/>
    <mergeCell ref="S592:T592"/>
    <mergeCell ref="V592:Z592"/>
    <mergeCell ref="AB592:AD593"/>
    <mergeCell ref="G593:K593"/>
    <mergeCell ref="L593:R593"/>
    <mergeCell ref="S593:T593"/>
    <mergeCell ref="V593:Z593"/>
    <mergeCell ref="A592:A593"/>
    <mergeCell ref="B592:B593"/>
    <mergeCell ref="C592:C593"/>
    <mergeCell ref="D592:D593"/>
    <mergeCell ref="E592:E593"/>
    <mergeCell ref="G592:K592"/>
    <mergeCell ref="S590:T590"/>
    <mergeCell ref="V590:Z590"/>
    <mergeCell ref="AB590:AD591"/>
    <mergeCell ref="G591:K591"/>
    <mergeCell ref="L591:R591"/>
    <mergeCell ref="S591:T591"/>
    <mergeCell ref="V591:Z591"/>
    <mergeCell ref="S596:T596"/>
    <mergeCell ref="V596:Z596"/>
    <mergeCell ref="G597:K597"/>
    <mergeCell ref="L597:R597"/>
    <mergeCell ref="S597:T597"/>
    <mergeCell ref="V597:Z597"/>
    <mergeCell ref="L594:R594"/>
    <mergeCell ref="S594:T594"/>
    <mergeCell ref="V594:Z594"/>
    <mergeCell ref="AB594:AD598"/>
    <mergeCell ref="G595:K595"/>
    <mergeCell ref="L595:R595"/>
    <mergeCell ref="S595:T595"/>
    <mergeCell ref="V595:Z595"/>
    <mergeCell ref="G596:K596"/>
    <mergeCell ref="L596:R596"/>
    <mergeCell ref="A594:A598"/>
    <mergeCell ref="B594:B598"/>
    <mergeCell ref="C594:C598"/>
    <mergeCell ref="D594:D598"/>
    <mergeCell ref="E594:E598"/>
    <mergeCell ref="G594:K594"/>
    <mergeCell ref="N606:V607"/>
    <mergeCell ref="AB606:AD614"/>
    <mergeCell ref="A616:A621"/>
    <mergeCell ref="B616:B621"/>
    <mergeCell ref="C616:C621"/>
    <mergeCell ref="D616:D621"/>
    <mergeCell ref="E616:E621"/>
    <mergeCell ref="G616:M617"/>
    <mergeCell ref="N616:V617"/>
    <mergeCell ref="AB616:AD621"/>
    <mergeCell ref="A606:A614"/>
    <mergeCell ref="B606:B614"/>
    <mergeCell ref="C606:C614"/>
    <mergeCell ref="D606:D614"/>
    <mergeCell ref="E606:E614"/>
    <mergeCell ref="G606:M607"/>
    <mergeCell ref="AB599:AD599"/>
    <mergeCell ref="A601:A604"/>
    <mergeCell ref="B601:B604"/>
    <mergeCell ref="C601:C604"/>
    <mergeCell ref="D601:D604"/>
    <mergeCell ref="E601:E604"/>
    <mergeCell ref="G601:M602"/>
    <mergeCell ref="N601:V602"/>
    <mergeCell ref="AB601:AD604"/>
    <mergeCell ref="N624:V625"/>
    <mergeCell ref="AB624:AD626"/>
    <mergeCell ref="E627:E632"/>
    <mergeCell ref="B628:B632"/>
    <mergeCell ref="C628:C632"/>
    <mergeCell ref="D628:D632"/>
    <mergeCell ref="A624:A629"/>
    <mergeCell ref="B624:B626"/>
    <mergeCell ref="C624:C626"/>
    <mergeCell ref="D624:D626"/>
    <mergeCell ref="E624:E626"/>
    <mergeCell ref="G624:M625"/>
    <mergeCell ref="G619:J619"/>
    <mergeCell ref="K619:L619"/>
    <mergeCell ref="M619:U619"/>
    <mergeCell ref="K620:L620"/>
    <mergeCell ref="M620:U620"/>
    <mergeCell ref="K621:L622"/>
    <mergeCell ref="M621:U621"/>
    <mergeCell ref="N622:T622"/>
    <mergeCell ref="H639:J639"/>
    <mergeCell ref="K639:M639"/>
    <mergeCell ref="P639:S639"/>
    <mergeCell ref="T639:U639"/>
    <mergeCell ref="H643:O643"/>
    <mergeCell ref="P643:Q643"/>
    <mergeCell ref="T636:U636"/>
    <mergeCell ref="H637:J637"/>
    <mergeCell ref="K637:M637"/>
    <mergeCell ref="P637:S638"/>
    <mergeCell ref="T637:U638"/>
    <mergeCell ref="H638:J638"/>
    <mergeCell ref="K638:M638"/>
    <mergeCell ref="E633:E634"/>
    <mergeCell ref="H634:J635"/>
    <mergeCell ref="K634:M634"/>
    <mergeCell ref="P634:U634"/>
    <mergeCell ref="E635:E646"/>
    <mergeCell ref="K635:M635"/>
    <mergeCell ref="P635:U635"/>
    <mergeCell ref="H636:J636"/>
    <mergeCell ref="K636:M636"/>
    <mergeCell ref="P636:S636"/>
    <mergeCell ref="T678:AA682"/>
    <mergeCell ref="H679:P679"/>
    <mergeCell ref="Q679:R679"/>
    <mergeCell ref="H680:P680"/>
    <mergeCell ref="Q680:R680"/>
    <mergeCell ref="H681:P681"/>
    <mergeCell ref="Q681:R681"/>
    <mergeCell ref="H674:P674"/>
    <mergeCell ref="Q674:R674"/>
    <mergeCell ref="H675:P675"/>
    <mergeCell ref="Q675:R675"/>
    <mergeCell ref="H676:P676"/>
    <mergeCell ref="Q676:R676"/>
    <mergeCell ref="E649:E664"/>
    <mergeCell ref="E666:E670"/>
    <mergeCell ref="G667:T667"/>
    <mergeCell ref="U667:Y667"/>
    <mergeCell ref="L669:Y669"/>
    <mergeCell ref="M670:Y670"/>
    <mergeCell ref="O710:Q710"/>
    <mergeCell ref="C701:C704"/>
    <mergeCell ref="E701:E706"/>
    <mergeCell ref="H701:P701"/>
    <mergeCell ref="G704:L704"/>
    <mergeCell ref="G705:I705"/>
    <mergeCell ref="J705:K705"/>
    <mergeCell ref="G706:I706"/>
    <mergeCell ref="J706:K706"/>
    <mergeCell ref="E685:E699"/>
    <mergeCell ref="G686:P686"/>
    <mergeCell ref="Q686:U686"/>
    <mergeCell ref="N688:O688"/>
    <mergeCell ref="P688:V688"/>
    <mergeCell ref="Q691:Z691"/>
    <mergeCell ref="G693:Z693"/>
    <mergeCell ref="Q694:U694"/>
    <mergeCell ref="G696:Z696"/>
    <mergeCell ref="Q697:U697"/>
    <mergeCell ref="A721:A723"/>
    <mergeCell ref="C721:C722"/>
    <mergeCell ref="D721:D723"/>
    <mergeCell ref="E721:E727"/>
    <mergeCell ref="G721:M722"/>
    <mergeCell ref="N721:V722"/>
    <mergeCell ref="G714:N714"/>
    <mergeCell ref="O714:T714"/>
    <mergeCell ref="C715:C718"/>
    <mergeCell ref="G715:K718"/>
    <mergeCell ref="L715:N716"/>
    <mergeCell ref="O715:T716"/>
    <mergeCell ref="L717:N718"/>
    <mergeCell ref="O717:T718"/>
    <mergeCell ref="S710:T710"/>
    <mergeCell ref="G711:H711"/>
    <mergeCell ref="I711:N711"/>
    <mergeCell ref="O711:Q711"/>
    <mergeCell ref="S711:X711"/>
    <mergeCell ref="G712:H712"/>
    <mergeCell ref="I712:N712"/>
    <mergeCell ref="O712:Q712"/>
    <mergeCell ref="S712:X712"/>
    <mergeCell ref="C708:C713"/>
    <mergeCell ref="E708:E712"/>
    <mergeCell ref="G708:X708"/>
    <mergeCell ref="G709:H709"/>
    <mergeCell ref="I709:N709"/>
    <mergeCell ref="O709:Q709"/>
    <mergeCell ref="S709:X709"/>
    <mergeCell ref="G710:H710"/>
    <mergeCell ref="I710:N710"/>
    <mergeCell ref="J733:L733"/>
    <mergeCell ref="M733:O734"/>
    <mergeCell ref="P733:Z734"/>
    <mergeCell ref="J734:L734"/>
    <mergeCell ref="G735:I735"/>
    <mergeCell ref="J735:L735"/>
    <mergeCell ref="M735:O735"/>
    <mergeCell ref="P735:W735"/>
    <mergeCell ref="X735:Y735"/>
    <mergeCell ref="AB721:AD724"/>
    <mergeCell ref="G724:N724"/>
    <mergeCell ref="O724:P724"/>
    <mergeCell ref="AG726:AH726"/>
    <mergeCell ref="D730:D731"/>
    <mergeCell ref="E730:E748"/>
    <mergeCell ref="G730:M731"/>
    <mergeCell ref="N730:V731"/>
    <mergeCell ref="AB730:AD733"/>
    <mergeCell ref="G733:I734"/>
    <mergeCell ref="A750:A752"/>
    <mergeCell ref="C750:C752"/>
    <mergeCell ref="D750:D751"/>
    <mergeCell ref="E750:E755"/>
    <mergeCell ref="G750:M751"/>
    <mergeCell ref="N750:V751"/>
    <mergeCell ref="G738:I738"/>
    <mergeCell ref="J738:L738"/>
    <mergeCell ref="M738:O738"/>
    <mergeCell ref="P738:W738"/>
    <mergeCell ref="X738:Y738"/>
    <mergeCell ref="G739:I739"/>
    <mergeCell ref="J739:L739"/>
    <mergeCell ref="M739:O739"/>
    <mergeCell ref="P739:W739"/>
    <mergeCell ref="X739:Y739"/>
    <mergeCell ref="G736:I736"/>
    <mergeCell ref="J736:L736"/>
    <mergeCell ref="M736:O736"/>
    <mergeCell ref="P736:W737"/>
    <mergeCell ref="X736:Y737"/>
    <mergeCell ref="G737:I737"/>
    <mergeCell ref="J737:L737"/>
    <mergeCell ref="M737:O737"/>
    <mergeCell ref="J772:L773"/>
    <mergeCell ref="G773:I773"/>
    <mergeCell ref="G774:H775"/>
    <mergeCell ref="I774:I775"/>
    <mergeCell ref="J774:K775"/>
    <mergeCell ref="L774:L775"/>
    <mergeCell ref="AB760:AD763"/>
    <mergeCell ref="C767:C768"/>
    <mergeCell ref="D767:D768"/>
    <mergeCell ref="E767:E778"/>
    <mergeCell ref="G767:M768"/>
    <mergeCell ref="N767:V768"/>
    <mergeCell ref="AB767:AD770"/>
    <mergeCell ref="G769:AA769"/>
    <mergeCell ref="G771:N771"/>
    <mergeCell ref="O771:P771"/>
    <mergeCell ref="AB750:AD753"/>
    <mergeCell ref="G753:Z753"/>
    <mergeCell ref="G754:W754"/>
    <mergeCell ref="G755:W755"/>
    <mergeCell ref="G756:W756"/>
    <mergeCell ref="C760:C761"/>
    <mergeCell ref="D760:D761"/>
    <mergeCell ref="E760:E765"/>
    <mergeCell ref="G760:M761"/>
    <mergeCell ref="N760:V761"/>
    <mergeCell ref="G780:H781"/>
    <mergeCell ref="I780:I781"/>
    <mergeCell ref="J780:K781"/>
    <mergeCell ref="L780:L781"/>
    <mergeCell ref="M780:AA780"/>
    <mergeCell ref="M781:R781"/>
    <mergeCell ref="S781:AA781"/>
    <mergeCell ref="G778:H779"/>
    <mergeCell ref="I778:I779"/>
    <mergeCell ref="J778:K779"/>
    <mergeCell ref="L778:L779"/>
    <mergeCell ref="M778:AA778"/>
    <mergeCell ref="M779:R779"/>
    <mergeCell ref="S779:AA779"/>
    <mergeCell ref="M774:AA774"/>
    <mergeCell ref="M775:R775"/>
    <mergeCell ref="S775:AA775"/>
    <mergeCell ref="G776:H777"/>
    <mergeCell ref="I776:I777"/>
    <mergeCell ref="J776:K777"/>
    <mergeCell ref="L776:L777"/>
    <mergeCell ref="M776:AA776"/>
    <mergeCell ref="M777:R777"/>
    <mergeCell ref="S777:AA777"/>
    <mergeCell ref="C791:C799"/>
    <mergeCell ref="E791:E799"/>
    <mergeCell ref="O802:W802"/>
    <mergeCell ref="X802:Y802"/>
    <mergeCell ref="O803:W803"/>
    <mergeCell ref="X803:Y803"/>
    <mergeCell ref="A785:A787"/>
    <mergeCell ref="B785:B787"/>
    <mergeCell ref="C785:C787"/>
    <mergeCell ref="G785:M786"/>
    <mergeCell ref="N785:V786"/>
    <mergeCell ref="AB785:AD786"/>
    <mergeCell ref="G782:H783"/>
    <mergeCell ref="I782:I783"/>
    <mergeCell ref="J782:K783"/>
    <mergeCell ref="L782:L783"/>
    <mergeCell ref="M782:AA782"/>
    <mergeCell ref="M783:R783"/>
    <mergeCell ref="S783:AA783"/>
    <mergeCell ref="U807:V807"/>
    <mergeCell ref="W807:Z807"/>
    <mergeCell ref="J808:K808"/>
    <mergeCell ref="L808:M808"/>
    <mergeCell ref="N808:Q808"/>
    <mergeCell ref="S808:T808"/>
    <mergeCell ref="U808:V808"/>
    <mergeCell ref="W808:Z808"/>
    <mergeCell ref="O804:W804"/>
    <mergeCell ref="X804:Y804"/>
    <mergeCell ref="J806:K807"/>
    <mergeCell ref="L806:M806"/>
    <mergeCell ref="N806:Q806"/>
    <mergeCell ref="S806:T807"/>
    <mergeCell ref="U806:V806"/>
    <mergeCell ref="W806:Z806"/>
    <mergeCell ref="L807:M807"/>
    <mergeCell ref="N807:Q807"/>
    <mergeCell ref="U812:V812"/>
    <mergeCell ref="W812:Z812"/>
    <mergeCell ref="N813:Q813"/>
    <mergeCell ref="W813:Z813"/>
    <mergeCell ref="I815:M815"/>
    <mergeCell ref="N815:Q815"/>
    <mergeCell ref="W815:Z815"/>
    <mergeCell ref="J811:K811"/>
    <mergeCell ref="L811:M811"/>
    <mergeCell ref="N811:Q811"/>
    <mergeCell ref="S811:T811"/>
    <mergeCell ref="J812:K812"/>
    <mergeCell ref="L812:M812"/>
    <mergeCell ref="N812:Q812"/>
    <mergeCell ref="S812:T812"/>
    <mergeCell ref="J809:K809"/>
    <mergeCell ref="L809:M809"/>
    <mergeCell ref="N809:Q810"/>
    <mergeCell ref="S809:T809"/>
    <mergeCell ref="U809:V809"/>
    <mergeCell ref="W809:Z810"/>
    <mergeCell ref="J810:K810"/>
    <mergeCell ref="L810:M810"/>
    <mergeCell ref="S810:T810"/>
    <mergeCell ref="U810:V810"/>
    <mergeCell ref="O827:W827"/>
    <mergeCell ref="X827:Y827"/>
    <mergeCell ref="O828:W828"/>
    <mergeCell ref="X828:Y828"/>
    <mergeCell ref="P821:W821"/>
    <mergeCell ref="X821:Y821"/>
    <mergeCell ref="P823:Z823"/>
    <mergeCell ref="P824:W824"/>
    <mergeCell ref="X824:Y824"/>
    <mergeCell ref="O826:W826"/>
    <mergeCell ref="X826:Y826"/>
    <mergeCell ref="I816:M816"/>
    <mergeCell ref="N816:Q816"/>
    <mergeCell ref="W816:Z816"/>
    <mergeCell ref="I818:M818"/>
    <mergeCell ref="N818:Q818"/>
    <mergeCell ref="W818:Z818"/>
  </mergeCells>
  <phoneticPr fontId="4"/>
  <conditionalFormatting sqref="O715:T716">
    <cfRule type="expression" dxfId="5" priority="1">
      <formula>#REF!="いない"</formula>
    </cfRule>
  </conditionalFormatting>
  <conditionalFormatting sqref="U719:Z720 U729:Z729 W730:Z731 U732:Z732 W750:Z751 U752:Z753 U758:Z759 W760:Z761 U762:Z766 U784:Z784">
    <cfRule type="expression" dxfId="4" priority="2">
      <formula>#REF!="いない"</formula>
    </cfRule>
  </conditionalFormatting>
  <dataValidations count="34">
    <dataValidation type="list" allowBlank="1" showInputMessage="1" showErrorMessage="1" sqref="N202:V203" xr:uid="{00000000-0002-0000-0300-000000000000}">
      <formula1>"ない・ある,ない,ある"</formula1>
    </dataValidation>
    <dataValidation type="list" allowBlank="1" showInputMessage="1" showErrorMessage="1" sqref="T218:W218" xr:uid="{00000000-0002-0000-0300-000001000000}">
      <formula1>"有・無,有,無,　,"</formula1>
    </dataValidation>
    <dataValidation type="list" allowBlank="1" showInputMessage="1" showErrorMessage="1" sqref="N721:V722 N730:V731" xr:uid="{00000000-0002-0000-0300-000002000000}">
      <formula1>"加算あり・加算なし,加算あり,加算なし"</formula1>
    </dataValidation>
    <dataValidation type="list" allowBlank="1" showInputMessage="1" showErrorMessage="1" sqref="G709:G712 K619:K621" xr:uid="{00000000-0002-0000-0300-000003000000}">
      <formula1>"〇"</formula1>
    </dataValidation>
    <dataValidation type="list" allowBlank="1" showInputMessage="1" showErrorMessage="1" sqref="N767:V768 N750:V751 N760:V761" xr:uid="{00000000-0002-0000-0300-000004000000}">
      <formula1>"減算あり・減算なし,減算あり,減算なし"</formula1>
    </dataValidation>
    <dataValidation type="list" allowBlank="1" showInputMessage="1" showErrorMessage="1" sqref="M774:AA774 M776:AA776 M778:AA778 M780:AA780 M782:AA782" xr:uid="{00000000-0002-0000-0300-000005000000}">
      <formula1>"施設内開所・共同保育・閉所,施設内開所,共同保育,閉所"</formula1>
    </dataValidation>
    <dataValidation type="list" allowBlank="1" showInputMessage="1" showErrorMessage="1" sqref="Q691:Z691" xr:uid="{00000000-0002-0000-0300-000006000000}">
      <formula1>"有・同等以上の能力有・無,有,同等以上の能力有,無"</formula1>
    </dataValidation>
    <dataValidation type="list" allowBlank="1" showInputMessage="1" showErrorMessage="1" sqref="N574:V575 N74:V75" xr:uid="{00000000-0002-0000-0300-000007000000}">
      <formula1>"いる・いない・該当なし,いる,いない,該当なし"</formula1>
    </dataValidation>
    <dataValidation type="list" allowBlank="1" showInputMessage="1" showErrorMessage="1" sqref="G590:G597" xr:uid="{00000000-0002-0000-0300-000008000000}">
      <formula1>"(1)・(2)・(3)・(4),(1),(2),(3),(4)"</formula1>
    </dataValidation>
    <dataValidation type="list" allowBlank="1" showInputMessage="1" showErrorMessage="1" sqref="V590:Z597" xr:uid="{00000000-0002-0000-0300-000009000000}">
      <formula1>"年額・月額・日額・一回,年額,月額,日額,一回"</formula1>
    </dataValidation>
    <dataValidation type="list" allowBlank="1" showInputMessage="1" showErrorMessage="1" sqref="N471:V472" xr:uid="{00000000-0002-0000-0300-00000A000000}">
      <formula1>"でない・である,でない,である"</formula1>
    </dataValidation>
    <dataValidation type="list" allowBlank="1" showInputMessage="1" showErrorMessage="1" sqref="N459:V460 N624:V625" xr:uid="{00000000-0002-0000-0300-00000B000000}">
      <formula1>"適　・　否,適,否"</formula1>
    </dataValidation>
    <dataValidation type="list" allowBlank="1" showInputMessage="1" showErrorMessage="1" sqref="N583:V584 N51:V52" xr:uid="{00000000-0002-0000-0300-00000C000000}">
      <formula1>"いない・いる,いない,いる"</formula1>
    </dataValidation>
    <dataValidation type="list" allowBlank="1" showInputMessage="1" showErrorMessage="1" sqref="L27:S28" xr:uid="{00000000-0002-0000-0300-00000D000000}">
      <formula1>"A型・B型,A型,B型"</formula1>
    </dataValidation>
    <dataValidation type="list" allowBlank="1" showInputMessage="1" showErrorMessage="1" sqref="Q337:T337" xr:uid="{00000000-0002-0000-0300-00000E000000}">
      <formula1>#REF!</formula1>
    </dataValidation>
    <dataValidation type="list" allowBlank="1" showInputMessage="1" showErrorMessage="1" sqref="N486:V487 N526:V527 N540:V541" xr:uid="{00000000-0002-0000-0300-00000F000000}">
      <formula1>"いる　・　いない,いる,いない,　,"</formula1>
    </dataValidation>
    <dataValidation type="list" allowBlank="1" showInputMessage="1" showErrorMessage="1" sqref="S530:S538 S544:S545 S547:S548 U490:W496" xr:uid="{00000000-0002-0000-0300-000010000000}">
      <formula1>"有・無,有,無,"</formula1>
    </dataValidation>
    <dataValidation type="list" allowBlank="1" showInputMessage="1" showErrorMessage="1" sqref="P500:W500" xr:uid="{00000000-0002-0000-0300-000011000000}">
      <formula1>"承認あり・なし,承認あり,承認なし,"</formula1>
    </dataValidation>
    <dataValidation type="list" allowBlank="1" showInputMessage="1" showErrorMessage="1" sqref="P502" xr:uid="{00000000-0002-0000-0300-000012000000}">
      <formula1>"あり・なし,あり,なし"</formula1>
    </dataValidation>
    <dataValidation type="list" allowBlank="1" showInputMessage="1" showErrorMessage="1" sqref="S546" xr:uid="{00000000-0002-0000-0300-000013000000}">
      <formula1>"有・無・該当なし,有,無,該当なし,"</formula1>
    </dataValidation>
    <dataValidation type="list" imeMode="off" allowBlank="1" showInputMessage="1" showErrorMessage="1" sqref="L31:M31" xr:uid="{00000000-0002-0000-0300-000014000000}">
      <formula1>"11,12,1"</formula1>
    </dataValidation>
    <dataValidation imeMode="hiragana" allowBlank="1" showInputMessage="1" showErrorMessage="1" sqref="G270:Z271 G350:Z353" xr:uid="{00000000-0002-0000-0300-000015000000}"/>
    <dataValidation imeMode="off" allowBlank="1" showInputMessage="1" showErrorMessage="1" sqref="I15:I16 K15:K16 N15:N16 P15:P16 R15:R16 T15:T16 W15:W16 Y15:Y16 N110:Q110 T212:V214 K278:K279 M278:M279 O278:O279 Q278:Q279 S278:S279 U278:U279 U228:U231" xr:uid="{00000000-0002-0000-0300-000016000000}"/>
    <dataValidation type="list" allowBlank="1" showInputMessage="1" showErrorMessage="1" sqref="U136:X136 V139:X142 U139:U143 U145:U149 V145:X148 U156:X156 U151:X151 V152:X154 U152:U155 M339:M341 M295:M297 M293 Q686:U686 U667:Y667 Q697:U697" xr:uid="{00000000-0002-0000-0300-000017000000}">
      <formula1>"有・無,有,無"</formula1>
    </dataValidation>
    <dataValidation type="list" allowBlank="1" showInputMessage="1" showErrorMessage="1" sqref="U135:X135 W162 W165 W174 W179 W176" xr:uid="{00000000-0002-0000-0300-000018000000}">
      <formula1>"適・否,適,否"</formula1>
    </dataValidation>
    <dataValidation type="list" allowBlank="1" showInputMessage="1" showErrorMessage="1" sqref="N287:N289 T287 G264 G499:G500 H499 O132 R132 U132 L132 H412:H413 G412:G414 G405:H409 G449:G456 H463:H465 G463:G466 G701" xr:uid="{00000000-0002-0000-0300-000019000000}">
      <formula1>"○,　,"</formula1>
    </dataValidation>
    <dataValidation type="list" allowBlank="1" showInputMessage="1" showErrorMessage="1" sqref="N11:V12 N616:V617 N606:V607 N601:V602 N570:V571 Q694:U694 N505:V506 N565:V566 N559:V560" xr:uid="{00000000-0002-0000-0300-00001A000000}">
      <formula1>"いる・いない,いる,いない"</formula1>
    </dataValidation>
    <dataValidation type="list" allowBlank="1" showInputMessage="1" showErrorMessage="1" sqref="N785:V786" xr:uid="{00000000-0002-0000-0300-00001B000000}">
      <formula1>$AJ$11:$AJ$13</formula1>
    </dataValidation>
    <dataValidation type="list" allowBlank="1" showInputMessage="1" showErrorMessage="1" sqref="M187:Q189 M194:Q194 M197:Q201" xr:uid="{00000000-0002-0000-0300-00001C000000}">
      <formula1>$AL$11:$AL$13</formula1>
    </dataValidation>
    <dataValidation type="list" allowBlank="1" showInputMessage="1" showErrorMessage="1" sqref="N282 N249 N438 N267 N256 N44 N92 N18 N24 N325 N306 N345 N316 N274 N79 N183 N417 N60 N68 N355 N401 N195" xr:uid="{00000000-0002-0000-0300-00001D000000}">
      <formula1>$AF$11:$AF$13</formula1>
    </dataValidation>
    <dataValidation type="list" allowBlank="1" showInputMessage="1" showErrorMessage="1" sqref="V285:Z285 N348:R348 M119:M121 W119:W120 X84 X82 N88 N86 N84 N82 X88 X86 M186:Q186 P21 M124:M126" xr:uid="{00000000-0002-0000-0300-00001E000000}">
      <formula1>$AK$11:$AK$13</formula1>
    </dataValidation>
    <dataValidation type="list" allowBlank="1" showInputMessage="1" showErrorMessage="1" sqref="K319" xr:uid="{FFE7477B-713B-404F-BCD8-3277322937C9}">
      <formula1>"有　・　無,有,無"</formula1>
    </dataValidation>
    <dataValidation type="list" allowBlank="1" showInputMessage="1" showErrorMessage="1" sqref="N512:V513" xr:uid="{E4F7AAB0-2013-40D0-A4EE-BC785276C403}">
      <formula1>"いる・いない・掲載予定,いる,いない,掲載予定"</formula1>
    </dataValidation>
    <dataValidation type="list" showInputMessage="1" showErrorMessage="1" sqref="H516:H517 G516:G518 G522:H523" xr:uid="{D80409E2-ADE0-4648-AF20-7AE7EFD8A7AD}">
      <formula1>"〇,　 ,"</formula1>
    </dataValidation>
  </dataValidations>
  <pageMargins left="0.25" right="0.25" top="0.75" bottom="0.75" header="0.3" footer="0.3"/>
  <pageSetup paperSize="9" scale="99" orientation="landscape"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pageSetUpPr fitToPage="1"/>
  </sheetPr>
  <dimension ref="A1:AR748"/>
  <sheetViews>
    <sheetView showGridLines="0" tabSelected="1" view="pageBreakPreview" topLeftCell="A2" zoomScaleNormal="100" zoomScaleSheetLayoutView="100" workbookViewId="0">
      <selection activeCell="E6" sqref="E6"/>
    </sheetView>
  </sheetViews>
  <sheetFormatPr defaultColWidth="9" defaultRowHeight="13.2"/>
  <cols>
    <col min="1" max="1" width="10" customWidth="1"/>
    <col min="2" max="2" width="2.88671875" style="372" customWidth="1"/>
    <col min="3" max="3" width="18.109375" customWidth="1"/>
    <col min="4" max="4" width="3.6640625" customWidth="1"/>
    <col min="5" max="5" width="44.109375" customWidth="1"/>
    <col min="6" max="30" width="2.6640625" customWidth="1"/>
    <col min="31" max="31" width="1.33203125" customWidth="1"/>
    <col min="32" max="43" width="12.21875" hidden="1" customWidth="1"/>
  </cols>
  <sheetData>
    <row r="1" spans="1:44" ht="28.2">
      <c r="A1" s="1437"/>
      <c r="B1" s="1437"/>
      <c r="C1" s="1437"/>
      <c r="D1" s="1437"/>
      <c r="E1" s="2078"/>
      <c r="F1" s="2079" t="s">
        <v>39</v>
      </c>
      <c r="G1" s="2080"/>
      <c r="H1" s="2080"/>
      <c r="I1" s="2080"/>
      <c r="J1" s="2080"/>
      <c r="K1" s="2080"/>
      <c r="L1" s="2080"/>
      <c r="M1" s="2081"/>
      <c r="N1" s="2097" t="str">
        <f>IF(表紙!H4="","",表紙!H4)</f>
        <v/>
      </c>
      <c r="O1" s="2098"/>
      <c r="P1" s="2098"/>
      <c r="Q1" s="2098"/>
      <c r="R1" s="2098"/>
      <c r="S1" s="2098"/>
      <c r="T1" s="2098"/>
      <c r="U1" s="2098"/>
      <c r="V1" s="2098"/>
      <c r="W1" s="2098"/>
      <c r="X1" s="2098"/>
      <c r="Y1" s="2098"/>
      <c r="Z1" s="2098"/>
      <c r="AA1" s="2098"/>
      <c r="AB1" s="2098"/>
      <c r="AC1" s="2098"/>
      <c r="AD1" s="2099"/>
      <c r="AE1" s="308"/>
      <c r="AF1" s="129"/>
      <c r="AG1" s="129"/>
      <c r="AH1" s="129"/>
      <c r="AI1" s="129"/>
      <c r="AJ1" s="129"/>
      <c r="AK1" s="129"/>
      <c r="AL1" s="129"/>
      <c r="AM1" s="129"/>
      <c r="AN1" s="129"/>
      <c r="AO1" s="129"/>
      <c r="AP1" s="129"/>
      <c r="AQ1" s="129"/>
      <c r="AR1" s="129"/>
    </row>
    <row r="2" spans="1:44" ht="28.2">
      <c r="A2" s="309"/>
      <c r="B2" s="310"/>
      <c r="C2" s="309"/>
      <c r="D2" s="309"/>
      <c r="E2" s="309"/>
      <c r="F2" s="2100" t="s">
        <v>44</v>
      </c>
      <c r="G2" s="2100"/>
      <c r="H2" s="2100"/>
      <c r="I2" s="2100"/>
      <c r="J2" s="2100"/>
      <c r="K2" s="2100"/>
      <c r="L2" s="2100"/>
      <c r="M2" s="2100"/>
      <c r="N2" s="2100"/>
      <c r="O2" s="2100"/>
      <c r="P2" s="2100"/>
      <c r="Q2" s="2100"/>
      <c r="R2" s="2100"/>
      <c r="S2" s="2100"/>
      <c r="T2" s="2100"/>
      <c r="U2" s="2100"/>
      <c r="V2" s="2100"/>
      <c r="W2" s="2100"/>
      <c r="X2" s="2100"/>
      <c r="Y2" s="2100"/>
      <c r="Z2" s="2100"/>
      <c r="AA2" s="2100"/>
      <c r="AB2" s="2100"/>
      <c r="AC2" s="2100"/>
      <c r="AD2" s="2100"/>
      <c r="AE2" s="311"/>
      <c r="AF2" s="129"/>
      <c r="AG2" s="129"/>
      <c r="AH2" s="129"/>
      <c r="AI2" s="129"/>
      <c r="AJ2" s="129"/>
      <c r="AK2" s="129"/>
      <c r="AL2" s="129"/>
      <c r="AM2" s="129"/>
      <c r="AN2" s="129"/>
      <c r="AO2" s="129"/>
      <c r="AP2" s="129"/>
      <c r="AQ2" s="129"/>
      <c r="AR2" s="129"/>
    </row>
    <row r="3" spans="1:44" ht="28.2">
      <c r="A3" s="309"/>
      <c r="B3" s="310"/>
      <c r="C3" s="309"/>
      <c r="D3" s="309"/>
      <c r="E3" s="309"/>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311"/>
      <c r="AF3" s="129"/>
      <c r="AG3" s="129"/>
      <c r="AH3" s="129"/>
      <c r="AI3" s="129"/>
      <c r="AJ3" s="129"/>
      <c r="AK3" s="129"/>
      <c r="AL3" s="129"/>
      <c r="AM3" s="129"/>
      <c r="AN3" s="129"/>
      <c r="AO3" s="129"/>
      <c r="AP3" s="129"/>
      <c r="AQ3" s="129"/>
      <c r="AR3" s="129"/>
    </row>
    <row r="4" spans="1:44" ht="28.2">
      <c r="A4" s="309"/>
      <c r="B4" s="310"/>
      <c r="C4" s="309"/>
      <c r="D4" s="309"/>
      <c r="E4" s="309"/>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311"/>
      <c r="AF4" s="129"/>
      <c r="AG4" s="129"/>
      <c r="AH4" s="129"/>
      <c r="AI4" s="129"/>
      <c r="AJ4" s="129"/>
      <c r="AK4" s="129"/>
      <c r="AL4" s="129"/>
      <c r="AM4" s="129"/>
      <c r="AN4" s="129"/>
      <c r="AO4" s="129"/>
      <c r="AP4" s="129"/>
      <c r="AQ4" s="129"/>
      <c r="AR4" s="129"/>
    </row>
    <row r="5" spans="1:44" ht="28.2">
      <c r="A5" s="309"/>
      <c r="B5" s="310"/>
      <c r="C5" s="309"/>
      <c r="D5" s="309"/>
      <c r="E5" s="309"/>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311"/>
      <c r="AF5" s="129"/>
      <c r="AG5" s="129"/>
      <c r="AH5" s="129"/>
      <c r="AI5" s="129"/>
      <c r="AJ5" s="129"/>
      <c r="AK5" s="129"/>
      <c r="AL5" s="129"/>
      <c r="AM5" s="129"/>
      <c r="AN5" s="129"/>
      <c r="AO5" s="129"/>
      <c r="AP5" s="129"/>
      <c r="AQ5" s="129"/>
      <c r="AR5" s="129"/>
    </row>
    <row r="6" spans="1:44" ht="28.2">
      <c r="A6" s="309"/>
      <c r="B6" s="310"/>
      <c r="C6" s="309"/>
      <c r="D6" s="309"/>
      <c r="E6" s="309"/>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311"/>
      <c r="AF6" s="129"/>
      <c r="AG6" s="129"/>
      <c r="AH6" s="129"/>
      <c r="AI6" s="129"/>
      <c r="AJ6" s="129"/>
      <c r="AK6" s="129"/>
      <c r="AL6" s="129"/>
      <c r="AM6" s="129"/>
      <c r="AN6" s="129"/>
      <c r="AO6" s="129"/>
      <c r="AP6" s="129"/>
      <c r="AQ6" s="129"/>
      <c r="AR6" s="129"/>
    </row>
    <row r="7" spans="1:44" ht="28.2">
      <c r="A7" s="309"/>
      <c r="B7" s="310"/>
      <c r="C7" s="309"/>
      <c r="D7" s="309"/>
      <c r="E7" s="309"/>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311"/>
      <c r="AF7" s="129"/>
      <c r="AG7" s="129"/>
      <c r="AH7" s="129"/>
      <c r="AI7" s="129"/>
      <c r="AJ7" s="129"/>
      <c r="AK7" s="129"/>
      <c r="AL7" s="129"/>
      <c r="AM7" s="129"/>
      <c r="AN7" s="129"/>
      <c r="AO7" s="129"/>
      <c r="AP7" s="129"/>
      <c r="AQ7" s="129"/>
      <c r="AR7" s="129"/>
    </row>
    <row r="8" spans="1:44" ht="28.2">
      <c r="A8" s="309"/>
      <c r="B8" s="310"/>
      <c r="C8" s="309"/>
      <c r="D8" s="309"/>
      <c r="E8" s="309"/>
      <c r="F8" s="157"/>
      <c r="G8" s="157"/>
      <c r="H8" s="157"/>
      <c r="I8" s="157"/>
      <c r="J8" s="157"/>
      <c r="K8" s="157"/>
      <c r="L8" s="157"/>
      <c r="M8" s="157"/>
      <c r="N8" s="157"/>
      <c r="O8" s="157"/>
      <c r="P8" s="157"/>
      <c r="Q8" s="157"/>
      <c r="R8" s="157"/>
      <c r="S8" s="157"/>
      <c r="T8" s="157"/>
      <c r="U8" s="157"/>
      <c r="V8" s="157"/>
      <c r="W8" s="157"/>
      <c r="X8" s="157"/>
      <c r="Y8" s="157"/>
      <c r="Z8" s="157"/>
      <c r="AA8" s="157"/>
      <c r="AB8" s="157"/>
      <c r="AC8" s="157"/>
      <c r="AD8" s="157"/>
      <c r="AE8" s="311"/>
      <c r="AF8" s="129"/>
      <c r="AG8" s="129"/>
      <c r="AH8" s="129"/>
      <c r="AI8" s="129"/>
      <c r="AJ8" s="129"/>
      <c r="AK8" s="129"/>
      <c r="AL8" s="129"/>
      <c r="AM8" s="129"/>
      <c r="AN8" s="129"/>
      <c r="AO8" s="129"/>
      <c r="AP8" s="129"/>
      <c r="AQ8" s="129"/>
      <c r="AR8" s="129"/>
    </row>
    <row r="9" spans="1:44" ht="90" customHeight="1">
      <c r="A9" s="1437" t="s">
        <v>1388</v>
      </c>
      <c r="B9" s="1437"/>
      <c r="C9" s="1437"/>
      <c r="D9" s="1437"/>
      <c r="E9" s="1437"/>
      <c r="F9" s="1437"/>
      <c r="G9" s="1437"/>
      <c r="H9" s="1437"/>
      <c r="I9" s="1437"/>
      <c r="J9" s="1437"/>
      <c r="K9" s="1437"/>
      <c r="L9" s="1437"/>
      <c r="M9" s="1437"/>
      <c r="N9" s="1437"/>
      <c r="O9" s="1437"/>
      <c r="P9" s="1437"/>
      <c r="Q9" s="1437"/>
      <c r="R9" s="1437"/>
      <c r="S9" s="1437"/>
      <c r="T9" s="1437"/>
      <c r="U9" s="1437"/>
      <c r="V9" s="1437"/>
      <c r="W9" s="1437"/>
      <c r="X9" s="1437"/>
      <c r="Y9" s="1437"/>
      <c r="Z9" s="1437"/>
      <c r="AA9" s="1437"/>
      <c r="AB9" s="1437"/>
      <c r="AC9" s="1437"/>
      <c r="AD9" s="1437"/>
      <c r="AE9" s="312"/>
      <c r="AF9" s="312"/>
      <c r="AG9" s="312"/>
      <c r="AH9" s="312"/>
      <c r="AI9" s="312"/>
      <c r="AJ9" s="312"/>
      <c r="AK9" s="312"/>
      <c r="AL9" s="312"/>
      <c r="AM9" s="312"/>
      <c r="AN9" s="312"/>
      <c r="AO9" s="312"/>
      <c r="AP9" s="312"/>
      <c r="AQ9" s="312"/>
      <c r="AR9" s="312"/>
    </row>
    <row r="10" spans="1:44" ht="28.2">
      <c r="A10" s="1437"/>
      <c r="B10" s="1437"/>
      <c r="C10" s="1437"/>
      <c r="D10" s="1437"/>
      <c r="E10" s="1437"/>
      <c r="F10" s="1437"/>
      <c r="G10" s="1437"/>
      <c r="H10" s="1437"/>
      <c r="I10" s="1437"/>
      <c r="J10" s="1437"/>
      <c r="K10" s="1437"/>
      <c r="L10" s="1437"/>
      <c r="M10" s="1437"/>
      <c r="N10" s="1437"/>
      <c r="O10" s="1437"/>
      <c r="P10" s="1437"/>
      <c r="Q10" s="1437"/>
      <c r="R10" s="1437"/>
      <c r="S10" s="1437"/>
      <c r="T10" s="1437"/>
      <c r="U10" s="1437"/>
      <c r="V10" s="1437"/>
      <c r="W10" s="1437"/>
      <c r="X10" s="1437"/>
      <c r="Y10" s="1437"/>
      <c r="Z10" s="1437"/>
      <c r="AA10" s="1437"/>
      <c r="AB10" s="1437"/>
      <c r="AC10" s="1437"/>
      <c r="AD10" s="1437"/>
      <c r="AE10" s="312"/>
      <c r="AF10" s="312"/>
      <c r="AG10" s="312"/>
      <c r="AH10" s="312"/>
      <c r="AI10" s="312"/>
      <c r="AJ10" s="312"/>
      <c r="AK10" s="312"/>
      <c r="AL10" s="312"/>
      <c r="AM10" s="312"/>
      <c r="AN10" s="312"/>
      <c r="AO10" s="312"/>
      <c r="AP10" s="312"/>
      <c r="AQ10" s="312"/>
      <c r="AR10" s="312"/>
    </row>
    <row r="11" spans="1:44" ht="28.2">
      <c r="A11" s="313"/>
      <c r="B11" s="314"/>
      <c r="C11" s="313"/>
      <c r="D11" s="313"/>
      <c r="E11" s="313"/>
      <c r="F11" s="313"/>
      <c r="G11" s="313"/>
      <c r="H11" s="313"/>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2"/>
      <c r="AF11" s="312"/>
      <c r="AG11" s="312"/>
      <c r="AH11" s="312"/>
      <c r="AI11" s="312"/>
      <c r="AJ11" s="312"/>
      <c r="AK11" s="312"/>
      <c r="AL11" s="312"/>
      <c r="AM11" s="312"/>
      <c r="AN11" s="312"/>
      <c r="AO11" s="312"/>
      <c r="AP11" s="312"/>
      <c r="AQ11" s="312"/>
      <c r="AR11" s="312"/>
    </row>
    <row r="12" spans="1:44" ht="28.2">
      <c r="A12" s="313"/>
      <c r="B12" s="314"/>
      <c r="C12" s="313"/>
      <c r="D12" s="313"/>
      <c r="E12" s="313"/>
      <c r="F12" s="313"/>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c r="AD12" s="313"/>
      <c r="AE12" s="312"/>
      <c r="AF12" s="312"/>
      <c r="AG12" s="312"/>
      <c r="AH12" s="312"/>
      <c r="AI12" s="312"/>
      <c r="AJ12" s="312"/>
      <c r="AK12" s="312"/>
      <c r="AL12" s="312"/>
      <c r="AM12" s="312"/>
      <c r="AN12" s="312"/>
      <c r="AO12" s="312"/>
      <c r="AP12" s="312"/>
      <c r="AQ12" s="312"/>
      <c r="AR12" s="312"/>
    </row>
    <row r="13" spans="1:44" ht="28.2">
      <c r="A13" s="313"/>
      <c r="B13" s="314"/>
      <c r="C13" s="313"/>
      <c r="D13" s="313"/>
      <c r="E13" s="313"/>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2"/>
      <c r="AF13" s="312"/>
      <c r="AG13" s="312"/>
      <c r="AH13" s="312"/>
      <c r="AI13" s="312"/>
      <c r="AJ13" s="312"/>
      <c r="AK13" s="312"/>
      <c r="AL13" s="312"/>
      <c r="AM13" s="312"/>
      <c r="AN13" s="312"/>
      <c r="AO13" s="312"/>
      <c r="AP13" s="312"/>
      <c r="AQ13" s="312"/>
      <c r="AR13" s="312"/>
    </row>
    <row r="14" spans="1:44" ht="28.2">
      <c r="A14" s="313"/>
      <c r="B14" s="314"/>
      <c r="C14" s="313"/>
      <c r="D14" s="313"/>
      <c r="E14" s="313"/>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2"/>
      <c r="AF14" s="312"/>
      <c r="AG14" s="312"/>
      <c r="AH14" s="312"/>
      <c r="AI14" s="312"/>
      <c r="AJ14" s="312"/>
      <c r="AK14" s="312"/>
      <c r="AL14" s="312"/>
      <c r="AM14" s="312"/>
      <c r="AN14" s="312"/>
      <c r="AO14" s="312"/>
      <c r="AP14" s="312"/>
      <c r="AQ14" s="312"/>
      <c r="AR14" s="312"/>
    </row>
    <row r="15" spans="1:44" ht="28.2">
      <c r="A15" s="313"/>
      <c r="B15" s="314"/>
      <c r="C15" s="313"/>
      <c r="D15" s="313"/>
      <c r="E15" s="31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2"/>
      <c r="AF15" s="312"/>
      <c r="AG15" s="312"/>
      <c r="AH15" s="312"/>
      <c r="AI15" s="312"/>
      <c r="AJ15" s="312"/>
      <c r="AK15" s="312"/>
      <c r="AL15" s="312"/>
      <c r="AM15" s="312"/>
      <c r="AN15" s="312"/>
      <c r="AO15" s="312"/>
      <c r="AP15" s="312"/>
      <c r="AQ15" s="312"/>
      <c r="AR15" s="312"/>
    </row>
    <row r="16" spans="1:44" ht="28.2">
      <c r="A16" s="313"/>
      <c r="B16" s="314"/>
      <c r="C16" s="313"/>
      <c r="D16" s="313"/>
      <c r="E16" s="313"/>
      <c r="F16" s="313"/>
      <c r="G16" s="313"/>
      <c r="H16" s="313"/>
      <c r="I16" s="313"/>
      <c r="J16" s="313"/>
      <c r="K16" s="313"/>
      <c r="L16" s="313"/>
      <c r="M16" s="313"/>
      <c r="N16" s="313"/>
      <c r="O16" s="313"/>
      <c r="P16" s="313"/>
      <c r="Q16" s="313"/>
      <c r="R16" s="313"/>
      <c r="S16" s="313"/>
      <c r="T16" s="313"/>
      <c r="U16" s="313"/>
      <c r="V16" s="313"/>
      <c r="W16" s="313"/>
      <c r="X16" s="313"/>
      <c r="Y16" s="313"/>
      <c r="Z16" s="313"/>
      <c r="AA16" s="313"/>
      <c r="AB16" s="313"/>
      <c r="AC16" s="313"/>
      <c r="AD16" s="313"/>
      <c r="AE16" s="312"/>
      <c r="AF16" s="312"/>
      <c r="AG16" s="312"/>
      <c r="AH16" s="312"/>
      <c r="AI16" s="312"/>
      <c r="AJ16" s="312"/>
      <c r="AK16" s="312"/>
      <c r="AL16" s="312"/>
      <c r="AM16" s="312"/>
      <c r="AN16" s="312"/>
      <c r="AO16" s="312"/>
      <c r="AP16" s="312"/>
      <c r="AQ16" s="312"/>
      <c r="AR16" s="312"/>
    </row>
    <row r="17" spans="1:44" ht="28.2">
      <c r="A17" s="313"/>
      <c r="B17" s="314"/>
      <c r="C17" s="313"/>
      <c r="D17" s="313"/>
      <c r="E17" s="313"/>
      <c r="F17" s="313"/>
      <c r="G17" s="313"/>
      <c r="H17" s="313"/>
      <c r="I17" s="313"/>
      <c r="J17" s="313"/>
      <c r="K17" s="313"/>
      <c r="L17" s="313"/>
      <c r="M17" s="313"/>
      <c r="N17" s="313"/>
      <c r="O17" s="313"/>
      <c r="P17" s="313"/>
      <c r="Q17" s="313"/>
      <c r="R17" s="313"/>
      <c r="S17" s="313"/>
      <c r="T17" s="313"/>
      <c r="U17" s="313"/>
      <c r="V17" s="313"/>
      <c r="W17" s="313"/>
      <c r="X17" s="313"/>
      <c r="Y17" s="313"/>
      <c r="Z17" s="313"/>
      <c r="AA17" s="313"/>
      <c r="AB17" s="313"/>
      <c r="AC17" s="313"/>
      <c r="AD17" s="313"/>
      <c r="AE17" s="312"/>
      <c r="AF17" s="312"/>
      <c r="AG17" s="312"/>
      <c r="AH17" s="312"/>
      <c r="AI17" s="312"/>
      <c r="AJ17" s="312"/>
      <c r="AK17" s="312"/>
      <c r="AL17" s="312"/>
      <c r="AM17" s="312"/>
      <c r="AN17" s="312"/>
      <c r="AO17" s="312"/>
      <c r="AP17" s="312"/>
      <c r="AQ17" s="312"/>
      <c r="AR17" s="312"/>
    </row>
    <row r="18" spans="1:44">
      <c r="A18" s="2101"/>
      <c r="B18" s="2101"/>
      <c r="C18" s="2101"/>
      <c r="D18" s="2101"/>
      <c r="E18" s="2101"/>
      <c r="F18" s="2101"/>
      <c r="G18" s="2101"/>
      <c r="H18" s="2101"/>
      <c r="I18" s="2101"/>
      <c r="J18" s="2101"/>
      <c r="K18" s="2101"/>
      <c r="L18" s="2101"/>
      <c r="M18" s="2101"/>
      <c r="N18" s="2101"/>
      <c r="O18" s="2101"/>
      <c r="P18" s="2101"/>
      <c r="Q18" s="2101"/>
      <c r="R18" s="2101"/>
      <c r="S18" s="2101"/>
      <c r="T18" s="2101"/>
      <c r="U18" s="2101"/>
      <c r="V18" s="2101"/>
      <c r="W18" s="2101"/>
      <c r="X18" s="2101"/>
      <c r="Y18" s="2101"/>
      <c r="Z18" s="2101"/>
      <c r="AA18" s="2101"/>
      <c r="AB18" s="2101"/>
      <c r="AC18" s="2101"/>
      <c r="AD18" s="2101"/>
      <c r="AE18" s="311"/>
      <c r="AF18" s="129"/>
      <c r="AG18" s="129"/>
      <c r="AH18" s="129"/>
      <c r="AI18" s="129"/>
      <c r="AJ18" s="129"/>
      <c r="AK18" s="129"/>
      <c r="AL18" s="129"/>
      <c r="AM18" s="129"/>
      <c r="AN18" s="129"/>
      <c r="AO18" s="129"/>
      <c r="AP18" s="129"/>
      <c r="AQ18" s="129"/>
      <c r="AR18" s="129"/>
    </row>
    <row r="19" spans="1:44" ht="13.5" customHeight="1">
      <c r="A19" s="134" t="s">
        <v>132</v>
      </c>
      <c r="B19" s="1461" t="s">
        <v>0</v>
      </c>
      <c r="C19" s="2102"/>
      <c r="D19" s="505" t="s">
        <v>194</v>
      </c>
      <c r="E19" s="134" t="s">
        <v>1</v>
      </c>
      <c r="F19" s="1463" t="s">
        <v>3</v>
      </c>
      <c r="G19" s="1463"/>
      <c r="H19" s="1463"/>
      <c r="I19" s="1463"/>
      <c r="J19" s="1463"/>
      <c r="K19" s="1463"/>
      <c r="L19" s="1463"/>
      <c r="M19" s="1463"/>
      <c r="N19" s="1463"/>
      <c r="O19" s="1463"/>
      <c r="P19" s="1463"/>
      <c r="Q19" s="1463"/>
      <c r="R19" s="1463"/>
      <c r="S19" s="1463"/>
      <c r="T19" s="1463"/>
      <c r="U19" s="1463"/>
      <c r="V19" s="1463"/>
      <c r="W19" s="1463"/>
      <c r="X19" s="1463"/>
      <c r="Y19" s="1463"/>
      <c r="Z19" s="1463"/>
      <c r="AA19" s="1463"/>
      <c r="AB19" s="1462" t="s">
        <v>2</v>
      </c>
      <c r="AC19" s="1462"/>
      <c r="AD19" s="1462"/>
      <c r="AE19" s="126"/>
      <c r="AF19" s="315" t="s">
        <v>57</v>
      </c>
      <c r="AG19" s="316"/>
      <c r="AH19" s="316"/>
      <c r="AI19" s="316"/>
      <c r="AJ19" s="316"/>
      <c r="AK19" s="316"/>
      <c r="AL19" s="316"/>
      <c r="AM19" s="316"/>
      <c r="AN19" s="316"/>
      <c r="AO19" s="316"/>
      <c r="AP19" s="316"/>
      <c r="AQ19" s="317"/>
      <c r="AR19" s="31"/>
    </row>
    <row r="20" spans="1:44" ht="5.25" customHeight="1">
      <c r="A20" s="318"/>
      <c r="B20" s="319"/>
      <c r="C20" s="502"/>
      <c r="D20" s="506"/>
      <c r="E20" s="320"/>
      <c r="F20" s="321"/>
      <c r="G20" s="322"/>
      <c r="H20" s="322"/>
      <c r="I20" s="322"/>
      <c r="J20" s="322"/>
      <c r="K20" s="322"/>
      <c r="L20" s="322"/>
      <c r="M20" s="322"/>
      <c r="N20" s="322"/>
      <c r="O20" s="322"/>
      <c r="P20" s="322"/>
      <c r="Q20" s="322"/>
      <c r="R20" s="322"/>
      <c r="S20" s="322"/>
      <c r="T20" s="322"/>
      <c r="U20" s="322"/>
      <c r="V20" s="322"/>
      <c r="W20" s="322"/>
      <c r="X20" s="322"/>
      <c r="Y20" s="322"/>
      <c r="Z20" s="322"/>
      <c r="AA20" s="323"/>
      <c r="AB20" s="324"/>
      <c r="AC20" s="325"/>
      <c r="AD20" s="326"/>
      <c r="AE20" s="126"/>
      <c r="AF20" s="327"/>
      <c r="AG20" s="129"/>
      <c r="AH20" s="129"/>
      <c r="AI20" s="129"/>
      <c r="AJ20" s="129"/>
      <c r="AK20" s="129"/>
      <c r="AL20" s="129"/>
      <c r="AM20" s="129"/>
      <c r="AN20" s="129"/>
      <c r="AO20" s="129"/>
      <c r="AP20" s="31"/>
      <c r="AQ20" s="45"/>
      <c r="AR20" s="31"/>
    </row>
    <row r="21" spans="1:44" ht="13.5" customHeight="1">
      <c r="A21" s="47" t="s">
        <v>527</v>
      </c>
      <c r="B21" s="59">
        <v>1</v>
      </c>
      <c r="C21" s="488" t="s">
        <v>519</v>
      </c>
      <c r="D21" s="63" t="s">
        <v>242</v>
      </c>
      <c r="E21" s="1056" t="s">
        <v>520</v>
      </c>
      <c r="F21" s="142"/>
      <c r="G21" s="1011" t="s">
        <v>72</v>
      </c>
      <c r="H21" s="1011"/>
      <c r="I21" s="1011"/>
      <c r="J21" s="1011"/>
      <c r="K21" s="1011"/>
      <c r="L21" s="1011"/>
      <c r="M21" s="1011"/>
      <c r="N21" s="1058" t="s">
        <v>627</v>
      </c>
      <c r="O21" s="1058"/>
      <c r="P21" s="1058"/>
      <c r="Q21" s="1058"/>
      <c r="R21" s="1058"/>
      <c r="S21" s="1058"/>
      <c r="T21" s="1058"/>
      <c r="U21" s="1058"/>
      <c r="V21" s="1058"/>
      <c r="W21" s="46"/>
      <c r="X21" s="46"/>
      <c r="Y21" s="46"/>
      <c r="Z21" s="46"/>
      <c r="AA21" s="143"/>
      <c r="AB21" s="1082" t="s">
        <v>495</v>
      </c>
      <c r="AC21" s="1113"/>
      <c r="AD21" s="1114"/>
      <c r="AE21" s="126"/>
      <c r="AF21" s="327"/>
      <c r="AG21" s="129"/>
      <c r="AH21" s="129"/>
      <c r="AI21" s="129"/>
      <c r="AJ21" s="129"/>
      <c r="AK21" s="129"/>
      <c r="AL21" s="129"/>
      <c r="AM21" s="129"/>
      <c r="AN21" s="129"/>
      <c r="AO21" s="129"/>
      <c r="AP21" s="31"/>
      <c r="AQ21" s="45"/>
      <c r="AR21" s="31"/>
    </row>
    <row r="22" spans="1:44">
      <c r="A22" s="328"/>
      <c r="B22" s="329"/>
      <c r="C22" s="105"/>
      <c r="D22" s="139"/>
      <c r="E22" s="1056"/>
      <c r="F22" s="142"/>
      <c r="G22" s="1011"/>
      <c r="H22" s="1011"/>
      <c r="I22" s="1011"/>
      <c r="J22" s="1011"/>
      <c r="K22" s="1011"/>
      <c r="L22" s="1011"/>
      <c r="M22" s="1011"/>
      <c r="N22" s="1058"/>
      <c r="O22" s="1058"/>
      <c r="P22" s="1058"/>
      <c r="Q22" s="1058"/>
      <c r="R22" s="1058"/>
      <c r="S22" s="1058"/>
      <c r="T22" s="1058"/>
      <c r="U22" s="1058"/>
      <c r="V22" s="1058"/>
      <c r="W22" s="46"/>
      <c r="X22" s="46"/>
      <c r="Y22" s="46"/>
      <c r="Z22" s="46"/>
      <c r="AA22" s="143"/>
      <c r="AB22" s="1082"/>
      <c r="AC22" s="1113"/>
      <c r="AD22" s="1114"/>
      <c r="AE22" s="126"/>
      <c r="AF22" s="327"/>
      <c r="AG22" s="129"/>
      <c r="AH22" s="129"/>
      <c r="AI22" s="129"/>
      <c r="AJ22" s="129"/>
      <c r="AK22" s="129"/>
      <c r="AL22" s="129"/>
      <c r="AM22" s="129"/>
      <c r="AN22" s="129"/>
      <c r="AO22" s="129"/>
      <c r="AP22" s="31"/>
      <c r="AQ22" s="45"/>
      <c r="AR22" s="31"/>
    </row>
    <row r="23" spans="1:44">
      <c r="A23" s="328"/>
      <c r="B23" s="329"/>
      <c r="C23" s="105"/>
      <c r="D23" s="139"/>
      <c r="E23" s="1056"/>
      <c r="F23" s="142"/>
      <c r="G23" s="46"/>
      <c r="H23" s="46"/>
      <c r="I23" s="46"/>
      <c r="J23" s="46"/>
      <c r="K23" s="46"/>
      <c r="L23" s="46"/>
      <c r="M23" s="46"/>
      <c r="N23" s="46"/>
      <c r="O23" s="46"/>
      <c r="P23" s="46"/>
      <c r="Q23" s="46"/>
      <c r="R23" s="46"/>
      <c r="S23" s="46"/>
      <c r="T23" s="46"/>
      <c r="U23" s="46"/>
      <c r="V23" s="46"/>
      <c r="W23" s="46"/>
      <c r="X23" s="46"/>
      <c r="Y23" s="46"/>
      <c r="Z23" s="46"/>
      <c r="AA23" s="143"/>
      <c r="AB23" s="1082"/>
      <c r="AC23" s="1113"/>
      <c r="AD23" s="1114"/>
      <c r="AE23" s="126"/>
      <c r="AF23" s="327"/>
      <c r="AG23" s="129"/>
      <c r="AH23" s="129"/>
      <c r="AI23" s="129"/>
      <c r="AJ23" s="129"/>
      <c r="AK23" s="129"/>
      <c r="AL23" s="129"/>
      <c r="AM23" s="129"/>
      <c r="AN23" s="129"/>
      <c r="AO23" s="129"/>
      <c r="AP23" s="31"/>
      <c r="AQ23" s="45"/>
      <c r="AR23" s="31"/>
    </row>
    <row r="24" spans="1:44">
      <c r="A24" s="328"/>
      <c r="B24" s="329"/>
      <c r="C24" s="105"/>
      <c r="D24" s="139"/>
      <c r="E24" s="1056"/>
      <c r="F24" s="142"/>
      <c r="G24" s="46"/>
      <c r="H24" s="46"/>
      <c r="I24" s="46"/>
      <c r="J24" s="46"/>
      <c r="K24" s="46"/>
      <c r="L24" s="46"/>
      <c r="M24" s="46"/>
      <c r="N24" s="46"/>
      <c r="O24" s="46"/>
      <c r="P24" s="46"/>
      <c r="Q24" s="46"/>
      <c r="R24" s="46"/>
      <c r="S24" s="46"/>
      <c r="T24" s="46"/>
      <c r="U24" s="46"/>
      <c r="V24" s="46"/>
      <c r="W24" s="46"/>
      <c r="X24" s="46"/>
      <c r="Y24" s="46"/>
      <c r="Z24" s="46"/>
      <c r="AA24" s="143"/>
      <c r="AB24" s="190"/>
      <c r="AC24" s="191"/>
      <c r="AD24" s="192"/>
      <c r="AE24" s="126"/>
      <c r="AF24" s="327"/>
      <c r="AG24" s="129"/>
      <c r="AH24" s="129"/>
      <c r="AI24" s="129"/>
      <c r="AJ24" s="129"/>
      <c r="AK24" s="129"/>
      <c r="AL24" s="129"/>
      <c r="AM24" s="129"/>
      <c r="AN24" s="129"/>
      <c r="AO24" s="129"/>
      <c r="AP24" s="31"/>
      <c r="AQ24" s="45"/>
      <c r="AR24" s="31"/>
    </row>
    <row r="25" spans="1:44">
      <c r="A25" s="328"/>
      <c r="B25" s="329"/>
      <c r="C25" s="105"/>
      <c r="D25" s="139"/>
      <c r="E25" s="1056"/>
      <c r="F25" s="142"/>
      <c r="G25" s="46"/>
      <c r="H25" s="46"/>
      <c r="I25" s="46"/>
      <c r="J25" s="46"/>
      <c r="K25" s="46"/>
      <c r="L25" s="46"/>
      <c r="M25" s="46"/>
      <c r="N25" s="46"/>
      <c r="O25" s="46"/>
      <c r="P25" s="46"/>
      <c r="Q25" s="46"/>
      <c r="R25" s="46"/>
      <c r="S25" s="46"/>
      <c r="T25" s="46"/>
      <c r="U25" s="46"/>
      <c r="V25" s="46"/>
      <c r="W25" s="46"/>
      <c r="X25" s="46"/>
      <c r="Y25" s="46"/>
      <c r="Z25" s="46"/>
      <c r="AA25" s="143"/>
      <c r="AB25" s="190"/>
      <c r="AC25" s="191"/>
      <c r="AD25" s="192"/>
      <c r="AE25" s="126"/>
      <c r="AF25" s="327"/>
      <c r="AG25" s="129"/>
      <c r="AH25" s="129"/>
      <c r="AI25" s="129"/>
      <c r="AJ25" s="129"/>
      <c r="AK25" s="129"/>
      <c r="AL25" s="129"/>
      <c r="AM25" s="129"/>
      <c r="AN25" s="129"/>
      <c r="AO25" s="129"/>
      <c r="AP25" s="31"/>
      <c r="AQ25" s="45"/>
      <c r="AR25" s="31"/>
    </row>
    <row r="26" spans="1:44" ht="13.5" customHeight="1">
      <c r="A26" s="328"/>
      <c r="B26" s="329"/>
      <c r="C26" s="105"/>
      <c r="D26" s="139" t="s">
        <v>292</v>
      </c>
      <c r="E26" s="1056" t="s">
        <v>891</v>
      </c>
      <c r="F26" s="142"/>
      <c r="G26" s="1011" t="s">
        <v>72</v>
      </c>
      <c r="H26" s="1011"/>
      <c r="I26" s="1011"/>
      <c r="J26" s="1011"/>
      <c r="K26" s="1011"/>
      <c r="L26" s="1011"/>
      <c r="M26" s="1011"/>
      <c r="N26" s="1058" t="s">
        <v>114</v>
      </c>
      <c r="O26" s="1058"/>
      <c r="P26" s="1058"/>
      <c r="Q26" s="1058"/>
      <c r="R26" s="1058"/>
      <c r="S26" s="1058"/>
      <c r="T26" s="1058"/>
      <c r="U26" s="1058"/>
      <c r="V26" s="1058"/>
      <c r="W26" s="46"/>
      <c r="X26" s="46"/>
      <c r="Y26" s="46"/>
      <c r="Z26" s="46"/>
      <c r="AA26" s="143"/>
      <c r="AB26" s="1082" t="s">
        <v>495</v>
      </c>
      <c r="AC26" s="1113"/>
      <c r="AD26" s="1114"/>
      <c r="AE26" s="126"/>
      <c r="AF26" s="327"/>
      <c r="AG26" s="129"/>
      <c r="AH26" s="129"/>
      <c r="AI26" s="129"/>
      <c r="AJ26" s="129"/>
      <c r="AK26" s="129"/>
      <c r="AL26" s="129"/>
      <c r="AM26" s="129"/>
      <c r="AN26" s="129"/>
      <c r="AO26" s="129"/>
      <c r="AP26" s="31"/>
      <c r="AQ26" s="45"/>
      <c r="AR26" s="31"/>
    </row>
    <row r="27" spans="1:44">
      <c r="A27" s="328"/>
      <c r="B27" s="329"/>
      <c r="C27" s="105"/>
      <c r="D27" s="139"/>
      <c r="E27" s="1056"/>
      <c r="F27" s="142"/>
      <c r="G27" s="1011"/>
      <c r="H27" s="1011"/>
      <c r="I27" s="1011"/>
      <c r="J27" s="1011"/>
      <c r="K27" s="1011"/>
      <c r="L27" s="1011"/>
      <c r="M27" s="1011"/>
      <c r="N27" s="1058"/>
      <c r="O27" s="1058"/>
      <c r="P27" s="1058"/>
      <c r="Q27" s="1058"/>
      <c r="R27" s="1058"/>
      <c r="S27" s="1058"/>
      <c r="T27" s="1058"/>
      <c r="U27" s="1058"/>
      <c r="V27" s="1058"/>
      <c r="W27" s="46"/>
      <c r="X27" s="46"/>
      <c r="Y27" s="46"/>
      <c r="Z27" s="46"/>
      <c r="AA27" s="143"/>
      <c r="AB27" s="1082"/>
      <c r="AC27" s="1113"/>
      <c r="AD27" s="1114"/>
      <c r="AE27" s="126"/>
      <c r="AF27" s="327"/>
      <c r="AG27" s="129"/>
      <c r="AH27" s="129"/>
      <c r="AI27" s="129"/>
      <c r="AJ27" s="129"/>
      <c r="AK27" s="129"/>
      <c r="AL27" s="129"/>
      <c r="AM27" s="129"/>
      <c r="AN27" s="129"/>
      <c r="AO27" s="129"/>
      <c r="AP27" s="31"/>
      <c r="AQ27" s="45"/>
      <c r="AR27" s="31"/>
    </row>
    <row r="28" spans="1:44">
      <c r="A28" s="328"/>
      <c r="B28" s="329"/>
      <c r="C28" s="105"/>
      <c r="D28" s="139"/>
      <c r="E28" s="1056"/>
      <c r="F28" s="142"/>
      <c r="G28" s="46"/>
      <c r="H28" s="46"/>
      <c r="I28" s="46"/>
      <c r="J28" s="46"/>
      <c r="K28" s="46"/>
      <c r="L28" s="46"/>
      <c r="M28" s="46"/>
      <c r="N28" s="46"/>
      <c r="O28" s="46"/>
      <c r="P28" s="46"/>
      <c r="Q28" s="46"/>
      <c r="R28" s="46"/>
      <c r="S28" s="46"/>
      <c r="T28" s="46"/>
      <c r="U28" s="46"/>
      <c r="V28" s="46"/>
      <c r="W28" s="46"/>
      <c r="X28" s="46"/>
      <c r="Y28" s="46"/>
      <c r="Z28" s="46"/>
      <c r="AA28" s="143"/>
      <c r="AB28" s="1082"/>
      <c r="AC28" s="1113"/>
      <c r="AD28" s="1114"/>
      <c r="AE28" s="126"/>
      <c r="AF28" s="327"/>
      <c r="AG28" s="129"/>
      <c r="AH28" s="129"/>
      <c r="AI28" s="129"/>
      <c r="AJ28" s="129"/>
      <c r="AK28" s="129"/>
      <c r="AL28" s="129"/>
      <c r="AM28" s="129"/>
      <c r="AN28" s="129"/>
      <c r="AO28" s="129"/>
      <c r="AP28" s="31"/>
      <c r="AQ28" s="45"/>
      <c r="AR28" s="31"/>
    </row>
    <row r="29" spans="1:44">
      <c r="A29" s="328"/>
      <c r="B29" s="329"/>
      <c r="C29" s="105"/>
      <c r="D29" s="139"/>
      <c r="E29" s="1056"/>
      <c r="F29" s="142"/>
      <c r="G29" s="46"/>
      <c r="H29" s="46"/>
      <c r="I29" s="46"/>
      <c r="J29" s="46"/>
      <c r="K29" s="46"/>
      <c r="L29" s="46"/>
      <c r="M29" s="46"/>
      <c r="N29" s="46"/>
      <c r="O29" s="46"/>
      <c r="P29" s="46"/>
      <c r="Q29" s="46"/>
      <c r="R29" s="46"/>
      <c r="S29" s="46"/>
      <c r="T29" s="46"/>
      <c r="U29" s="46"/>
      <c r="V29" s="46"/>
      <c r="W29" s="46"/>
      <c r="X29" s="46"/>
      <c r="Y29" s="46"/>
      <c r="Z29" s="46"/>
      <c r="AA29" s="143"/>
      <c r="AB29" s="144"/>
      <c r="AC29" s="145"/>
      <c r="AD29" s="146"/>
      <c r="AE29" s="126"/>
      <c r="AF29" s="327"/>
      <c r="AG29" s="129"/>
      <c r="AH29" s="129"/>
      <c r="AI29" s="129"/>
      <c r="AJ29" s="129"/>
      <c r="AK29" s="129"/>
      <c r="AL29" s="129"/>
      <c r="AM29" s="129"/>
      <c r="AN29" s="129"/>
      <c r="AO29" s="129"/>
      <c r="AP29" s="31"/>
      <c r="AQ29" s="45"/>
      <c r="AR29" s="31"/>
    </row>
    <row r="30" spans="1:44">
      <c r="A30" s="328"/>
      <c r="B30" s="329"/>
      <c r="C30" s="105"/>
      <c r="D30" s="139"/>
      <c r="E30" s="1056"/>
      <c r="F30" s="142"/>
      <c r="G30" s="46"/>
      <c r="H30" s="46"/>
      <c r="I30" s="46"/>
      <c r="J30" s="46"/>
      <c r="K30" s="46"/>
      <c r="L30" s="46"/>
      <c r="M30" s="46"/>
      <c r="N30" s="46"/>
      <c r="O30" s="46"/>
      <c r="P30" s="46"/>
      <c r="Q30" s="46"/>
      <c r="R30" s="46"/>
      <c r="S30" s="46"/>
      <c r="T30" s="46"/>
      <c r="U30" s="46"/>
      <c r="V30" s="46"/>
      <c r="W30" s="46"/>
      <c r="X30" s="46"/>
      <c r="Y30" s="46"/>
      <c r="Z30" s="46"/>
      <c r="AA30" s="143"/>
      <c r="AB30" s="144"/>
      <c r="AC30" s="145"/>
      <c r="AD30" s="146"/>
      <c r="AE30" s="126"/>
      <c r="AF30" s="327"/>
      <c r="AG30" s="129"/>
      <c r="AH30" s="129"/>
      <c r="AI30" s="129"/>
      <c r="AJ30" s="129"/>
      <c r="AK30" s="129"/>
      <c r="AL30" s="129"/>
      <c r="AM30" s="129"/>
      <c r="AN30" s="129"/>
      <c r="AO30" s="129"/>
      <c r="AP30" s="31"/>
      <c r="AQ30" s="45"/>
      <c r="AR30" s="31"/>
    </row>
    <row r="31" spans="1:44" ht="13.5" customHeight="1">
      <c r="A31" s="328"/>
      <c r="B31" s="329"/>
      <c r="C31" s="105"/>
      <c r="D31" s="139" t="s">
        <v>292</v>
      </c>
      <c r="E31" s="1056" t="s">
        <v>892</v>
      </c>
      <c r="F31" s="142"/>
      <c r="G31" s="1011" t="s">
        <v>72</v>
      </c>
      <c r="H31" s="1011"/>
      <c r="I31" s="1011"/>
      <c r="J31" s="1011"/>
      <c r="K31" s="1011"/>
      <c r="L31" s="1011"/>
      <c r="M31" s="1011"/>
      <c r="N31" s="1058" t="s">
        <v>114</v>
      </c>
      <c r="O31" s="1058"/>
      <c r="P31" s="1058"/>
      <c r="Q31" s="1058"/>
      <c r="R31" s="1058"/>
      <c r="S31" s="1058"/>
      <c r="T31" s="1058"/>
      <c r="U31" s="1058"/>
      <c r="V31" s="1058"/>
      <c r="W31" s="46"/>
      <c r="X31" s="46"/>
      <c r="Y31" s="46"/>
      <c r="Z31" s="46"/>
      <c r="AA31" s="143"/>
      <c r="AB31" s="1082" t="s">
        <v>495</v>
      </c>
      <c r="AC31" s="1113"/>
      <c r="AD31" s="1114"/>
      <c r="AE31" s="126"/>
      <c r="AF31" s="327"/>
      <c r="AG31" s="129"/>
      <c r="AH31" s="129"/>
      <c r="AI31" s="129"/>
      <c r="AJ31" s="129"/>
      <c r="AK31" s="129"/>
      <c r="AL31" s="129"/>
      <c r="AM31" s="129"/>
      <c r="AN31" s="129"/>
      <c r="AO31" s="129"/>
      <c r="AP31" s="31"/>
      <c r="AQ31" s="45"/>
      <c r="AR31" s="31"/>
    </row>
    <row r="32" spans="1:44">
      <c r="A32" s="328"/>
      <c r="B32" s="329"/>
      <c r="C32" s="105"/>
      <c r="D32" s="139"/>
      <c r="E32" s="1056"/>
      <c r="F32" s="142"/>
      <c r="G32" s="1011"/>
      <c r="H32" s="1011"/>
      <c r="I32" s="1011"/>
      <c r="J32" s="1011"/>
      <c r="K32" s="1011"/>
      <c r="L32" s="1011"/>
      <c r="M32" s="1011"/>
      <c r="N32" s="1058"/>
      <c r="O32" s="1058"/>
      <c r="P32" s="1058"/>
      <c r="Q32" s="1058"/>
      <c r="R32" s="1058"/>
      <c r="S32" s="1058"/>
      <c r="T32" s="1058"/>
      <c r="U32" s="1058"/>
      <c r="V32" s="1058"/>
      <c r="W32" s="46"/>
      <c r="X32" s="46"/>
      <c r="Y32" s="46"/>
      <c r="Z32" s="46"/>
      <c r="AA32" s="143"/>
      <c r="AB32" s="1082"/>
      <c r="AC32" s="1113"/>
      <c r="AD32" s="1114"/>
      <c r="AE32" s="126"/>
      <c r="AF32" s="327"/>
      <c r="AG32" s="129"/>
      <c r="AH32" s="129"/>
      <c r="AI32" s="129"/>
      <c r="AJ32" s="129"/>
      <c r="AK32" s="129"/>
      <c r="AL32" s="129"/>
      <c r="AM32" s="129"/>
      <c r="AN32" s="129"/>
      <c r="AO32" s="129"/>
      <c r="AP32" s="31"/>
      <c r="AQ32" s="45"/>
      <c r="AR32" s="31"/>
    </row>
    <row r="33" spans="1:44">
      <c r="A33" s="328"/>
      <c r="B33" s="329"/>
      <c r="C33" s="105"/>
      <c r="D33" s="139"/>
      <c r="E33" s="1056"/>
      <c r="F33" s="142"/>
      <c r="G33" s="46"/>
      <c r="H33" s="46"/>
      <c r="I33" s="46"/>
      <c r="J33" s="46"/>
      <c r="K33" s="46"/>
      <c r="L33" s="46"/>
      <c r="M33" s="46"/>
      <c r="N33" s="46"/>
      <c r="O33" s="46"/>
      <c r="P33" s="46"/>
      <c r="Q33" s="46"/>
      <c r="R33" s="46"/>
      <c r="S33" s="46"/>
      <c r="T33" s="46"/>
      <c r="U33" s="46"/>
      <c r="V33" s="46"/>
      <c r="W33" s="46"/>
      <c r="X33" s="46"/>
      <c r="Y33" s="46"/>
      <c r="Z33" s="46"/>
      <c r="AA33" s="143"/>
      <c r="AB33" s="1082"/>
      <c r="AC33" s="1113"/>
      <c r="AD33" s="1114"/>
      <c r="AE33" s="126"/>
      <c r="AF33" s="327"/>
      <c r="AG33" s="129"/>
      <c r="AH33" s="129"/>
      <c r="AI33" s="129"/>
      <c r="AJ33" s="129"/>
      <c r="AK33" s="129"/>
      <c r="AL33" s="129"/>
      <c r="AM33" s="129"/>
      <c r="AN33" s="129"/>
      <c r="AO33" s="129"/>
      <c r="AP33" s="31"/>
      <c r="AQ33" s="45"/>
      <c r="AR33" s="31"/>
    </row>
    <row r="34" spans="1:44">
      <c r="A34" s="328"/>
      <c r="B34" s="329"/>
      <c r="C34" s="105"/>
      <c r="D34" s="139"/>
      <c r="E34" s="1056"/>
      <c r="F34" s="142"/>
      <c r="G34" s="46"/>
      <c r="H34" s="46"/>
      <c r="I34" s="46"/>
      <c r="J34" s="46"/>
      <c r="K34" s="46"/>
      <c r="L34" s="46"/>
      <c r="M34" s="46"/>
      <c r="N34" s="46"/>
      <c r="O34" s="46"/>
      <c r="P34" s="46"/>
      <c r="Q34" s="46"/>
      <c r="R34" s="46"/>
      <c r="S34" s="46"/>
      <c r="T34" s="46"/>
      <c r="U34" s="46"/>
      <c r="V34" s="46"/>
      <c r="W34" s="46"/>
      <c r="X34" s="46"/>
      <c r="Y34" s="46"/>
      <c r="Z34" s="46"/>
      <c r="AA34" s="143"/>
      <c r="AB34" s="144"/>
      <c r="AC34" s="145"/>
      <c r="AD34" s="146"/>
      <c r="AE34" s="126"/>
      <c r="AF34" s="327"/>
      <c r="AG34" s="129"/>
      <c r="AH34" s="129"/>
      <c r="AI34" s="129"/>
      <c r="AJ34" s="129"/>
      <c r="AK34" s="129"/>
      <c r="AL34" s="129"/>
      <c r="AM34" s="129"/>
      <c r="AN34" s="129"/>
      <c r="AO34" s="129"/>
      <c r="AP34" s="31"/>
      <c r="AQ34" s="45"/>
      <c r="AR34" s="31"/>
    </row>
    <row r="35" spans="1:44">
      <c r="A35" s="328"/>
      <c r="B35" s="329"/>
      <c r="C35" s="105"/>
      <c r="D35" s="139"/>
      <c r="E35" s="1056"/>
      <c r="F35" s="142"/>
      <c r="G35" s="46"/>
      <c r="H35" s="46"/>
      <c r="I35" s="46"/>
      <c r="J35" s="46"/>
      <c r="K35" s="46"/>
      <c r="L35" s="46"/>
      <c r="M35" s="46"/>
      <c r="N35" s="46"/>
      <c r="O35" s="46"/>
      <c r="P35" s="46"/>
      <c r="Q35" s="46"/>
      <c r="R35" s="46"/>
      <c r="S35" s="46"/>
      <c r="T35" s="46"/>
      <c r="U35" s="46"/>
      <c r="V35" s="46"/>
      <c r="W35" s="46"/>
      <c r="X35" s="46"/>
      <c r="Y35" s="46"/>
      <c r="Z35" s="46"/>
      <c r="AA35" s="143"/>
      <c r="AB35" s="144"/>
      <c r="AC35" s="145"/>
      <c r="AD35" s="146"/>
      <c r="AE35" s="126"/>
      <c r="AF35" s="327"/>
      <c r="AG35" s="129"/>
      <c r="AH35" s="129"/>
      <c r="AI35" s="129"/>
      <c r="AJ35" s="129"/>
      <c r="AK35" s="129"/>
      <c r="AL35" s="129"/>
      <c r="AM35" s="129"/>
      <c r="AN35" s="129"/>
      <c r="AO35" s="129"/>
      <c r="AP35" s="31"/>
      <c r="AQ35" s="45"/>
      <c r="AR35" s="31"/>
    </row>
    <row r="36" spans="1:44">
      <c r="A36" s="328"/>
      <c r="B36" s="329"/>
      <c r="C36" s="105"/>
      <c r="D36" s="139"/>
      <c r="E36" s="1056"/>
      <c r="F36" s="142"/>
      <c r="G36" s="46"/>
      <c r="H36" s="46"/>
      <c r="I36" s="46"/>
      <c r="J36" s="46"/>
      <c r="K36" s="46"/>
      <c r="L36" s="46"/>
      <c r="M36" s="46"/>
      <c r="N36" s="46"/>
      <c r="O36" s="46"/>
      <c r="P36" s="46"/>
      <c r="Q36" s="46"/>
      <c r="R36" s="46"/>
      <c r="S36" s="46"/>
      <c r="T36" s="46"/>
      <c r="U36" s="46"/>
      <c r="V36" s="46"/>
      <c r="W36" s="46"/>
      <c r="X36" s="46"/>
      <c r="Y36" s="46"/>
      <c r="Z36" s="46"/>
      <c r="AA36" s="143"/>
      <c r="AB36" s="144"/>
      <c r="AC36" s="145"/>
      <c r="AD36" s="146"/>
      <c r="AE36" s="126"/>
      <c r="AF36" s="327"/>
      <c r="AG36" s="129"/>
      <c r="AH36" s="129"/>
      <c r="AI36" s="129"/>
      <c r="AJ36" s="129"/>
      <c r="AK36" s="129"/>
      <c r="AL36" s="129"/>
      <c r="AM36" s="129"/>
      <c r="AN36" s="129"/>
      <c r="AO36" s="129"/>
      <c r="AP36" s="31"/>
      <c r="AQ36" s="45"/>
      <c r="AR36" s="31"/>
    </row>
    <row r="37" spans="1:44">
      <c r="A37" s="328"/>
      <c r="B37" s="329"/>
      <c r="C37" s="105"/>
      <c r="D37" s="139"/>
      <c r="E37" s="1056"/>
      <c r="F37" s="142"/>
      <c r="G37" s="46"/>
      <c r="H37" s="46"/>
      <c r="I37" s="46"/>
      <c r="J37" s="46"/>
      <c r="K37" s="46"/>
      <c r="L37" s="46"/>
      <c r="M37" s="46"/>
      <c r="N37" s="46"/>
      <c r="O37" s="46"/>
      <c r="P37" s="46"/>
      <c r="Q37" s="46"/>
      <c r="R37" s="46"/>
      <c r="S37" s="46"/>
      <c r="T37" s="46"/>
      <c r="U37" s="46"/>
      <c r="V37" s="46"/>
      <c r="W37" s="46"/>
      <c r="X37" s="46"/>
      <c r="Y37" s="46"/>
      <c r="Z37" s="46"/>
      <c r="AA37" s="143"/>
      <c r="AB37" s="144"/>
      <c r="AC37" s="145"/>
      <c r="AD37" s="146"/>
      <c r="AE37" s="126"/>
      <c r="AF37" s="327"/>
      <c r="AG37" s="129"/>
      <c r="AH37" s="129"/>
      <c r="AI37" s="129"/>
      <c r="AJ37" s="129"/>
      <c r="AK37" s="129"/>
      <c r="AL37" s="129"/>
      <c r="AM37" s="129"/>
      <c r="AN37" s="129"/>
      <c r="AO37" s="129"/>
      <c r="AP37" s="31"/>
      <c r="AQ37" s="45"/>
      <c r="AR37" s="31"/>
    </row>
    <row r="38" spans="1:44">
      <c r="A38" s="328"/>
      <c r="B38" s="329"/>
      <c r="C38" s="105"/>
      <c r="D38" s="139"/>
      <c r="E38" s="1056"/>
      <c r="F38" s="142"/>
      <c r="G38" s="46"/>
      <c r="H38" s="46"/>
      <c r="I38" s="46"/>
      <c r="J38" s="46"/>
      <c r="K38" s="46"/>
      <c r="L38" s="46"/>
      <c r="M38" s="46"/>
      <c r="N38" s="46"/>
      <c r="O38" s="46"/>
      <c r="P38" s="46"/>
      <c r="Q38" s="46"/>
      <c r="R38" s="46"/>
      <c r="S38" s="46"/>
      <c r="T38" s="46"/>
      <c r="U38" s="46"/>
      <c r="V38" s="46"/>
      <c r="W38" s="46"/>
      <c r="X38" s="46"/>
      <c r="Y38" s="46"/>
      <c r="Z38" s="46"/>
      <c r="AA38" s="143"/>
      <c r="AB38" s="144"/>
      <c r="AC38" s="145"/>
      <c r="AD38" s="146"/>
      <c r="AE38" s="126"/>
      <c r="AF38" s="327"/>
      <c r="AG38" s="129"/>
      <c r="AH38" s="129"/>
      <c r="AI38" s="129"/>
      <c r="AJ38" s="129"/>
      <c r="AK38" s="129"/>
      <c r="AL38" s="129"/>
      <c r="AM38" s="129"/>
      <c r="AN38" s="129"/>
      <c r="AO38" s="129"/>
      <c r="AP38" s="31"/>
      <c r="AQ38" s="45"/>
      <c r="AR38" s="31"/>
    </row>
    <row r="39" spans="1:44" ht="13.5" customHeight="1">
      <c r="A39" s="328"/>
      <c r="B39" s="329"/>
      <c r="C39" s="105"/>
      <c r="D39" s="139" t="s">
        <v>292</v>
      </c>
      <c r="E39" s="1008" t="s">
        <v>893</v>
      </c>
      <c r="F39" s="142"/>
      <c r="G39" s="1011" t="s">
        <v>72</v>
      </c>
      <c r="H39" s="1011"/>
      <c r="I39" s="1011"/>
      <c r="J39" s="1011"/>
      <c r="K39" s="1011"/>
      <c r="L39" s="1011"/>
      <c r="M39" s="1011"/>
      <c r="N39" s="1058" t="s">
        <v>114</v>
      </c>
      <c r="O39" s="1058"/>
      <c r="P39" s="1058"/>
      <c r="Q39" s="1058"/>
      <c r="R39" s="1058"/>
      <c r="S39" s="1058"/>
      <c r="T39" s="1058"/>
      <c r="U39" s="1058"/>
      <c r="V39" s="1058"/>
      <c r="W39" s="46"/>
      <c r="X39" s="46"/>
      <c r="Y39" s="46"/>
      <c r="Z39" s="46"/>
      <c r="AA39" s="143"/>
      <c r="AB39" s="1082" t="s">
        <v>495</v>
      </c>
      <c r="AC39" s="1113"/>
      <c r="AD39" s="1114"/>
      <c r="AE39" s="126"/>
      <c r="AF39" s="327"/>
      <c r="AG39" s="129"/>
      <c r="AH39" s="129"/>
      <c r="AI39" s="129"/>
      <c r="AJ39" s="129"/>
      <c r="AK39" s="129"/>
      <c r="AL39" s="129"/>
      <c r="AM39" s="129"/>
      <c r="AN39" s="129"/>
      <c r="AO39" s="129"/>
      <c r="AP39" s="31"/>
      <c r="AQ39" s="45"/>
      <c r="AR39" s="31"/>
    </row>
    <row r="40" spans="1:44">
      <c r="A40" s="328"/>
      <c r="B40" s="329"/>
      <c r="C40" s="105"/>
      <c r="D40" s="139"/>
      <c r="E40" s="1008"/>
      <c r="F40" s="142"/>
      <c r="G40" s="1011"/>
      <c r="H40" s="1011"/>
      <c r="I40" s="1011"/>
      <c r="J40" s="1011"/>
      <c r="K40" s="1011"/>
      <c r="L40" s="1011"/>
      <c r="M40" s="1011"/>
      <c r="N40" s="1058"/>
      <c r="O40" s="1058"/>
      <c r="P40" s="1058"/>
      <c r="Q40" s="1058"/>
      <c r="R40" s="1058"/>
      <c r="S40" s="1058"/>
      <c r="T40" s="1058"/>
      <c r="U40" s="1058"/>
      <c r="V40" s="1058"/>
      <c r="W40" s="46"/>
      <c r="X40" s="46"/>
      <c r="Y40" s="46"/>
      <c r="Z40" s="46"/>
      <c r="AA40" s="143"/>
      <c r="AB40" s="1082"/>
      <c r="AC40" s="1113"/>
      <c r="AD40" s="1114"/>
      <c r="AE40" s="126"/>
      <c r="AF40" s="327"/>
      <c r="AG40" s="129"/>
      <c r="AH40" s="129"/>
      <c r="AI40" s="129"/>
      <c r="AJ40" s="129"/>
      <c r="AK40" s="129"/>
      <c r="AL40" s="129"/>
      <c r="AM40" s="129"/>
      <c r="AN40" s="129"/>
      <c r="AO40" s="129"/>
      <c r="AP40" s="31"/>
      <c r="AQ40" s="45"/>
      <c r="AR40" s="31"/>
    </row>
    <row r="41" spans="1:44">
      <c r="A41" s="328"/>
      <c r="B41" s="329"/>
      <c r="C41" s="105"/>
      <c r="D41" s="139"/>
      <c r="E41" s="1008"/>
      <c r="F41" s="142"/>
      <c r="G41" s="46"/>
      <c r="H41" s="46"/>
      <c r="I41" s="46"/>
      <c r="J41" s="46"/>
      <c r="K41" s="46"/>
      <c r="L41" s="46"/>
      <c r="M41" s="46"/>
      <c r="N41" s="46"/>
      <c r="O41" s="46"/>
      <c r="P41" s="46"/>
      <c r="Q41" s="46"/>
      <c r="R41" s="46"/>
      <c r="S41" s="46"/>
      <c r="T41" s="46"/>
      <c r="U41" s="46"/>
      <c r="V41" s="46"/>
      <c r="W41" s="46"/>
      <c r="X41" s="46"/>
      <c r="Y41" s="46"/>
      <c r="Z41" s="46"/>
      <c r="AA41" s="143"/>
      <c r="AB41" s="1082"/>
      <c r="AC41" s="1113"/>
      <c r="AD41" s="1114"/>
      <c r="AE41" s="126"/>
      <c r="AF41" s="327"/>
      <c r="AG41" s="129"/>
      <c r="AH41" s="129"/>
      <c r="AI41" s="129"/>
      <c r="AJ41" s="129"/>
      <c r="AK41" s="129"/>
      <c r="AL41" s="129"/>
      <c r="AM41" s="129"/>
      <c r="AN41" s="129"/>
      <c r="AO41" s="129"/>
      <c r="AP41" s="31"/>
      <c r="AQ41" s="45"/>
      <c r="AR41" s="31"/>
    </row>
    <row r="42" spans="1:44">
      <c r="A42" s="328"/>
      <c r="B42" s="329"/>
      <c r="C42" s="105"/>
      <c r="D42" s="139"/>
      <c r="E42" s="1008"/>
      <c r="F42" s="142"/>
      <c r="G42" s="46"/>
      <c r="H42" s="46"/>
      <c r="I42" s="46"/>
      <c r="J42" s="46"/>
      <c r="K42" s="46"/>
      <c r="L42" s="46"/>
      <c r="M42" s="46"/>
      <c r="N42" s="46"/>
      <c r="O42" s="46"/>
      <c r="P42" s="46"/>
      <c r="Q42" s="46"/>
      <c r="R42" s="46"/>
      <c r="S42" s="46"/>
      <c r="T42" s="46"/>
      <c r="U42" s="46"/>
      <c r="V42" s="46"/>
      <c r="W42" s="46"/>
      <c r="X42" s="46"/>
      <c r="Y42" s="46"/>
      <c r="Z42" s="46"/>
      <c r="AA42" s="143"/>
      <c r="AB42" s="213"/>
      <c r="AC42" s="214"/>
      <c r="AD42" s="215"/>
      <c r="AE42" s="126"/>
      <c r="AF42" s="327"/>
      <c r="AG42" s="129"/>
      <c r="AH42" s="129"/>
      <c r="AI42" s="129"/>
      <c r="AJ42" s="129"/>
      <c r="AK42" s="129"/>
      <c r="AL42" s="129"/>
      <c r="AM42" s="129"/>
      <c r="AN42" s="129"/>
      <c r="AO42" s="129"/>
      <c r="AP42" s="31"/>
      <c r="AQ42" s="45"/>
      <c r="AR42" s="31"/>
    </row>
    <row r="43" spans="1:44">
      <c r="A43" s="328"/>
      <c r="B43" s="329"/>
      <c r="C43" s="105"/>
      <c r="D43" s="139"/>
      <c r="E43" s="1008"/>
      <c r="F43" s="142"/>
      <c r="G43" s="46"/>
      <c r="H43" s="46"/>
      <c r="I43" s="46"/>
      <c r="J43" s="46"/>
      <c r="K43" s="46"/>
      <c r="L43" s="46"/>
      <c r="M43" s="46"/>
      <c r="N43" s="46"/>
      <c r="O43" s="46"/>
      <c r="P43" s="46"/>
      <c r="Q43" s="46"/>
      <c r="R43" s="46"/>
      <c r="S43" s="46"/>
      <c r="T43" s="46"/>
      <c r="U43" s="46"/>
      <c r="V43" s="46"/>
      <c r="W43" s="46"/>
      <c r="X43" s="46"/>
      <c r="Y43" s="46"/>
      <c r="Z43" s="46"/>
      <c r="AA43" s="143"/>
      <c r="AB43" s="144"/>
      <c r="AC43" s="145"/>
      <c r="AD43" s="146"/>
      <c r="AE43" s="126"/>
      <c r="AF43" s="327"/>
      <c r="AG43" s="129"/>
      <c r="AH43" s="129"/>
      <c r="AI43" s="129"/>
      <c r="AJ43" s="129"/>
      <c r="AK43" s="129"/>
      <c r="AL43" s="129"/>
      <c r="AM43" s="129"/>
      <c r="AN43" s="129"/>
      <c r="AO43" s="129"/>
      <c r="AP43" s="31"/>
      <c r="AQ43" s="45"/>
      <c r="AR43" s="31"/>
    </row>
    <row r="44" spans="1:44">
      <c r="A44" s="328"/>
      <c r="B44" s="329"/>
      <c r="C44" s="105"/>
      <c r="D44" s="139"/>
      <c r="E44" s="139"/>
      <c r="F44" s="142"/>
      <c r="G44" s="46"/>
      <c r="H44" s="46"/>
      <c r="I44" s="46"/>
      <c r="J44" s="46"/>
      <c r="K44" s="46"/>
      <c r="L44" s="46"/>
      <c r="M44" s="46"/>
      <c r="N44" s="46"/>
      <c r="O44" s="46"/>
      <c r="P44" s="46"/>
      <c r="Q44" s="46"/>
      <c r="R44" s="46"/>
      <c r="S44" s="46"/>
      <c r="T44" s="46"/>
      <c r="U44" s="46"/>
      <c r="V44" s="46"/>
      <c r="W44" s="46"/>
      <c r="X44" s="46"/>
      <c r="Y44" s="46"/>
      <c r="Z44" s="46"/>
      <c r="AA44" s="143"/>
      <c r="AB44" s="144"/>
      <c r="AC44" s="145"/>
      <c r="AD44" s="146"/>
      <c r="AE44" s="126"/>
      <c r="AF44" s="327"/>
      <c r="AG44" s="129"/>
      <c r="AH44" s="129"/>
      <c r="AI44" s="129"/>
      <c r="AJ44" s="129"/>
      <c r="AK44" s="129"/>
      <c r="AL44" s="129"/>
      <c r="AM44" s="129"/>
      <c r="AN44" s="129"/>
      <c r="AO44" s="129"/>
      <c r="AP44" s="31"/>
      <c r="AQ44" s="45"/>
      <c r="AR44" s="31"/>
    </row>
    <row r="45" spans="1:44" ht="13.5" customHeight="1">
      <c r="A45" s="1008" t="s">
        <v>529</v>
      </c>
      <c r="B45" s="1090">
        <v>2</v>
      </c>
      <c r="C45" s="1497" t="s">
        <v>531</v>
      </c>
      <c r="D45" s="139" t="s">
        <v>292</v>
      </c>
      <c r="E45" s="1056" t="s">
        <v>894</v>
      </c>
      <c r="F45" s="142"/>
      <c r="G45" s="1011" t="s">
        <v>72</v>
      </c>
      <c r="H45" s="1011"/>
      <c r="I45" s="1011"/>
      <c r="J45" s="1011"/>
      <c r="K45" s="1011"/>
      <c r="L45" s="1011"/>
      <c r="M45" s="1011"/>
      <c r="N45" s="2207" t="s">
        <v>114</v>
      </c>
      <c r="O45" s="2207"/>
      <c r="P45" s="2207"/>
      <c r="Q45" s="2207"/>
      <c r="R45" s="2207"/>
      <c r="S45" s="2207"/>
      <c r="T45" s="2207"/>
      <c r="U45" s="2207"/>
      <c r="V45" s="2207"/>
      <c r="W45" s="46"/>
      <c r="X45" s="46"/>
      <c r="Y45" s="46"/>
      <c r="Z45" s="46"/>
      <c r="AA45" s="143"/>
      <c r="AB45" s="1082" t="s">
        <v>495</v>
      </c>
      <c r="AC45" s="1113"/>
      <c r="AD45" s="1114"/>
      <c r="AE45" s="126"/>
      <c r="AF45" s="327"/>
      <c r="AG45" s="129"/>
      <c r="AH45" s="129"/>
      <c r="AI45" s="129"/>
      <c r="AJ45" s="129"/>
      <c r="AK45" s="129"/>
      <c r="AL45" s="129"/>
      <c r="AM45" s="129"/>
      <c r="AN45" s="129"/>
      <c r="AO45" s="129"/>
      <c r="AP45" s="31"/>
      <c r="AQ45" s="45"/>
      <c r="AR45" s="31"/>
    </row>
    <row r="46" spans="1:44">
      <c r="A46" s="1008"/>
      <c r="B46" s="2058"/>
      <c r="C46" s="1497"/>
      <c r="D46" s="139"/>
      <c r="E46" s="1056"/>
      <c r="F46" s="142"/>
      <c r="G46" s="1011"/>
      <c r="H46" s="1011"/>
      <c r="I46" s="1011"/>
      <c r="J46" s="1011"/>
      <c r="K46" s="1011"/>
      <c r="L46" s="1011"/>
      <c r="M46" s="1011"/>
      <c r="N46" s="2207"/>
      <c r="O46" s="2207"/>
      <c r="P46" s="2207"/>
      <c r="Q46" s="2207"/>
      <c r="R46" s="2207"/>
      <c r="S46" s="2207"/>
      <c r="T46" s="2207"/>
      <c r="U46" s="2207"/>
      <c r="V46" s="2207"/>
      <c r="W46" s="46"/>
      <c r="X46" s="46"/>
      <c r="Y46" s="46"/>
      <c r="Z46" s="46"/>
      <c r="AA46" s="143"/>
      <c r="AB46" s="1082"/>
      <c r="AC46" s="1113"/>
      <c r="AD46" s="1114"/>
      <c r="AE46" s="126"/>
      <c r="AF46" s="327"/>
      <c r="AG46" s="129"/>
      <c r="AH46" s="129"/>
      <c r="AI46" s="129"/>
      <c r="AJ46" s="129"/>
      <c r="AK46" s="129"/>
      <c r="AL46" s="129"/>
      <c r="AM46" s="129"/>
      <c r="AN46" s="129"/>
      <c r="AO46" s="129"/>
      <c r="AP46" s="31"/>
      <c r="AQ46" s="45"/>
      <c r="AR46" s="31"/>
    </row>
    <row r="47" spans="1:44">
      <c r="A47" s="1008"/>
      <c r="B47" s="330"/>
      <c r="C47" s="1497"/>
      <c r="D47" s="139"/>
      <c r="E47" s="1056"/>
      <c r="F47" s="142"/>
      <c r="G47" s="46"/>
      <c r="H47" s="46"/>
      <c r="I47" s="46"/>
      <c r="J47" s="46"/>
      <c r="K47" s="46"/>
      <c r="L47" s="46"/>
      <c r="M47" s="46"/>
      <c r="N47" s="46"/>
      <c r="O47" s="46"/>
      <c r="P47" s="46"/>
      <c r="Q47" s="46"/>
      <c r="R47" s="46"/>
      <c r="S47" s="46"/>
      <c r="T47" s="46"/>
      <c r="U47" s="46"/>
      <c r="V47" s="46"/>
      <c r="W47" s="46"/>
      <c r="X47" s="46"/>
      <c r="Y47" s="46"/>
      <c r="Z47" s="46"/>
      <c r="AA47" s="143"/>
      <c r="AB47" s="1082"/>
      <c r="AC47" s="1113"/>
      <c r="AD47" s="1114"/>
      <c r="AE47" s="126"/>
      <c r="AF47" s="327"/>
      <c r="AG47" s="129"/>
      <c r="AH47" s="129"/>
      <c r="AI47" s="129"/>
      <c r="AJ47" s="129"/>
      <c r="AK47" s="129"/>
      <c r="AL47" s="129"/>
      <c r="AM47" s="129"/>
      <c r="AN47" s="129"/>
      <c r="AO47" s="129"/>
      <c r="AP47" s="31"/>
      <c r="AQ47" s="45"/>
      <c r="AR47" s="31"/>
    </row>
    <row r="48" spans="1:44">
      <c r="A48" s="47"/>
      <c r="B48" s="330"/>
      <c r="C48" s="105"/>
      <c r="D48" s="139"/>
      <c r="E48" s="1056"/>
      <c r="F48" s="142"/>
      <c r="G48" s="46"/>
      <c r="H48" s="46"/>
      <c r="I48" s="46"/>
      <c r="J48" s="46"/>
      <c r="K48" s="46"/>
      <c r="L48" s="46"/>
      <c r="M48" s="46"/>
      <c r="N48" s="46"/>
      <c r="O48" s="46"/>
      <c r="P48" s="46"/>
      <c r="Q48" s="46"/>
      <c r="R48" s="46"/>
      <c r="S48" s="46"/>
      <c r="T48" s="46"/>
      <c r="U48" s="46"/>
      <c r="V48" s="46"/>
      <c r="W48" s="46"/>
      <c r="X48" s="46"/>
      <c r="Y48" s="46"/>
      <c r="Z48" s="46"/>
      <c r="AA48" s="143"/>
      <c r="AB48" s="144"/>
      <c r="AC48" s="145"/>
      <c r="AD48" s="146"/>
      <c r="AE48" s="126"/>
      <c r="AF48" s="327"/>
      <c r="AG48" s="129"/>
      <c r="AH48" s="129"/>
      <c r="AI48" s="129"/>
      <c r="AJ48" s="129"/>
      <c r="AK48" s="129"/>
      <c r="AL48" s="129"/>
      <c r="AM48" s="129"/>
      <c r="AN48" s="129"/>
      <c r="AO48" s="129"/>
      <c r="AP48" s="31"/>
      <c r="AQ48" s="45"/>
      <c r="AR48" s="31"/>
    </row>
    <row r="49" spans="1:44">
      <c r="A49" s="328"/>
      <c r="B49" s="330"/>
      <c r="C49" s="105"/>
      <c r="D49" s="139"/>
      <c r="E49" s="1056"/>
      <c r="F49" s="142"/>
      <c r="G49" s="46"/>
      <c r="H49" s="46"/>
      <c r="I49" s="46"/>
      <c r="J49" s="46"/>
      <c r="K49" s="46"/>
      <c r="L49" s="46"/>
      <c r="M49" s="46"/>
      <c r="N49" s="46"/>
      <c r="O49" s="46"/>
      <c r="P49" s="46"/>
      <c r="Q49" s="46"/>
      <c r="R49" s="46"/>
      <c r="S49" s="46"/>
      <c r="T49" s="46"/>
      <c r="U49" s="46"/>
      <c r="V49" s="46"/>
      <c r="W49" s="46"/>
      <c r="X49" s="46"/>
      <c r="Y49" s="46"/>
      <c r="Z49" s="46"/>
      <c r="AA49" s="143"/>
      <c r="AB49" s="144"/>
      <c r="AC49" s="145"/>
      <c r="AD49" s="146"/>
      <c r="AE49" s="126"/>
      <c r="AF49" s="327"/>
      <c r="AG49" s="129"/>
      <c r="AH49" s="129"/>
      <c r="AI49" s="129"/>
      <c r="AJ49" s="129"/>
      <c r="AK49" s="129"/>
      <c r="AL49" s="129"/>
      <c r="AM49" s="129"/>
      <c r="AN49" s="129"/>
      <c r="AO49" s="129"/>
      <c r="AP49" s="31"/>
      <c r="AQ49" s="45"/>
      <c r="AR49" s="31"/>
    </row>
    <row r="50" spans="1:44">
      <c r="A50" s="328"/>
      <c r="B50" s="330"/>
      <c r="C50" s="105"/>
      <c r="D50" s="139"/>
      <c r="E50" s="1056"/>
      <c r="F50" s="142"/>
      <c r="G50" s="46"/>
      <c r="H50" s="46"/>
      <c r="I50" s="46"/>
      <c r="J50" s="46"/>
      <c r="K50" s="46"/>
      <c r="L50" s="46"/>
      <c r="M50" s="46"/>
      <c r="N50" s="46"/>
      <c r="O50" s="46"/>
      <c r="P50" s="46"/>
      <c r="Q50" s="46"/>
      <c r="R50" s="46"/>
      <c r="S50" s="46"/>
      <c r="T50" s="46"/>
      <c r="U50" s="46"/>
      <c r="V50" s="46"/>
      <c r="W50" s="46"/>
      <c r="X50" s="46"/>
      <c r="Y50" s="46"/>
      <c r="Z50" s="46"/>
      <c r="AA50" s="143"/>
      <c r="AB50" s="144"/>
      <c r="AC50" s="145"/>
      <c r="AD50" s="146"/>
      <c r="AE50" s="126"/>
      <c r="AF50" s="327"/>
      <c r="AG50" s="129"/>
      <c r="AH50" s="129"/>
      <c r="AI50" s="129"/>
      <c r="AJ50" s="129"/>
      <c r="AK50" s="129"/>
      <c r="AL50" s="129"/>
      <c r="AM50" s="129"/>
      <c r="AN50" s="129"/>
      <c r="AO50" s="129"/>
      <c r="AP50" s="31"/>
      <c r="AQ50" s="45"/>
      <c r="AR50" s="31"/>
    </row>
    <row r="51" spans="1:44">
      <c r="A51" s="328"/>
      <c r="B51" s="330"/>
      <c r="C51" s="105"/>
      <c r="D51" s="139"/>
      <c r="E51" s="139"/>
      <c r="F51" s="142"/>
      <c r="G51" s="46"/>
      <c r="H51" s="46"/>
      <c r="I51" s="46"/>
      <c r="J51" s="46"/>
      <c r="K51" s="46"/>
      <c r="L51" s="46"/>
      <c r="M51" s="46"/>
      <c r="N51" s="46"/>
      <c r="O51" s="46"/>
      <c r="P51" s="46"/>
      <c r="Q51" s="46"/>
      <c r="R51" s="46"/>
      <c r="S51" s="46"/>
      <c r="T51" s="46"/>
      <c r="U51" s="46"/>
      <c r="V51" s="46"/>
      <c r="W51" s="46"/>
      <c r="X51" s="46"/>
      <c r="Y51" s="46"/>
      <c r="Z51" s="46"/>
      <c r="AA51" s="143"/>
      <c r="AB51" s="144"/>
      <c r="AC51" s="145"/>
      <c r="AD51" s="146"/>
      <c r="AE51" s="126"/>
      <c r="AF51" s="327"/>
      <c r="AG51" s="129"/>
      <c r="AH51" s="129"/>
      <c r="AI51" s="129"/>
      <c r="AJ51" s="129"/>
      <c r="AK51" s="129"/>
      <c r="AL51" s="129"/>
      <c r="AM51" s="129"/>
      <c r="AN51" s="129"/>
      <c r="AO51" s="129"/>
      <c r="AP51" s="31"/>
      <c r="AQ51" s="45"/>
      <c r="AR51" s="31"/>
    </row>
    <row r="52" spans="1:44" ht="13.5" customHeight="1">
      <c r="A52" s="328"/>
      <c r="B52" s="1090">
        <v>3</v>
      </c>
      <c r="C52" s="1497" t="s">
        <v>521</v>
      </c>
      <c r="D52" s="139" t="s">
        <v>523</v>
      </c>
      <c r="E52" s="1056" t="s">
        <v>530</v>
      </c>
      <c r="F52" s="142"/>
      <c r="G52" s="1011" t="s">
        <v>72</v>
      </c>
      <c r="H52" s="1011"/>
      <c r="I52" s="1011"/>
      <c r="J52" s="1011"/>
      <c r="K52" s="1011"/>
      <c r="L52" s="1011"/>
      <c r="M52" s="1011"/>
      <c r="N52" s="1058" t="s">
        <v>114</v>
      </c>
      <c r="O52" s="1058"/>
      <c r="P52" s="1058"/>
      <c r="Q52" s="1058"/>
      <c r="R52" s="1058"/>
      <c r="S52" s="1058"/>
      <c r="T52" s="1058"/>
      <c r="U52" s="1058"/>
      <c r="V52" s="1058"/>
      <c r="W52" s="46"/>
      <c r="X52" s="46"/>
      <c r="Y52" s="46"/>
      <c r="Z52" s="46"/>
      <c r="AA52" s="143"/>
      <c r="AB52" s="1082" t="s">
        <v>495</v>
      </c>
      <c r="AC52" s="1113"/>
      <c r="AD52" s="1114"/>
      <c r="AE52" s="126"/>
      <c r="AF52" s="327"/>
      <c r="AG52" s="129"/>
      <c r="AH52" s="129"/>
      <c r="AI52" s="129"/>
      <c r="AJ52" s="129"/>
      <c r="AK52" s="129"/>
      <c r="AL52" s="129"/>
      <c r="AM52" s="129"/>
      <c r="AN52" s="129"/>
      <c r="AO52" s="129"/>
      <c r="AP52" s="31"/>
      <c r="AQ52" s="45"/>
      <c r="AR52" s="31"/>
    </row>
    <row r="53" spans="1:44">
      <c r="A53" s="328"/>
      <c r="B53" s="2058"/>
      <c r="C53" s="1497"/>
      <c r="D53" s="139"/>
      <c r="E53" s="1056"/>
      <c r="F53" s="142"/>
      <c r="G53" s="1011"/>
      <c r="H53" s="1011"/>
      <c r="I53" s="1011"/>
      <c r="J53" s="1011"/>
      <c r="K53" s="1011"/>
      <c r="L53" s="1011"/>
      <c r="M53" s="1011"/>
      <c r="N53" s="1058"/>
      <c r="O53" s="1058"/>
      <c r="P53" s="1058"/>
      <c r="Q53" s="1058"/>
      <c r="R53" s="1058"/>
      <c r="S53" s="1058"/>
      <c r="T53" s="1058"/>
      <c r="U53" s="1058"/>
      <c r="V53" s="1058"/>
      <c r="W53" s="46"/>
      <c r="X53" s="46"/>
      <c r="Y53" s="46"/>
      <c r="Z53" s="46"/>
      <c r="AA53" s="143"/>
      <c r="AB53" s="1082"/>
      <c r="AC53" s="1113"/>
      <c r="AD53" s="1114"/>
      <c r="AE53" s="126"/>
      <c r="AF53" s="327"/>
      <c r="AG53" s="129"/>
      <c r="AH53" s="129"/>
      <c r="AI53" s="129"/>
      <c r="AJ53" s="129"/>
      <c r="AK53" s="129"/>
      <c r="AL53" s="129"/>
      <c r="AM53" s="129"/>
      <c r="AN53" s="129"/>
      <c r="AO53" s="129"/>
      <c r="AP53" s="31"/>
      <c r="AQ53" s="45"/>
      <c r="AR53" s="31"/>
    </row>
    <row r="54" spans="1:44">
      <c r="A54" s="328"/>
      <c r="B54" s="329"/>
      <c r="C54" s="1497"/>
      <c r="D54" s="139"/>
      <c r="E54" s="1056"/>
      <c r="F54" s="142"/>
      <c r="G54" s="46"/>
      <c r="H54" s="46"/>
      <c r="I54" s="46"/>
      <c r="J54" s="46"/>
      <c r="K54" s="46"/>
      <c r="L54" s="46"/>
      <c r="M54" s="46"/>
      <c r="N54" s="46"/>
      <c r="O54" s="46"/>
      <c r="P54" s="46"/>
      <c r="Q54" s="46"/>
      <c r="R54" s="46"/>
      <c r="S54" s="46"/>
      <c r="T54" s="46"/>
      <c r="U54" s="46"/>
      <c r="V54" s="46"/>
      <c r="W54" s="46"/>
      <c r="X54" s="46"/>
      <c r="Y54" s="46"/>
      <c r="Z54" s="46"/>
      <c r="AA54" s="143"/>
      <c r="AB54" s="1082"/>
      <c r="AC54" s="1113"/>
      <c r="AD54" s="1114"/>
      <c r="AE54" s="126"/>
      <c r="AF54" s="327"/>
      <c r="AG54" s="129"/>
      <c r="AH54" s="129"/>
      <c r="AI54" s="129"/>
      <c r="AJ54" s="129"/>
      <c r="AK54" s="129"/>
      <c r="AL54" s="129"/>
      <c r="AM54" s="129"/>
      <c r="AN54" s="129"/>
      <c r="AO54" s="129"/>
      <c r="AP54" s="31"/>
      <c r="AQ54" s="45"/>
      <c r="AR54" s="31"/>
    </row>
    <row r="55" spans="1:44">
      <c r="A55" s="328"/>
      <c r="B55" s="329"/>
      <c r="C55" s="488"/>
      <c r="D55" s="139"/>
      <c r="E55" s="1056"/>
      <c r="F55" s="142"/>
      <c r="G55" s="46"/>
      <c r="H55" s="46"/>
      <c r="I55" s="46"/>
      <c r="J55" s="46"/>
      <c r="K55" s="46"/>
      <c r="L55" s="46"/>
      <c r="M55" s="46"/>
      <c r="N55" s="46"/>
      <c r="O55" s="46"/>
      <c r="P55" s="46"/>
      <c r="Q55" s="46"/>
      <c r="R55" s="46"/>
      <c r="S55" s="46"/>
      <c r="T55" s="46"/>
      <c r="U55" s="46"/>
      <c r="V55" s="46"/>
      <c r="W55" s="46"/>
      <c r="X55" s="46"/>
      <c r="Y55" s="46"/>
      <c r="Z55" s="46"/>
      <c r="AA55" s="143"/>
      <c r="AB55" s="144"/>
      <c r="AC55" s="145"/>
      <c r="AD55" s="146"/>
      <c r="AE55" s="126"/>
      <c r="AF55" s="327"/>
      <c r="AG55" s="129"/>
      <c r="AH55" s="129"/>
      <c r="AI55" s="129"/>
      <c r="AJ55" s="129"/>
      <c r="AK55" s="129"/>
      <c r="AL55" s="129"/>
      <c r="AM55" s="129"/>
      <c r="AN55" s="129"/>
      <c r="AO55" s="129"/>
      <c r="AP55" s="31"/>
      <c r="AQ55" s="45"/>
      <c r="AR55" s="31"/>
    </row>
    <row r="56" spans="1:44">
      <c r="A56" s="328"/>
      <c r="B56" s="330"/>
      <c r="C56" s="105"/>
      <c r="D56" s="139"/>
      <c r="E56" s="1056"/>
      <c r="F56" s="142"/>
      <c r="G56" s="46"/>
      <c r="H56" s="46"/>
      <c r="I56" s="46"/>
      <c r="J56" s="46"/>
      <c r="K56" s="46"/>
      <c r="L56" s="46"/>
      <c r="M56" s="46"/>
      <c r="N56" s="46"/>
      <c r="O56" s="46"/>
      <c r="P56" s="46"/>
      <c r="Q56" s="46"/>
      <c r="R56" s="46"/>
      <c r="S56" s="46"/>
      <c r="T56" s="46"/>
      <c r="U56" s="46"/>
      <c r="V56" s="46"/>
      <c r="W56" s="46"/>
      <c r="X56" s="46"/>
      <c r="Y56" s="46"/>
      <c r="Z56" s="46"/>
      <c r="AA56" s="143"/>
      <c r="AB56" s="144"/>
      <c r="AC56" s="145"/>
      <c r="AD56" s="146"/>
      <c r="AE56" s="126"/>
      <c r="AF56" s="327"/>
      <c r="AG56" s="129"/>
      <c r="AH56" s="129"/>
      <c r="AI56" s="129"/>
      <c r="AJ56" s="129"/>
      <c r="AK56" s="129"/>
      <c r="AL56" s="129"/>
      <c r="AM56" s="129"/>
      <c r="AN56" s="129"/>
      <c r="AO56" s="129"/>
      <c r="AP56" s="31"/>
      <c r="AQ56" s="45"/>
      <c r="AR56" s="31"/>
    </row>
    <row r="57" spans="1:44">
      <c r="A57" s="328"/>
      <c r="B57" s="330"/>
      <c r="C57" s="105"/>
      <c r="D57" s="139"/>
      <c r="E57" s="1056"/>
      <c r="F57" s="142"/>
      <c r="G57" s="46"/>
      <c r="H57" s="46"/>
      <c r="I57" s="46"/>
      <c r="J57" s="46"/>
      <c r="K57" s="46"/>
      <c r="L57" s="46"/>
      <c r="M57" s="46"/>
      <c r="N57" s="46"/>
      <c r="O57" s="46"/>
      <c r="P57" s="46"/>
      <c r="Q57" s="46"/>
      <c r="R57" s="46"/>
      <c r="S57" s="46"/>
      <c r="T57" s="46"/>
      <c r="U57" s="46"/>
      <c r="V57" s="46"/>
      <c r="W57" s="46"/>
      <c r="X57" s="46"/>
      <c r="Y57" s="46"/>
      <c r="Z57" s="46"/>
      <c r="AA57" s="143"/>
      <c r="AB57" s="144"/>
      <c r="AC57" s="145"/>
      <c r="AD57" s="146"/>
      <c r="AE57" s="126"/>
      <c r="AF57" s="327"/>
      <c r="AG57" s="129"/>
      <c r="AH57" s="129"/>
      <c r="AI57" s="129"/>
      <c r="AJ57" s="129"/>
      <c r="AK57" s="129"/>
      <c r="AL57" s="129"/>
      <c r="AM57" s="129"/>
      <c r="AN57" s="129"/>
      <c r="AO57" s="129"/>
      <c r="AP57" s="31"/>
      <c r="AQ57" s="45"/>
      <c r="AR57" s="31"/>
    </row>
    <row r="58" spans="1:44">
      <c r="A58" s="328"/>
      <c r="B58" s="330"/>
      <c r="C58" s="105"/>
      <c r="D58" s="139"/>
      <c r="E58" s="1056"/>
      <c r="F58" s="142"/>
      <c r="G58" s="46"/>
      <c r="H58" s="46"/>
      <c r="I58" s="46"/>
      <c r="J58" s="46"/>
      <c r="K58" s="46"/>
      <c r="L58" s="46"/>
      <c r="M58" s="46"/>
      <c r="N58" s="46"/>
      <c r="O58" s="46"/>
      <c r="P58" s="46"/>
      <c r="Q58" s="46"/>
      <c r="R58" s="46"/>
      <c r="S58" s="46"/>
      <c r="T58" s="46"/>
      <c r="U58" s="46"/>
      <c r="V58" s="46"/>
      <c r="W58" s="46"/>
      <c r="X58" s="46"/>
      <c r="Y58" s="46"/>
      <c r="Z58" s="46"/>
      <c r="AA58" s="143"/>
      <c r="AB58" s="144"/>
      <c r="AC58" s="145"/>
      <c r="AD58" s="146"/>
      <c r="AE58" s="126"/>
      <c r="AF58" s="327"/>
      <c r="AG58" s="129"/>
      <c r="AH58" s="129"/>
      <c r="AI58" s="129"/>
      <c r="AJ58" s="129"/>
      <c r="AK58" s="129"/>
      <c r="AL58" s="129"/>
      <c r="AM58" s="129"/>
      <c r="AN58" s="129"/>
      <c r="AO58" s="129"/>
      <c r="AP58" s="31"/>
      <c r="AQ58" s="45"/>
      <c r="AR58" s="31"/>
    </row>
    <row r="59" spans="1:44" ht="13.5" customHeight="1">
      <c r="A59" s="328"/>
      <c r="B59" s="2208"/>
      <c r="C59" s="488"/>
      <c r="D59" s="139"/>
      <c r="E59" s="47" t="s">
        <v>1050</v>
      </c>
      <c r="F59" s="142"/>
      <c r="G59" s="46"/>
      <c r="H59" s="46"/>
      <c r="I59" s="46"/>
      <c r="J59" s="46"/>
      <c r="K59" s="46"/>
      <c r="L59" s="46"/>
      <c r="M59" s="46"/>
      <c r="N59" s="46"/>
      <c r="O59" s="46"/>
      <c r="P59" s="46"/>
      <c r="Q59" s="46"/>
      <c r="R59" s="46"/>
      <c r="S59" s="46"/>
      <c r="T59" s="46"/>
      <c r="U59" s="46"/>
      <c r="V59" s="46"/>
      <c r="W59" s="46"/>
      <c r="X59" s="46"/>
      <c r="Y59" s="46"/>
      <c r="Z59" s="46"/>
      <c r="AA59" s="143"/>
      <c r="AB59" s="144"/>
      <c r="AC59" s="145"/>
      <c r="AD59" s="146"/>
      <c r="AE59" s="126"/>
      <c r="AF59" s="327"/>
      <c r="AG59" s="129"/>
      <c r="AH59" s="129"/>
      <c r="AI59" s="129"/>
      <c r="AJ59" s="129"/>
      <c r="AK59" s="129"/>
      <c r="AL59" s="129"/>
      <c r="AM59" s="129"/>
      <c r="AN59" s="129"/>
      <c r="AO59" s="129"/>
      <c r="AP59" s="31"/>
      <c r="AQ59" s="45"/>
      <c r="AR59" s="31"/>
    </row>
    <row r="60" spans="1:44">
      <c r="A60" s="328"/>
      <c r="B60" s="2209"/>
      <c r="C60" s="105"/>
      <c r="D60" s="139"/>
      <c r="E60" s="47" t="s">
        <v>1051</v>
      </c>
      <c r="F60" s="142"/>
      <c r="G60" s="46"/>
      <c r="H60" s="46"/>
      <c r="I60" s="46"/>
      <c r="J60" s="46"/>
      <c r="K60" s="46"/>
      <c r="L60" s="46"/>
      <c r="M60" s="46"/>
      <c r="N60" s="46"/>
      <c r="O60" s="46"/>
      <c r="P60" s="46"/>
      <c r="Q60" s="46"/>
      <c r="R60" s="46"/>
      <c r="S60" s="46"/>
      <c r="T60" s="46"/>
      <c r="U60" s="46"/>
      <c r="V60" s="46"/>
      <c r="W60" s="46"/>
      <c r="X60" s="46"/>
      <c r="Y60" s="46"/>
      <c r="Z60" s="46"/>
      <c r="AA60" s="143"/>
      <c r="AB60" s="144"/>
      <c r="AC60" s="145"/>
      <c r="AD60" s="146"/>
      <c r="AE60" s="126"/>
      <c r="AF60" s="327"/>
      <c r="AG60" s="129"/>
      <c r="AH60" s="129"/>
      <c r="AI60" s="129"/>
      <c r="AJ60" s="129"/>
      <c r="AK60" s="129"/>
      <c r="AL60" s="129"/>
      <c r="AM60" s="129"/>
      <c r="AN60" s="129"/>
      <c r="AO60" s="129"/>
      <c r="AP60" s="31"/>
      <c r="AQ60" s="45"/>
      <c r="AR60" s="31"/>
    </row>
    <row r="61" spans="1:44">
      <c r="A61" s="331"/>
      <c r="B61" s="687"/>
      <c r="C61" s="373"/>
      <c r="D61" s="333"/>
      <c r="E61" s="203" t="s">
        <v>1052</v>
      </c>
      <c r="F61" s="334"/>
      <c r="G61" s="262"/>
      <c r="H61" s="262"/>
      <c r="I61" s="262"/>
      <c r="J61" s="262"/>
      <c r="K61" s="262"/>
      <c r="L61" s="262"/>
      <c r="M61" s="262"/>
      <c r="N61" s="262"/>
      <c r="O61" s="262"/>
      <c r="P61" s="262"/>
      <c r="Q61" s="262"/>
      <c r="R61" s="262"/>
      <c r="S61" s="262"/>
      <c r="T61" s="262"/>
      <c r="U61" s="262"/>
      <c r="V61" s="262"/>
      <c r="W61" s="262"/>
      <c r="X61" s="262"/>
      <c r="Y61" s="262"/>
      <c r="Z61" s="262"/>
      <c r="AA61" s="335"/>
      <c r="AB61" s="336"/>
      <c r="AC61" s="337"/>
      <c r="AD61" s="338"/>
      <c r="AE61" s="126"/>
      <c r="AF61" s="327"/>
      <c r="AG61" s="129"/>
      <c r="AH61" s="129"/>
      <c r="AI61" s="129"/>
      <c r="AJ61" s="129"/>
      <c r="AK61" s="129"/>
      <c r="AL61" s="129"/>
      <c r="AM61" s="129"/>
      <c r="AN61" s="129"/>
      <c r="AO61" s="129"/>
      <c r="AP61" s="31"/>
      <c r="AQ61" s="45"/>
      <c r="AR61" s="31"/>
    </row>
    <row r="62" spans="1:44" ht="2.25" customHeight="1">
      <c r="A62" s="328"/>
      <c r="B62" s="330"/>
      <c r="C62" s="105"/>
      <c r="D62" s="139"/>
      <c r="E62" s="139"/>
      <c r="F62" s="142"/>
      <c r="G62" s="46"/>
      <c r="H62" s="46"/>
      <c r="I62" s="46"/>
      <c r="J62" s="46"/>
      <c r="K62" s="46"/>
      <c r="L62" s="46"/>
      <c r="M62" s="46"/>
      <c r="N62" s="46"/>
      <c r="O62" s="46"/>
      <c r="P62" s="46"/>
      <c r="Q62" s="46"/>
      <c r="R62" s="46"/>
      <c r="S62" s="46"/>
      <c r="T62" s="46"/>
      <c r="U62" s="46"/>
      <c r="V62" s="46"/>
      <c r="W62" s="46"/>
      <c r="X62" s="46"/>
      <c r="Y62" s="46"/>
      <c r="Z62" s="46"/>
      <c r="AA62" s="143"/>
      <c r="AB62" s="144"/>
      <c r="AC62" s="145"/>
      <c r="AD62" s="146"/>
      <c r="AE62" s="126"/>
      <c r="AF62" s="327"/>
      <c r="AG62" s="129"/>
      <c r="AH62" s="129"/>
      <c r="AI62" s="129"/>
      <c r="AJ62" s="129"/>
      <c r="AK62" s="129"/>
      <c r="AL62" s="129"/>
      <c r="AM62" s="129"/>
      <c r="AN62" s="129"/>
      <c r="AO62" s="129"/>
      <c r="AP62" s="31"/>
      <c r="AQ62" s="45"/>
      <c r="AR62" s="31"/>
    </row>
    <row r="63" spans="1:44" ht="13.5" customHeight="1">
      <c r="A63" s="1008" t="s">
        <v>532</v>
      </c>
      <c r="B63" s="330">
        <v>4</v>
      </c>
      <c r="C63" s="1497" t="s">
        <v>533</v>
      </c>
      <c r="D63" s="139" t="s">
        <v>240</v>
      </c>
      <c r="E63" s="1008" t="s">
        <v>534</v>
      </c>
      <c r="F63" s="142"/>
      <c r="G63" s="1011" t="s">
        <v>72</v>
      </c>
      <c r="H63" s="1011"/>
      <c r="I63" s="1011"/>
      <c r="J63" s="1011"/>
      <c r="K63" s="1011"/>
      <c r="L63" s="1011"/>
      <c r="M63" s="1012"/>
      <c r="N63" s="1665" t="s">
        <v>114</v>
      </c>
      <c r="O63" s="1665"/>
      <c r="P63" s="1665"/>
      <c r="Q63" s="1665"/>
      <c r="R63" s="1665"/>
      <c r="S63" s="1665"/>
      <c r="T63" s="1665"/>
      <c r="U63" s="1665"/>
      <c r="V63" s="1665"/>
      <c r="W63" s="31"/>
      <c r="X63" s="31"/>
      <c r="Y63" s="31"/>
      <c r="Z63" s="31"/>
      <c r="AA63" s="45"/>
      <c r="AB63" s="1082" t="s">
        <v>495</v>
      </c>
      <c r="AC63" s="1113"/>
      <c r="AD63" s="1114"/>
      <c r="AE63" s="126"/>
      <c r="AF63" s="327"/>
      <c r="AG63" s="129"/>
      <c r="AH63" s="129"/>
      <c r="AI63" s="129"/>
      <c r="AJ63" s="129"/>
      <c r="AK63" s="129"/>
      <c r="AL63" s="129"/>
      <c r="AM63" s="129"/>
      <c r="AN63" s="129"/>
      <c r="AO63" s="129"/>
      <c r="AP63" s="31"/>
      <c r="AQ63" s="45"/>
      <c r="AR63" s="31"/>
    </row>
    <row r="64" spans="1:44">
      <c r="A64" s="1008"/>
      <c r="B64" s="330"/>
      <c r="C64" s="1497"/>
      <c r="D64" s="139"/>
      <c r="E64" s="1008"/>
      <c r="F64" s="142"/>
      <c r="G64" s="1011"/>
      <c r="H64" s="1011"/>
      <c r="I64" s="1011"/>
      <c r="J64" s="1011"/>
      <c r="K64" s="1011"/>
      <c r="L64" s="1011"/>
      <c r="M64" s="1012"/>
      <c r="N64" s="1665"/>
      <c r="O64" s="1665"/>
      <c r="P64" s="1665"/>
      <c r="Q64" s="1665"/>
      <c r="R64" s="1665"/>
      <c r="S64" s="1665"/>
      <c r="T64" s="1665"/>
      <c r="U64" s="1665"/>
      <c r="V64" s="1665"/>
      <c r="W64" s="31"/>
      <c r="X64" s="31"/>
      <c r="Y64" s="31"/>
      <c r="Z64" s="31"/>
      <c r="AA64" s="45"/>
      <c r="AB64" s="1082"/>
      <c r="AC64" s="1113"/>
      <c r="AD64" s="1114"/>
      <c r="AE64" s="126"/>
      <c r="AF64" s="327"/>
      <c r="AG64" s="129"/>
      <c r="AH64" s="129"/>
      <c r="AI64" s="129"/>
      <c r="AJ64" s="129"/>
      <c r="AK64" s="129"/>
      <c r="AL64" s="129"/>
      <c r="AM64" s="129"/>
      <c r="AN64" s="129"/>
      <c r="AO64" s="129"/>
      <c r="AP64" s="31"/>
      <c r="AQ64" s="45"/>
      <c r="AR64" s="31"/>
    </row>
    <row r="65" spans="1:44" ht="10.8" customHeight="1">
      <c r="A65" s="1008"/>
      <c r="B65" s="330"/>
      <c r="C65" s="1497"/>
      <c r="D65" s="139"/>
      <c r="E65" s="1008"/>
      <c r="F65" s="142"/>
      <c r="G65" s="245"/>
      <c r="H65" s="245"/>
      <c r="I65" s="245"/>
      <c r="J65" s="245"/>
      <c r="K65" s="245"/>
      <c r="L65" s="245"/>
      <c r="M65" s="245"/>
      <c r="N65" s="245"/>
      <c r="O65" s="245"/>
      <c r="P65" s="245"/>
      <c r="Q65" s="245"/>
      <c r="R65" s="245"/>
      <c r="S65" s="245"/>
      <c r="T65" s="245"/>
      <c r="U65" s="245"/>
      <c r="V65" s="245"/>
      <c r="W65" s="245"/>
      <c r="X65" s="245"/>
      <c r="Y65" s="245"/>
      <c r="Z65" s="245"/>
      <c r="AA65" s="339"/>
      <c r="AB65" s="1082"/>
      <c r="AC65" s="1113"/>
      <c r="AD65" s="1114"/>
      <c r="AE65" s="126"/>
      <c r="AF65" s="327"/>
      <c r="AG65" s="129"/>
      <c r="AH65" s="129"/>
      <c r="AI65" s="129"/>
      <c r="AJ65" s="129"/>
      <c r="AK65" s="129"/>
      <c r="AL65" s="129"/>
      <c r="AM65" s="129"/>
      <c r="AN65" s="129"/>
      <c r="AO65" s="129"/>
      <c r="AP65" s="31"/>
      <c r="AQ65" s="45"/>
      <c r="AR65" s="31"/>
    </row>
    <row r="66" spans="1:44">
      <c r="A66" s="1008"/>
      <c r="B66" s="330"/>
      <c r="C66" s="105"/>
      <c r="D66" s="139"/>
      <c r="E66" s="1008"/>
      <c r="F66" s="142"/>
      <c r="G66" s="689" t="s">
        <v>55</v>
      </c>
      <c r="H66" s="2210" t="s">
        <v>1161</v>
      </c>
      <c r="I66" s="2211"/>
      <c r="J66" s="2211"/>
      <c r="K66" s="2211"/>
      <c r="L66" s="2211"/>
      <c r="M66" s="2211"/>
      <c r="N66" s="2211"/>
      <c r="O66" s="2211"/>
      <c r="P66" s="2211"/>
      <c r="Q66" s="2211"/>
      <c r="R66" s="2211"/>
      <c r="S66" s="2211"/>
      <c r="T66" s="2211"/>
      <c r="U66" s="2211"/>
      <c r="V66" s="2211"/>
      <c r="W66" s="2211"/>
      <c r="X66" s="2211"/>
      <c r="Y66" s="2211"/>
      <c r="Z66" s="2211"/>
      <c r="AA66" s="2212"/>
      <c r="AB66" s="144"/>
      <c r="AC66" s="145"/>
      <c r="AD66" s="146"/>
      <c r="AE66" s="126"/>
      <c r="AF66" s="327"/>
      <c r="AG66" s="129"/>
      <c r="AH66" s="129"/>
      <c r="AI66" s="129"/>
      <c r="AJ66" s="129"/>
      <c r="AK66" s="129"/>
      <c r="AL66" s="129"/>
      <c r="AM66" s="129"/>
      <c r="AN66" s="129"/>
      <c r="AO66" s="129"/>
      <c r="AP66" s="31"/>
      <c r="AQ66" s="45"/>
      <c r="AR66" s="31"/>
    </row>
    <row r="67" spans="1:44">
      <c r="A67" s="1008"/>
      <c r="B67" s="330"/>
      <c r="C67" s="105"/>
      <c r="D67" s="139"/>
      <c r="E67" s="1008"/>
      <c r="F67" s="142"/>
      <c r="G67" s="341"/>
      <c r="H67" s="2211"/>
      <c r="I67" s="2211"/>
      <c r="J67" s="2211"/>
      <c r="K67" s="2211"/>
      <c r="L67" s="2211"/>
      <c r="M67" s="2211"/>
      <c r="N67" s="2211"/>
      <c r="O67" s="2211"/>
      <c r="P67" s="2211"/>
      <c r="Q67" s="2211"/>
      <c r="R67" s="2211"/>
      <c r="S67" s="2211"/>
      <c r="T67" s="2211"/>
      <c r="U67" s="2211"/>
      <c r="V67" s="2211"/>
      <c r="W67" s="2211"/>
      <c r="X67" s="2211"/>
      <c r="Y67" s="2211"/>
      <c r="Z67" s="2211"/>
      <c r="AA67" s="2212"/>
      <c r="AB67" s="144"/>
      <c r="AC67" s="145"/>
      <c r="AD67" s="146"/>
      <c r="AE67" s="126"/>
      <c r="AF67" s="327"/>
      <c r="AG67" s="129"/>
      <c r="AH67" s="129"/>
      <c r="AI67" s="129"/>
      <c r="AJ67" s="129"/>
      <c r="AK67" s="129"/>
      <c r="AL67" s="129"/>
      <c r="AM67" s="129"/>
      <c r="AN67" s="129"/>
      <c r="AO67" s="129"/>
      <c r="AP67" s="31"/>
      <c r="AQ67" s="45"/>
      <c r="AR67" s="31"/>
    </row>
    <row r="68" spans="1:44">
      <c r="A68" s="1008"/>
      <c r="B68" s="330"/>
      <c r="C68" s="105"/>
      <c r="D68" s="139"/>
      <c r="E68" s="1008"/>
      <c r="F68" s="142"/>
      <c r="G68" s="46"/>
      <c r="H68" s="46"/>
      <c r="I68" s="46"/>
      <c r="J68" s="46"/>
      <c r="K68" s="46"/>
      <c r="L68" s="46"/>
      <c r="M68" s="46"/>
      <c r="N68" s="46"/>
      <c r="O68" s="46"/>
      <c r="P68" s="46"/>
      <c r="Q68" s="46"/>
      <c r="R68" s="46"/>
      <c r="S68" s="46"/>
      <c r="T68" s="46"/>
      <c r="U68" s="46"/>
      <c r="V68" s="46"/>
      <c r="W68" s="46"/>
      <c r="X68" s="46"/>
      <c r="Y68" s="46"/>
      <c r="Z68" s="46"/>
      <c r="AA68" s="143"/>
      <c r="AB68" s="144"/>
      <c r="AC68" s="145"/>
      <c r="AD68" s="146"/>
      <c r="AE68" s="126"/>
      <c r="AF68" s="327"/>
      <c r="AG68" s="129"/>
      <c r="AH68" s="129"/>
      <c r="AI68" s="129"/>
      <c r="AJ68" s="129"/>
      <c r="AK68" s="129"/>
      <c r="AL68" s="129"/>
      <c r="AM68" s="129"/>
      <c r="AN68" s="129"/>
      <c r="AO68" s="129"/>
      <c r="AP68" s="31"/>
      <c r="AQ68" s="45"/>
      <c r="AR68" s="31"/>
    </row>
    <row r="69" spans="1:44">
      <c r="A69" s="1008"/>
      <c r="B69" s="330"/>
      <c r="C69" s="105"/>
      <c r="D69" s="139"/>
      <c r="E69" s="1008"/>
      <c r="F69" s="142"/>
      <c r="G69" s="46"/>
      <c r="H69" s="46"/>
      <c r="I69" s="46"/>
      <c r="J69" s="46"/>
      <c r="K69" s="46"/>
      <c r="L69" s="46"/>
      <c r="M69" s="46"/>
      <c r="N69" s="46"/>
      <c r="O69" s="46"/>
      <c r="P69" s="46"/>
      <c r="Q69" s="46"/>
      <c r="R69" s="46"/>
      <c r="S69" s="46"/>
      <c r="T69" s="46"/>
      <c r="U69" s="46"/>
      <c r="V69" s="46"/>
      <c r="W69" s="46"/>
      <c r="X69" s="46"/>
      <c r="Y69" s="46"/>
      <c r="Z69" s="46"/>
      <c r="AA69" s="143"/>
      <c r="AB69" s="144"/>
      <c r="AC69" s="145"/>
      <c r="AD69" s="146"/>
      <c r="AE69" s="126"/>
      <c r="AF69" s="327"/>
      <c r="AG69" s="129"/>
      <c r="AH69" s="129"/>
      <c r="AI69" s="129"/>
      <c r="AJ69" s="129"/>
      <c r="AK69" s="129"/>
      <c r="AL69" s="129"/>
      <c r="AM69" s="129"/>
      <c r="AN69" s="129"/>
      <c r="AO69" s="129"/>
      <c r="AP69" s="31"/>
      <c r="AQ69" s="45"/>
      <c r="AR69" s="31"/>
    </row>
    <row r="70" spans="1:44">
      <c r="A70" s="47"/>
      <c r="B70" s="330"/>
      <c r="C70" s="105"/>
      <c r="D70" s="139"/>
      <c r="E70" s="1008"/>
      <c r="F70" s="142"/>
      <c r="G70" s="46"/>
      <c r="H70" s="46"/>
      <c r="I70" s="46"/>
      <c r="J70" s="46"/>
      <c r="K70" s="46"/>
      <c r="L70" s="46"/>
      <c r="M70" s="46"/>
      <c r="N70" s="46"/>
      <c r="O70" s="46"/>
      <c r="P70" s="46"/>
      <c r="Q70" s="46"/>
      <c r="R70" s="46"/>
      <c r="S70" s="46"/>
      <c r="T70" s="46"/>
      <c r="U70" s="46"/>
      <c r="V70" s="46"/>
      <c r="W70" s="46"/>
      <c r="X70" s="46"/>
      <c r="Y70" s="46"/>
      <c r="Z70" s="46"/>
      <c r="AA70" s="143"/>
      <c r="AB70" s="144"/>
      <c r="AC70" s="145"/>
      <c r="AD70" s="146"/>
      <c r="AE70" s="126"/>
      <c r="AF70" s="327"/>
      <c r="AG70" s="129"/>
      <c r="AH70" s="129"/>
      <c r="AI70" s="129"/>
      <c r="AJ70" s="129"/>
      <c r="AK70" s="129"/>
      <c r="AL70" s="129"/>
      <c r="AM70" s="129"/>
      <c r="AN70" s="129"/>
      <c r="AO70" s="129"/>
      <c r="AP70" s="31"/>
      <c r="AQ70" s="45"/>
      <c r="AR70" s="31"/>
    </row>
    <row r="71" spans="1:44">
      <c r="A71" s="47"/>
      <c r="B71" s="330"/>
      <c r="C71" s="105"/>
      <c r="D71" s="139"/>
      <c r="E71" s="1008"/>
      <c r="F71" s="142"/>
      <c r="G71" s="46"/>
      <c r="H71" s="46"/>
      <c r="I71" s="46"/>
      <c r="J71" s="46"/>
      <c r="K71" s="46"/>
      <c r="L71" s="46"/>
      <c r="M71" s="46"/>
      <c r="N71" s="46"/>
      <c r="O71" s="46"/>
      <c r="P71" s="46"/>
      <c r="Q71" s="46"/>
      <c r="R71" s="46"/>
      <c r="S71" s="46"/>
      <c r="T71" s="46"/>
      <c r="U71" s="46"/>
      <c r="V71" s="46"/>
      <c r="W71" s="46"/>
      <c r="X71" s="46"/>
      <c r="Y71" s="46"/>
      <c r="Z71" s="46"/>
      <c r="AA71" s="143"/>
      <c r="AB71" s="144"/>
      <c r="AC71" s="145"/>
      <c r="AD71" s="146"/>
      <c r="AE71" s="126"/>
      <c r="AF71" s="327"/>
      <c r="AG71" s="129"/>
      <c r="AH71" s="129"/>
      <c r="AI71" s="129"/>
      <c r="AJ71" s="129"/>
      <c r="AK71" s="129"/>
      <c r="AL71" s="129"/>
      <c r="AM71" s="129"/>
      <c r="AN71" s="129"/>
      <c r="AO71" s="129"/>
      <c r="AP71" s="31"/>
      <c r="AQ71" s="45"/>
      <c r="AR71" s="31"/>
    </row>
    <row r="72" spans="1:44">
      <c r="A72" s="47"/>
      <c r="B72" s="330"/>
      <c r="C72" s="105"/>
      <c r="D72" s="139"/>
      <c r="E72" s="1008"/>
      <c r="F72" s="142"/>
      <c r="G72" s="46"/>
      <c r="H72" s="46"/>
      <c r="I72" s="46"/>
      <c r="J72" s="46"/>
      <c r="K72" s="46"/>
      <c r="L72" s="46"/>
      <c r="M72" s="46"/>
      <c r="N72" s="46"/>
      <c r="O72" s="46"/>
      <c r="P72" s="46"/>
      <c r="Q72" s="46"/>
      <c r="R72" s="46"/>
      <c r="S72" s="46"/>
      <c r="T72" s="46"/>
      <c r="U72" s="46"/>
      <c r="V72" s="46"/>
      <c r="W72" s="46"/>
      <c r="X72" s="46"/>
      <c r="Y72" s="46"/>
      <c r="Z72" s="46"/>
      <c r="AA72" s="143"/>
      <c r="AB72" s="144"/>
      <c r="AC72" s="145"/>
      <c r="AD72" s="146"/>
      <c r="AE72" s="126"/>
      <c r="AF72" s="327"/>
      <c r="AG72" s="129"/>
      <c r="AH72" s="129"/>
      <c r="AI72" s="129"/>
      <c r="AJ72" s="129"/>
      <c r="AK72" s="129"/>
      <c r="AL72" s="129"/>
      <c r="AM72" s="129"/>
      <c r="AN72" s="129"/>
      <c r="AO72" s="129"/>
      <c r="AP72" s="31"/>
      <c r="AQ72" s="45"/>
      <c r="AR72" s="31"/>
    </row>
    <row r="73" spans="1:44">
      <c r="A73" s="47"/>
      <c r="B73" s="330"/>
      <c r="C73" s="105"/>
      <c r="D73" s="139"/>
      <c r="E73" s="1008"/>
      <c r="F73" s="142"/>
      <c r="G73" s="46"/>
      <c r="H73" s="46"/>
      <c r="I73" s="46"/>
      <c r="J73" s="46"/>
      <c r="K73" s="46"/>
      <c r="L73" s="46"/>
      <c r="M73" s="46"/>
      <c r="N73" s="46"/>
      <c r="O73" s="46"/>
      <c r="P73" s="46"/>
      <c r="Q73" s="46"/>
      <c r="R73" s="46"/>
      <c r="S73" s="46"/>
      <c r="T73" s="46"/>
      <c r="U73" s="46"/>
      <c r="V73" s="46"/>
      <c r="W73" s="46"/>
      <c r="X73" s="46"/>
      <c r="Y73" s="46"/>
      <c r="Z73" s="46"/>
      <c r="AA73" s="143"/>
      <c r="AB73" s="144"/>
      <c r="AC73" s="145"/>
      <c r="AD73" s="146"/>
      <c r="AE73" s="126"/>
      <c r="AF73" s="327"/>
      <c r="AG73" s="129"/>
      <c r="AH73" s="129"/>
      <c r="AI73" s="129"/>
      <c r="AJ73" s="129"/>
      <c r="AK73" s="129"/>
      <c r="AL73" s="129"/>
      <c r="AM73" s="129"/>
      <c r="AN73" s="129"/>
      <c r="AO73" s="129"/>
      <c r="AP73" s="31"/>
      <c r="AQ73" s="45"/>
      <c r="AR73" s="31"/>
    </row>
    <row r="74" spans="1:44">
      <c r="A74" s="47"/>
      <c r="B74" s="330"/>
      <c r="C74" s="105"/>
      <c r="D74" s="139"/>
      <c r="E74" s="1008"/>
      <c r="F74" s="142"/>
      <c r="G74" s="46"/>
      <c r="H74" s="46"/>
      <c r="I74" s="46"/>
      <c r="J74" s="46"/>
      <c r="K74" s="46"/>
      <c r="L74" s="46"/>
      <c r="M74" s="46"/>
      <c r="N74" s="46"/>
      <c r="O74" s="46"/>
      <c r="P74" s="46"/>
      <c r="Q74" s="46"/>
      <c r="R74" s="46"/>
      <c r="S74" s="46"/>
      <c r="T74" s="46"/>
      <c r="U74" s="46"/>
      <c r="V74" s="46"/>
      <c r="W74" s="46"/>
      <c r="X74" s="46"/>
      <c r="Y74" s="46"/>
      <c r="Z74" s="46"/>
      <c r="AA74" s="143"/>
      <c r="AB74" s="144"/>
      <c r="AC74" s="145"/>
      <c r="AD74" s="146"/>
      <c r="AE74" s="126"/>
      <c r="AF74" s="327"/>
      <c r="AG74" s="129"/>
      <c r="AH74" s="129"/>
      <c r="AI74" s="129"/>
      <c r="AJ74" s="129"/>
      <c r="AK74" s="129"/>
      <c r="AL74" s="129"/>
      <c r="AM74" s="129"/>
      <c r="AN74" s="129"/>
      <c r="AO74" s="129"/>
      <c r="AP74" s="31"/>
      <c r="AQ74" s="45"/>
      <c r="AR74" s="31"/>
    </row>
    <row r="75" spans="1:44">
      <c r="A75" s="47"/>
      <c r="B75" s="330"/>
      <c r="C75" s="105"/>
      <c r="D75" s="139"/>
      <c r="E75" s="1008"/>
      <c r="F75" s="142"/>
      <c r="G75" s="46"/>
      <c r="H75" s="46"/>
      <c r="I75" s="46"/>
      <c r="J75" s="46"/>
      <c r="K75" s="46"/>
      <c r="L75" s="46"/>
      <c r="M75" s="46"/>
      <c r="N75" s="46"/>
      <c r="O75" s="46"/>
      <c r="P75" s="46"/>
      <c r="Q75" s="46"/>
      <c r="R75" s="46"/>
      <c r="S75" s="46"/>
      <c r="T75" s="46"/>
      <c r="U75" s="46"/>
      <c r="V75" s="46"/>
      <c r="W75" s="46"/>
      <c r="X75" s="46"/>
      <c r="Y75" s="46"/>
      <c r="Z75" s="46"/>
      <c r="AA75" s="143"/>
      <c r="AB75" s="144"/>
      <c r="AC75" s="145"/>
      <c r="AD75" s="146"/>
      <c r="AE75" s="126"/>
      <c r="AF75" s="327"/>
      <c r="AG75" s="129"/>
      <c r="AH75" s="129"/>
      <c r="AI75" s="129"/>
      <c r="AJ75" s="129"/>
      <c r="AK75" s="129"/>
      <c r="AL75" s="129"/>
      <c r="AM75" s="129"/>
      <c r="AN75" s="129"/>
      <c r="AO75" s="129"/>
      <c r="AP75" s="31"/>
      <c r="AQ75" s="45"/>
      <c r="AR75" s="31"/>
    </row>
    <row r="76" spans="1:44">
      <c r="A76" s="47"/>
      <c r="B76" s="330"/>
      <c r="C76" s="105"/>
      <c r="D76" s="139"/>
      <c r="E76" s="1008"/>
      <c r="F76" s="142"/>
      <c r="G76" s="46"/>
      <c r="H76" s="46"/>
      <c r="I76" s="46"/>
      <c r="J76" s="46"/>
      <c r="K76" s="46"/>
      <c r="L76" s="46"/>
      <c r="M76" s="46"/>
      <c r="N76" s="46"/>
      <c r="O76" s="46"/>
      <c r="P76" s="46"/>
      <c r="Q76" s="46"/>
      <c r="R76" s="46"/>
      <c r="S76" s="46"/>
      <c r="T76" s="46"/>
      <c r="U76" s="46"/>
      <c r="V76" s="46"/>
      <c r="W76" s="46"/>
      <c r="X76" s="46"/>
      <c r="Y76" s="46"/>
      <c r="Z76" s="46"/>
      <c r="AA76" s="143"/>
      <c r="AB76" s="144"/>
      <c r="AC76" s="145"/>
      <c r="AD76" s="146"/>
      <c r="AE76" s="126"/>
      <c r="AF76" s="327"/>
      <c r="AG76" s="129"/>
      <c r="AH76" s="129"/>
      <c r="AI76" s="129"/>
      <c r="AJ76" s="129"/>
      <c r="AK76" s="129"/>
      <c r="AL76" s="129"/>
      <c r="AM76" s="129"/>
      <c r="AN76" s="129"/>
      <c r="AO76" s="129"/>
      <c r="AP76" s="31"/>
      <c r="AQ76" s="45"/>
      <c r="AR76" s="31"/>
    </row>
    <row r="77" spans="1:44">
      <c r="A77" s="47"/>
      <c r="B77" s="330"/>
      <c r="C77" s="105"/>
      <c r="D77" s="139"/>
      <c r="E77" s="1008"/>
      <c r="F77" s="142"/>
      <c r="G77" s="46"/>
      <c r="H77" s="46"/>
      <c r="I77" s="46"/>
      <c r="J77" s="46"/>
      <c r="K77" s="46"/>
      <c r="L77" s="46"/>
      <c r="M77" s="46"/>
      <c r="N77" s="46"/>
      <c r="O77" s="46"/>
      <c r="P77" s="46"/>
      <c r="Q77" s="46"/>
      <c r="R77" s="46"/>
      <c r="S77" s="46"/>
      <c r="T77" s="46"/>
      <c r="U77" s="46"/>
      <c r="V77" s="46"/>
      <c r="W77" s="46"/>
      <c r="X77" s="46"/>
      <c r="Y77" s="46"/>
      <c r="Z77" s="46"/>
      <c r="AA77" s="143"/>
      <c r="AB77" s="144"/>
      <c r="AC77" s="145"/>
      <c r="AD77" s="146"/>
      <c r="AE77" s="126"/>
      <c r="AF77" s="327"/>
      <c r="AG77" s="129"/>
      <c r="AH77" s="129"/>
      <c r="AI77" s="129"/>
      <c r="AJ77" s="129"/>
      <c r="AK77" s="129"/>
      <c r="AL77" s="129"/>
      <c r="AM77" s="129"/>
      <c r="AN77" s="129"/>
      <c r="AO77" s="129"/>
      <c r="AP77" s="31"/>
      <c r="AQ77" s="45"/>
      <c r="AR77" s="31"/>
    </row>
    <row r="78" spans="1:44" ht="8.25" customHeight="1">
      <c r="A78" s="328"/>
      <c r="B78" s="330"/>
      <c r="C78" s="105"/>
      <c r="D78" s="139"/>
      <c r="E78" s="1008"/>
      <c r="F78" s="142"/>
      <c r="G78" s="46"/>
      <c r="H78" s="46"/>
      <c r="I78" s="46"/>
      <c r="J78" s="46"/>
      <c r="K78" s="46"/>
      <c r="L78" s="46"/>
      <c r="M78" s="46"/>
      <c r="N78" s="46"/>
      <c r="O78" s="46"/>
      <c r="P78" s="46"/>
      <c r="Q78" s="46"/>
      <c r="R78" s="46"/>
      <c r="S78" s="46"/>
      <c r="T78" s="46"/>
      <c r="U78" s="46"/>
      <c r="V78" s="46"/>
      <c r="W78" s="46"/>
      <c r="X78" s="46"/>
      <c r="Y78" s="46"/>
      <c r="Z78" s="46"/>
      <c r="AA78" s="143"/>
      <c r="AB78" s="144"/>
      <c r="AC78" s="145"/>
      <c r="AD78" s="146"/>
      <c r="AE78" s="126"/>
      <c r="AF78" s="327"/>
      <c r="AG78" s="129"/>
      <c r="AH78" s="129"/>
      <c r="AI78" s="129"/>
      <c r="AJ78" s="129"/>
      <c r="AK78" s="129"/>
      <c r="AL78" s="129"/>
      <c r="AM78" s="129"/>
      <c r="AN78" s="129"/>
      <c r="AO78" s="129"/>
      <c r="AP78" s="31"/>
      <c r="AQ78" s="45"/>
      <c r="AR78" s="31"/>
    </row>
    <row r="79" spans="1:44" ht="5.25" customHeight="1">
      <c r="A79" s="328"/>
      <c r="B79" s="330"/>
      <c r="C79" s="105"/>
      <c r="D79" s="139"/>
      <c r="E79" s="139"/>
      <c r="F79" s="142"/>
      <c r="G79" s="46"/>
      <c r="H79" s="46"/>
      <c r="I79" s="46"/>
      <c r="J79" s="46"/>
      <c r="K79" s="46"/>
      <c r="L79" s="46"/>
      <c r="M79" s="46"/>
      <c r="N79" s="46"/>
      <c r="O79" s="46"/>
      <c r="P79" s="46"/>
      <c r="Q79" s="46"/>
      <c r="R79" s="46"/>
      <c r="S79" s="46"/>
      <c r="T79" s="46"/>
      <c r="U79" s="46"/>
      <c r="V79" s="46"/>
      <c r="W79" s="46"/>
      <c r="X79" s="46"/>
      <c r="Y79" s="46"/>
      <c r="Z79" s="46"/>
      <c r="AA79" s="143"/>
      <c r="AB79" s="144"/>
      <c r="AC79" s="145"/>
      <c r="AD79" s="146"/>
      <c r="AE79" s="126"/>
      <c r="AF79" s="327"/>
      <c r="AG79" s="129"/>
      <c r="AH79" s="129"/>
      <c r="AI79" s="129"/>
      <c r="AJ79" s="129"/>
      <c r="AK79" s="129"/>
      <c r="AL79" s="129"/>
      <c r="AM79" s="129"/>
      <c r="AN79" s="129"/>
      <c r="AO79" s="129"/>
      <c r="AP79" s="31"/>
      <c r="AQ79" s="45"/>
      <c r="AR79" s="31"/>
    </row>
    <row r="80" spans="1:44" ht="13.5" customHeight="1">
      <c r="A80" s="1008" t="s">
        <v>1185</v>
      </c>
      <c r="B80" s="59">
        <v>5</v>
      </c>
      <c r="C80" s="1497" t="s">
        <v>234</v>
      </c>
      <c r="D80" s="63" t="s">
        <v>538</v>
      </c>
      <c r="E80" s="1056" t="s">
        <v>1158</v>
      </c>
      <c r="F80" s="342"/>
      <c r="G80" s="1011" t="s">
        <v>72</v>
      </c>
      <c r="H80" s="1011"/>
      <c r="I80" s="1011"/>
      <c r="J80" s="1011"/>
      <c r="K80" s="1011"/>
      <c r="L80" s="1011"/>
      <c r="M80" s="1012"/>
      <c r="N80" s="1058" t="s">
        <v>114</v>
      </c>
      <c r="O80" s="1058"/>
      <c r="P80" s="1058"/>
      <c r="Q80" s="1058"/>
      <c r="R80" s="1058"/>
      <c r="S80" s="1058"/>
      <c r="T80" s="1058"/>
      <c r="U80" s="1058"/>
      <c r="V80" s="1058"/>
      <c r="W80" s="245"/>
      <c r="X80" s="245"/>
      <c r="Y80" s="245"/>
      <c r="Z80" s="245"/>
      <c r="AA80" s="339"/>
      <c r="AB80" s="1082" t="s">
        <v>495</v>
      </c>
      <c r="AC80" s="1113"/>
      <c r="AD80" s="1114"/>
      <c r="AE80" s="126"/>
      <c r="AF80" s="31"/>
      <c r="AG80" s="31"/>
      <c r="AH80" s="31"/>
      <c r="AI80" s="31"/>
      <c r="AJ80" s="31"/>
      <c r="AK80" s="31"/>
      <c r="AL80" s="31"/>
      <c r="AM80" s="31"/>
      <c r="AN80" s="31"/>
      <c r="AO80" s="31"/>
      <c r="AP80" s="31"/>
      <c r="AQ80" s="31"/>
      <c r="AR80" s="31"/>
    </row>
    <row r="81" spans="1:44">
      <c r="A81" s="1008"/>
      <c r="B81" s="59"/>
      <c r="C81" s="1497"/>
      <c r="D81" s="47"/>
      <c r="E81" s="1056"/>
      <c r="F81" s="342"/>
      <c r="G81" s="1011"/>
      <c r="H81" s="1011"/>
      <c r="I81" s="1011"/>
      <c r="J81" s="1011"/>
      <c r="K81" s="1011"/>
      <c r="L81" s="1011"/>
      <c r="M81" s="1012"/>
      <c r="N81" s="1058"/>
      <c r="O81" s="1058"/>
      <c r="P81" s="1058"/>
      <c r="Q81" s="1058"/>
      <c r="R81" s="1058"/>
      <c r="S81" s="1058"/>
      <c r="T81" s="1058"/>
      <c r="U81" s="1058"/>
      <c r="V81" s="1058"/>
      <c r="W81" s="245"/>
      <c r="X81" s="245"/>
      <c r="Y81" s="245"/>
      <c r="Z81" s="245"/>
      <c r="AA81" s="339"/>
      <c r="AB81" s="1082"/>
      <c r="AC81" s="1113"/>
      <c r="AD81" s="1114"/>
      <c r="AE81" s="126"/>
      <c r="AF81" s="31"/>
      <c r="AG81" s="31"/>
      <c r="AH81" s="31"/>
      <c r="AI81" s="31"/>
      <c r="AJ81" s="31"/>
      <c r="AK81" s="31"/>
      <c r="AL81" s="31"/>
      <c r="AM81" s="31"/>
      <c r="AN81" s="31"/>
      <c r="AO81" s="31"/>
      <c r="AP81" s="31"/>
      <c r="AQ81" s="31"/>
      <c r="AR81" s="31"/>
    </row>
    <row r="82" spans="1:44" ht="13.5" customHeight="1">
      <c r="A82" s="1008"/>
      <c r="B82" s="59"/>
      <c r="C82" s="1497"/>
      <c r="D82" s="47"/>
      <c r="E82" s="1056"/>
      <c r="F82" s="342"/>
      <c r="G82" s="245"/>
      <c r="H82" s="245"/>
      <c r="I82" s="245"/>
      <c r="J82" s="245"/>
      <c r="K82" s="245"/>
      <c r="L82" s="343"/>
      <c r="M82" s="245"/>
      <c r="N82" s="245"/>
      <c r="O82" s="245"/>
      <c r="P82" s="245"/>
      <c r="Q82" s="245"/>
      <c r="R82" s="245"/>
      <c r="S82" s="245"/>
      <c r="T82" s="245"/>
      <c r="U82" s="245"/>
      <c r="V82" s="245"/>
      <c r="W82" s="245"/>
      <c r="X82" s="245"/>
      <c r="Y82" s="245"/>
      <c r="Z82" s="245"/>
      <c r="AA82" s="339"/>
      <c r="AB82" s="1082"/>
      <c r="AC82" s="1113"/>
      <c r="AD82" s="1114"/>
      <c r="AE82" s="126"/>
      <c r="AF82" s="31"/>
      <c r="AG82" s="31"/>
      <c r="AH82" s="31"/>
      <c r="AI82" s="31"/>
      <c r="AJ82" s="31"/>
      <c r="AK82" s="31"/>
      <c r="AL82" s="31"/>
      <c r="AM82" s="31"/>
      <c r="AN82" s="31"/>
      <c r="AO82" s="31"/>
      <c r="AP82" s="31"/>
      <c r="AQ82" s="31"/>
      <c r="AR82" s="31"/>
    </row>
    <row r="83" spans="1:44" ht="14.25" customHeight="1">
      <c r="A83" s="1008"/>
      <c r="B83" s="59"/>
      <c r="C83" s="1497"/>
      <c r="D83" s="47"/>
      <c r="E83" s="1056"/>
      <c r="F83" s="342"/>
      <c r="G83" s="595" t="s">
        <v>55</v>
      </c>
      <c r="H83" s="2213" t="s">
        <v>1222</v>
      </c>
      <c r="I83" s="2213"/>
      <c r="J83" s="2213"/>
      <c r="K83" s="2213"/>
      <c r="L83" s="2213"/>
      <c r="M83" s="2213"/>
      <c r="N83" s="2213"/>
      <c r="O83" s="2213"/>
      <c r="P83" s="2213"/>
      <c r="Q83" s="2213"/>
      <c r="R83" s="2213"/>
      <c r="S83" s="2213"/>
      <c r="T83" s="2213"/>
      <c r="U83" s="2213"/>
      <c r="V83" s="2213"/>
      <c r="W83" s="2213"/>
      <c r="X83" s="2213"/>
      <c r="Y83" s="2213"/>
      <c r="Z83" s="587"/>
      <c r="AA83" s="339"/>
      <c r="AB83" s="1082"/>
      <c r="AC83" s="1113"/>
      <c r="AD83" s="1114"/>
      <c r="AE83" s="126"/>
      <c r="AF83" s="31"/>
      <c r="AG83" s="31"/>
      <c r="AH83" s="31"/>
      <c r="AI83" s="31"/>
      <c r="AJ83" s="31"/>
      <c r="AK83" s="31"/>
      <c r="AL83" s="31"/>
      <c r="AM83" s="31"/>
      <c r="AN83" s="31"/>
      <c r="AO83" s="31"/>
      <c r="AP83" s="31"/>
      <c r="AQ83" s="31"/>
      <c r="AR83" s="31"/>
    </row>
    <row r="84" spans="1:44" ht="20.399999999999999" customHeight="1">
      <c r="A84" s="1008"/>
      <c r="B84" s="59"/>
      <c r="C84" s="1497"/>
      <c r="D84" s="47"/>
      <c r="E84" s="1056"/>
      <c r="F84" s="342"/>
      <c r="G84" s="596"/>
      <c r="H84" s="2213"/>
      <c r="I84" s="2213"/>
      <c r="J84" s="2213"/>
      <c r="K84" s="2213"/>
      <c r="L84" s="2213"/>
      <c r="M84" s="2213"/>
      <c r="N84" s="2213"/>
      <c r="O84" s="2213"/>
      <c r="P84" s="2213"/>
      <c r="Q84" s="2213"/>
      <c r="R84" s="2213"/>
      <c r="S84" s="2213"/>
      <c r="T84" s="2213"/>
      <c r="U84" s="2213"/>
      <c r="V84" s="2213"/>
      <c r="W84" s="2213"/>
      <c r="X84" s="2213"/>
      <c r="Y84" s="2213"/>
      <c r="Z84" s="587"/>
      <c r="AA84" s="339"/>
      <c r="AB84" s="1082"/>
      <c r="AC84" s="1113"/>
      <c r="AD84" s="1114"/>
      <c r="AE84" s="126"/>
      <c r="AF84" s="31"/>
      <c r="AG84" s="31"/>
      <c r="AH84" s="31"/>
      <c r="AI84" s="31"/>
      <c r="AJ84" s="31"/>
      <c r="AK84" s="31"/>
      <c r="AL84" s="31"/>
      <c r="AM84" s="31"/>
      <c r="AN84" s="31"/>
      <c r="AO84" s="31"/>
      <c r="AP84" s="31"/>
      <c r="AQ84" s="31"/>
      <c r="AR84" s="31"/>
    </row>
    <row r="85" spans="1:44" ht="15.6" customHeight="1">
      <c r="A85" s="1008"/>
      <c r="B85" s="59"/>
      <c r="C85" s="1497"/>
      <c r="D85" s="47"/>
      <c r="E85" s="1056" t="s">
        <v>1159</v>
      </c>
      <c r="F85" s="342"/>
      <c r="G85" s="596"/>
      <c r="H85" s="2213"/>
      <c r="I85" s="2213"/>
      <c r="J85" s="2213"/>
      <c r="K85" s="2213"/>
      <c r="L85" s="2213"/>
      <c r="M85" s="2213"/>
      <c r="N85" s="2213"/>
      <c r="O85" s="2213"/>
      <c r="P85" s="2213"/>
      <c r="Q85" s="2213"/>
      <c r="R85" s="2213"/>
      <c r="S85" s="2213"/>
      <c r="T85" s="2213"/>
      <c r="U85" s="2213"/>
      <c r="V85" s="2213"/>
      <c r="W85" s="2213"/>
      <c r="X85" s="2213"/>
      <c r="Y85" s="2213"/>
      <c r="Z85" s="587"/>
      <c r="AA85" s="339"/>
      <c r="AB85" s="1082"/>
      <c r="AC85" s="1113"/>
      <c r="AD85" s="1114"/>
      <c r="AE85" s="126"/>
      <c r="AF85" s="31"/>
      <c r="AG85" s="31"/>
      <c r="AH85" s="31"/>
      <c r="AI85" s="31"/>
      <c r="AJ85" s="31"/>
      <c r="AK85" s="31"/>
      <c r="AL85" s="31"/>
      <c r="AM85" s="31"/>
      <c r="AN85" s="31"/>
      <c r="AO85" s="31"/>
      <c r="AP85" s="31"/>
      <c r="AQ85" s="31"/>
      <c r="AR85" s="31"/>
    </row>
    <row r="86" spans="1:44" ht="14.25" customHeight="1">
      <c r="A86" s="1008"/>
      <c r="B86" s="59"/>
      <c r="C86" s="1497"/>
      <c r="D86" s="47"/>
      <c r="E86" s="1056"/>
      <c r="F86" s="342"/>
      <c r="G86" s="596"/>
      <c r="H86" s="2213"/>
      <c r="I86" s="2213"/>
      <c r="J86" s="2213"/>
      <c r="K86" s="2213"/>
      <c r="L86" s="2213"/>
      <c r="M86" s="2213"/>
      <c r="N86" s="2213"/>
      <c r="O86" s="2213"/>
      <c r="P86" s="2213"/>
      <c r="Q86" s="2213"/>
      <c r="R86" s="2213"/>
      <c r="S86" s="2213"/>
      <c r="T86" s="2213"/>
      <c r="U86" s="2213"/>
      <c r="V86" s="2213"/>
      <c r="W86" s="2213"/>
      <c r="X86" s="2213"/>
      <c r="Y86" s="2213"/>
      <c r="Z86" s="587"/>
      <c r="AA86" s="339"/>
      <c r="AB86" s="1082"/>
      <c r="AC86" s="1113"/>
      <c r="AD86" s="1114"/>
      <c r="AE86" s="126"/>
      <c r="AF86" s="31"/>
      <c r="AG86" s="31"/>
      <c r="AH86" s="31"/>
      <c r="AI86" s="31"/>
      <c r="AJ86" s="31"/>
      <c r="AK86" s="31"/>
      <c r="AL86" s="31"/>
      <c r="AM86" s="31"/>
      <c r="AN86" s="31"/>
      <c r="AO86" s="31"/>
      <c r="AP86" s="31"/>
      <c r="AQ86" s="31"/>
      <c r="AR86" s="31"/>
    </row>
    <row r="87" spans="1:44">
      <c r="A87" s="1008"/>
      <c r="B87" s="59"/>
      <c r="C87" s="1497"/>
      <c r="D87" s="47"/>
      <c r="E87" s="1056"/>
      <c r="F87" s="342"/>
      <c r="G87" s="597"/>
      <c r="H87" s="2213"/>
      <c r="I87" s="2213"/>
      <c r="J87" s="2213"/>
      <c r="K87" s="2213"/>
      <c r="L87" s="2213"/>
      <c r="M87" s="2213"/>
      <c r="N87" s="2213"/>
      <c r="O87" s="2213"/>
      <c r="P87" s="2213"/>
      <c r="Q87" s="2213"/>
      <c r="R87" s="2213"/>
      <c r="S87" s="2213"/>
      <c r="T87" s="2213"/>
      <c r="U87" s="2213"/>
      <c r="V87" s="2213"/>
      <c r="W87" s="2213"/>
      <c r="X87" s="2213"/>
      <c r="Y87" s="2213"/>
      <c r="Z87" s="587"/>
      <c r="AA87" s="339"/>
      <c r="AB87" s="1082"/>
      <c r="AC87" s="1113"/>
      <c r="AD87" s="1114"/>
      <c r="AE87" s="126"/>
      <c r="AF87" s="31"/>
      <c r="AG87" s="31"/>
      <c r="AH87" s="31"/>
      <c r="AI87" s="31"/>
      <c r="AJ87" s="31"/>
      <c r="AK87" s="31"/>
      <c r="AL87" s="31"/>
      <c r="AM87" s="31"/>
      <c r="AN87" s="31"/>
      <c r="AO87" s="31"/>
      <c r="AP87" s="31"/>
      <c r="AQ87" s="31"/>
      <c r="AR87" s="31"/>
    </row>
    <row r="88" spans="1:44" ht="13.5" customHeight="1">
      <c r="A88" s="47"/>
      <c r="B88" s="59"/>
      <c r="C88" s="1497"/>
      <c r="D88" s="47"/>
      <c r="E88" s="1056"/>
      <c r="F88" s="342"/>
      <c r="G88" s="598"/>
      <c r="H88" s="2213"/>
      <c r="I88" s="2213"/>
      <c r="J88" s="2213"/>
      <c r="K88" s="2213"/>
      <c r="L88" s="2213"/>
      <c r="M88" s="2213"/>
      <c r="N88" s="2213"/>
      <c r="O88" s="2213"/>
      <c r="P88" s="2213"/>
      <c r="Q88" s="2213"/>
      <c r="R88" s="2213"/>
      <c r="S88" s="2213"/>
      <c r="T88" s="2213"/>
      <c r="U88" s="2213"/>
      <c r="V88" s="2213"/>
      <c r="W88" s="2213"/>
      <c r="X88" s="2213"/>
      <c r="Y88" s="2213"/>
      <c r="Z88" s="587"/>
      <c r="AA88" s="339"/>
      <c r="AB88" s="190"/>
      <c r="AC88" s="191"/>
      <c r="AD88" s="192"/>
      <c r="AE88" s="126"/>
      <c r="AF88" s="31"/>
      <c r="AG88" s="31"/>
      <c r="AH88" s="31"/>
      <c r="AI88" s="31"/>
      <c r="AJ88" s="31"/>
      <c r="AK88" s="31"/>
      <c r="AL88" s="31"/>
      <c r="AM88" s="31"/>
      <c r="AN88" s="31"/>
      <c r="AO88" s="31"/>
      <c r="AP88" s="31"/>
      <c r="AQ88" s="31"/>
      <c r="AR88" s="31"/>
    </row>
    <row r="89" spans="1:44" ht="9" customHeight="1">
      <c r="A89" s="47"/>
      <c r="B89" s="59"/>
      <c r="C89" s="1497"/>
      <c r="D89" s="47"/>
      <c r="E89" s="1056"/>
      <c r="F89" s="342"/>
      <c r="G89" s="595"/>
      <c r="H89" s="2213"/>
      <c r="I89" s="2213"/>
      <c r="J89" s="2213"/>
      <c r="K89" s="2213"/>
      <c r="L89" s="2213"/>
      <c r="M89" s="2213"/>
      <c r="N89" s="2213"/>
      <c r="O89" s="2213"/>
      <c r="P89" s="2213"/>
      <c r="Q89" s="2213"/>
      <c r="R89" s="2213"/>
      <c r="S89" s="2213"/>
      <c r="T89" s="2213"/>
      <c r="U89" s="2213"/>
      <c r="V89" s="2213"/>
      <c r="W89" s="2213"/>
      <c r="X89" s="2213"/>
      <c r="Y89" s="2213"/>
      <c r="Z89" s="587"/>
      <c r="AA89" s="339"/>
      <c r="AB89" s="190"/>
      <c r="AC89" s="191"/>
      <c r="AD89" s="192"/>
      <c r="AE89" s="126"/>
      <c r="AF89" s="31"/>
      <c r="AG89" s="31"/>
      <c r="AH89" s="31"/>
      <c r="AI89" s="31"/>
      <c r="AJ89" s="31"/>
      <c r="AK89" s="31"/>
      <c r="AL89" s="31"/>
      <c r="AM89" s="31"/>
      <c r="AN89" s="31"/>
      <c r="AO89" s="31"/>
      <c r="AP89" s="31"/>
      <c r="AQ89" s="31"/>
      <c r="AR89" s="31"/>
    </row>
    <row r="90" spans="1:44" ht="14.25" customHeight="1">
      <c r="A90" s="47"/>
      <c r="B90" s="59"/>
      <c r="C90" s="488"/>
      <c r="D90" s="139" t="s">
        <v>240</v>
      </c>
      <c r="E90" s="2077" t="s">
        <v>1170</v>
      </c>
      <c r="F90" s="342"/>
      <c r="G90" s="1011" t="s">
        <v>72</v>
      </c>
      <c r="H90" s="1011"/>
      <c r="I90" s="1011"/>
      <c r="J90" s="1011"/>
      <c r="K90" s="1011"/>
      <c r="L90" s="1011"/>
      <c r="M90" s="1012"/>
      <c r="N90" s="1058" t="s">
        <v>114</v>
      </c>
      <c r="O90" s="1058"/>
      <c r="P90" s="1058"/>
      <c r="Q90" s="1058"/>
      <c r="R90" s="1058"/>
      <c r="S90" s="1058"/>
      <c r="T90" s="1058"/>
      <c r="U90" s="1058"/>
      <c r="V90" s="1058"/>
      <c r="W90" s="599"/>
      <c r="X90" s="599"/>
      <c r="Y90" s="599"/>
      <c r="Z90" s="587"/>
      <c r="AA90" s="339"/>
      <c r="AB90" s="1082" t="s">
        <v>495</v>
      </c>
      <c r="AC90" s="1113"/>
      <c r="AD90" s="1114"/>
      <c r="AE90" s="126"/>
      <c r="AF90" s="31"/>
      <c r="AG90" s="31"/>
      <c r="AH90" s="31"/>
      <c r="AI90" s="31"/>
      <c r="AJ90" s="31"/>
      <c r="AK90" s="31"/>
      <c r="AL90" s="31"/>
      <c r="AM90" s="31"/>
      <c r="AN90" s="31"/>
      <c r="AO90" s="31"/>
      <c r="AP90" s="31"/>
      <c r="AQ90" s="31"/>
      <c r="AR90" s="31"/>
    </row>
    <row r="91" spans="1:44" ht="14.25" customHeight="1">
      <c r="A91" s="47"/>
      <c r="B91" s="59"/>
      <c r="C91" s="488"/>
      <c r="D91" s="47"/>
      <c r="E91" s="2077"/>
      <c r="F91" s="342"/>
      <c r="G91" s="1011"/>
      <c r="H91" s="1011"/>
      <c r="I91" s="1011"/>
      <c r="J91" s="1011"/>
      <c r="K91" s="1011"/>
      <c r="L91" s="1011"/>
      <c r="M91" s="1012"/>
      <c r="N91" s="1058"/>
      <c r="O91" s="1058"/>
      <c r="P91" s="1058"/>
      <c r="Q91" s="1058"/>
      <c r="R91" s="1058"/>
      <c r="S91" s="1058"/>
      <c r="T91" s="1058"/>
      <c r="U91" s="1058"/>
      <c r="V91" s="1058"/>
      <c r="W91" s="599"/>
      <c r="X91" s="599"/>
      <c r="Y91" s="599"/>
      <c r="Z91" s="587"/>
      <c r="AA91" s="339"/>
      <c r="AB91" s="1082"/>
      <c r="AC91" s="1113"/>
      <c r="AD91" s="1114"/>
      <c r="AE91" s="126"/>
      <c r="AF91" s="31"/>
      <c r="AG91" s="31"/>
      <c r="AH91" s="31"/>
      <c r="AI91" s="31"/>
      <c r="AJ91" s="31"/>
      <c r="AK91" s="31"/>
      <c r="AL91" s="31"/>
      <c r="AM91" s="31"/>
      <c r="AN91" s="31"/>
      <c r="AO91" s="31"/>
      <c r="AP91" s="31"/>
      <c r="AQ91" s="31"/>
      <c r="AR91" s="31"/>
    </row>
    <row r="92" spans="1:44" ht="13.5" customHeight="1">
      <c r="A92" s="47"/>
      <c r="B92" s="59"/>
      <c r="C92" s="488"/>
      <c r="D92" s="139"/>
      <c r="E92" s="2077" t="s">
        <v>1386</v>
      </c>
      <c r="F92" s="342"/>
      <c r="G92" s="31"/>
      <c r="H92" s="587"/>
      <c r="I92" s="587"/>
      <c r="J92" s="587"/>
      <c r="K92" s="587"/>
      <c r="L92" s="587"/>
      <c r="M92" s="587"/>
      <c r="N92" s="587"/>
      <c r="O92" s="587"/>
      <c r="P92" s="587"/>
      <c r="Q92" s="587"/>
      <c r="R92" s="587"/>
      <c r="S92" s="587"/>
      <c r="T92" s="587"/>
      <c r="U92" s="587"/>
      <c r="V92" s="587"/>
      <c r="W92" s="587"/>
      <c r="X92" s="587"/>
      <c r="Y92" s="587"/>
      <c r="Z92" s="587"/>
      <c r="AA92" s="339"/>
      <c r="AB92" s="1082"/>
      <c r="AC92" s="1113"/>
      <c r="AD92" s="1114"/>
      <c r="AE92" s="126"/>
      <c r="AF92" s="31"/>
      <c r="AG92" s="31"/>
      <c r="AH92" s="31"/>
      <c r="AI92" s="31"/>
      <c r="AJ92" s="31"/>
      <c r="AK92" s="31"/>
      <c r="AL92" s="31"/>
      <c r="AM92" s="31"/>
      <c r="AN92" s="31"/>
      <c r="AO92" s="31"/>
      <c r="AP92" s="31"/>
      <c r="AQ92" s="31"/>
      <c r="AR92" s="31"/>
    </row>
    <row r="93" spans="1:44" ht="13.5" customHeight="1">
      <c r="A93" s="47"/>
      <c r="B93" s="59"/>
      <c r="C93" s="488"/>
      <c r="D93" s="139"/>
      <c r="E93" s="2077"/>
      <c r="F93" s="342"/>
      <c r="G93" s="31"/>
      <c r="H93" s="587"/>
      <c r="I93" s="587"/>
      <c r="J93" s="587"/>
      <c r="K93" s="587"/>
      <c r="L93" s="587"/>
      <c r="M93" s="587"/>
      <c r="N93" s="587"/>
      <c r="O93" s="587"/>
      <c r="P93" s="587"/>
      <c r="Q93" s="587"/>
      <c r="R93" s="587"/>
      <c r="S93" s="587"/>
      <c r="T93" s="587"/>
      <c r="U93" s="587"/>
      <c r="V93" s="587"/>
      <c r="W93" s="587"/>
      <c r="X93" s="587"/>
      <c r="Y93" s="587"/>
      <c r="Z93" s="587"/>
      <c r="AA93" s="339"/>
      <c r="AB93" s="1082"/>
      <c r="AC93" s="1113"/>
      <c r="AD93" s="1114"/>
      <c r="AE93" s="126"/>
      <c r="AF93" s="31"/>
      <c r="AG93" s="31"/>
      <c r="AH93" s="31"/>
      <c r="AI93" s="31"/>
      <c r="AJ93" s="31"/>
      <c r="AK93" s="31"/>
      <c r="AL93" s="31"/>
      <c r="AM93" s="31"/>
      <c r="AN93" s="31"/>
      <c r="AO93" s="31"/>
      <c r="AP93" s="31"/>
      <c r="AQ93" s="31"/>
      <c r="AR93" s="31"/>
    </row>
    <row r="94" spans="1:44" ht="13.5" customHeight="1">
      <c r="A94" s="47"/>
      <c r="B94" s="59"/>
      <c r="C94" s="488"/>
      <c r="D94" s="139"/>
      <c r="E94" s="2077"/>
      <c r="F94" s="342"/>
      <c r="G94" s="31"/>
      <c r="H94" s="587"/>
      <c r="I94" s="587"/>
      <c r="J94" s="587"/>
      <c r="K94" s="587"/>
      <c r="L94" s="587"/>
      <c r="M94" s="587"/>
      <c r="N94" s="587"/>
      <c r="O94" s="587"/>
      <c r="P94" s="587"/>
      <c r="Q94" s="587"/>
      <c r="R94" s="587"/>
      <c r="S94" s="587"/>
      <c r="T94" s="587"/>
      <c r="U94" s="587"/>
      <c r="V94" s="587"/>
      <c r="W94" s="587"/>
      <c r="X94" s="587"/>
      <c r="Y94" s="587"/>
      <c r="Z94" s="587"/>
      <c r="AA94" s="339"/>
      <c r="AB94" s="1082"/>
      <c r="AC94" s="1113"/>
      <c r="AD94" s="1114"/>
      <c r="AE94" s="126"/>
      <c r="AF94" s="31"/>
      <c r="AG94" s="31"/>
      <c r="AH94" s="31"/>
      <c r="AI94" s="31"/>
      <c r="AJ94" s="31"/>
      <c r="AK94" s="31"/>
      <c r="AL94" s="31"/>
      <c r="AM94" s="31"/>
      <c r="AN94" s="31"/>
      <c r="AO94" s="31"/>
      <c r="AP94" s="31"/>
      <c r="AQ94" s="31"/>
      <c r="AR94" s="31"/>
    </row>
    <row r="95" spans="1:44" ht="13.5" customHeight="1">
      <c r="A95" s="47"/>
      <c r="B95" s="59"/>
      <c r="C95" s="488"/>
      <c r="D95" s="139"/>
      <c r="E95" s="2077"/>
      <c r="F95" s="342"/>
      <c r="G95" s="31"/>
      <c r="H95" s="587"/>
      <c r="I95" s="587"/>
      <c r="J95" s="587"/>
      <c r="K95" s="587"/>
      <c r="L95" s="587"/>
      <c r="M95" s="587"/>
      <c r="N95" s="587"/>
      <c r="O95" s="587"/>
      <c r="P95" s="587"/>
      <c r="Q95" s="587"/>
      <c r="R95" s="587"/>
      <c r="S95" s="587"/>
      <c r="T95" s="587"/>
      <c r="U95" s="587"/>
      <c r="V95" s="587"/>
      <c r="W95" s="587"/>
      <c r="X95" s="587"/>
      <c r="Y95" s="587"/>
      <c r="Z95" s="587"/>
      <c r="AA95" s="339"/>
      <c r="AB95" s="1082"/>
      <c r="AC95" s="1113"/>
      <c r="AD95" s="1114"/>
      <c r="AE95" s="126"/>
      <c r="AF95" s="31"/>
      <c r="AG95" s="31"/>
      <c r="AH95" s="31"/>
      <c r="AI95" s="31"/>
      <c r="AJ95" s="31"/>
      <c r="AK95" s="31"/>
      <c r="AL95" s="31"/>
      <c r="AM95" s="31"/>
      <c r="AN95" s="31"/>
      <c r="AO95" s="31"/>
      <c r="AP95" s="31"/>
      <c r="AQ95" s="31"/>
      <c r="AR95" s="31"/>
    </row>
    <row r="96" spans="1:44" ht="5.25" customHeight="1">
      <c r="A96" s="47"/>
      <c r="B96" s="59"/>
      <c r="C96" s="488"/>
      <c r="D96" s="139"/>
      <c r="E96" s="2077"/>
      <c r="F96" s="342"/>
      <c r="G96" s="31"/>
      <c r="H96" s="587"/>
      <c r="I96" s="587"/>
      <c r="J96" s="587"/>
      <c r="K96" s="587"/>
      <c r="L96" s="587"/>
      <c r="M96" s="587"/>
      <c r="N96" s="587"/>
      <c r="O96" s="587"/>
      <c r="P96" s="587"/>
      <c r="Q96" s="587"/>
      <c r="R96" s="587"/>
      <c r="S96" s="587"/>
      <c r="T96" s="587"/>
      <c r="U96" s="587"/>
      <c r="V96" s="587"/>
      <c r="W96" s="587"/>
      <c r="X96" s="587"/>
      <c r="Y96" s="587"/>
      <c r="Z96" s="587"/>
      <c r="AA96" s="339"/>
      <c r="AB96" s="1082"/>
      <c r="AC96" s="1113"/>
      <c r="AD96" s="1114"/>
      <c r="AE96" s="126"/>
      <c r="AF96" s="31"/>
      <c r="AG96" s="31"/>
      <c r="AH96" s="31"/>
      <c r="AI96" s="31"/>
      <c r="AJ96" s="31"/>
      <c r="AK96" s="31"/>
      <c r="AL96" s="31"/>
      <c r="AM96" s="31"/>
      <c r="AN96" s="31"/>
      <c r="AO96" s="31"/>
      <c r="AP96" s="31"/>
      <c r="AQ96" s="31"/>
      <c r="AR96" s="31"/>
    </row>
    <row r="97" spans="1:44" ht="13.5" customHeight="1">
      <c r="A97" s="47"/>
      <c r="B97" s="59"/>
      <c r="C97" s="488"/>
      <c r="D97" s="139"/>
      <c r="E97" s="2077"/>
      <c r="F97" s="342"/>
      <c r="G97" s="31"/>
      <c r="H97" s="587"/>
      <c r="I97" s="587"/>
      <c r="J97" s="587"/>
      <c r="K97" s="587"/>
      <c r="L97" s="587"/>
      <c r="M97" s="587"/>
      <c r="N97" s="587"/>
      <c r="O97" s="587"/>
      <c r="P97" s="587"/>
      <c r="Q97" s="587"/>
      <c r="R97" s="587"/>
      <c r="S97" s="587"/>
      <c r="T97" s="587"/>
      <c r="U97" s="587"/>
      <c r="V97" s="587"/>
      <c r="W97" s="587"/>
      <c r="X97" s="587"/>
      <c r="Y97" s="587"/>
      <c r="Z97" s="587"/>
      <c r="AA97" s="339"/>
      <c r="AB97" s="1082"/>
      <c r="AC97" s="1113"/>
      <c r="AD97" s="1114"/>
      <c r="AE97" s="126"/>
      <c r="AF97" s="31"/>
      <c r="AG97" s="31"/>
      <c r="AH97" s="31"/>
      <c r="AI97" s="31"/>
      <c r="AJ97" s="31"/>
      <c r="AK97" s="31"/>
      <c r="AL97" s="31"/>
      <c r="AM97" s="31"/>
      <c r="AN97" s="31"/>
      <c r="AO97" s="31"/>
      <c r="AP97" s="31"/>
      <c r="AQ97" s="31"/>
      <c r="AR97" s="31"/>
    </row>
    <row r="98" spans="1:44" ht="3.6" customHeight="1">
      <c r="A98" s="47"/>
      <c r="B98" s="59"/>
      <c r="C98" s="488"/>
      <c r="D98" s="139"/>
      <c r="E98" s="2077"/>
      <c r="F98" s="342"/>
      <c r="G98" s="31"/>
      <c r="H98" s="587"/>
      <c r="I98" s="587"/>
      <c r="J98" s="587"/>
      <c r="K98" s="587"/>
      <c r="L98" s="587"/>
      <c r="M98" s="587"/>
      <c r="N98" s="587"/>
      <c r="O98" s="587"/>
      <c r="P98" s="587"/>
      <c r="Q98" s="587"/>
      <c r="R98" s="587"/>
      <c r="S98" s="587"/>
      <c r="T98" s="587"/>
      <c r="U98" s="587"/>
      <c r="V98" s="587"/>
      <c r="W98" s="587"/>
      <c r="X98" s="587"/>
      <c r="Y98" s="587"/>
      <c r="Z98" s="587"/>
      <c r="AA98" s="339"/>
      <c r="AB98" s="190"/>
      <c r="AC98" s="191"/>
      <c r="AD98" s="192"/>
      <c r="AE98" s="126"/>
      <c r="AF98" s="31"/>
      <c r="AG98" s="31"/>
      <c r="AH98" s="31"/>
      <c r="AI98" s="31"/>
      <c r="AJ98" s="31"/>
      <c r="AK98" s="31"/>
      <c r="AL98" s="31"/>
      <c r="AM98" s="31"/>
      <c r="AN98" s="31"/>
      <c r="AO98" s="31"/>
      <c r="AP98" s="31"/>
      <c r="AQ98" s="31"/>
      <c r="AR98" s="31"/>
    </row>
    <row r="99" spans="1:44" ht="13.5" customHeight="1">
      <c r="A99" s="47"/>
      <c r="B99" s="59"/>
      <c r="C99" s="488"/>
      <c r="D99" s="139" t="s">
        <v>240</v>
      </c>
      <c r="E99" s="2077" t="s">
        <v>1171</v>
      </c>
      <c r="F99" s="342"/>
      <c r="G99" s="31"/>
      <c r="H99" s="587"/>
      <c r="I99" s="587"/>
      <c r="J99" s="587"/>
      <c r="K99" s="587"/>
      <c r="L99" s="587"/>
      <c r="M99" s="587"/>
      <c r="N99" s="587"/>
      <c r="O99" s="587"/>
      <c r="P99" s="587"/>
      <c r="Q99" s="587"/>
      <c r="R99" s="587"/>
      <c r="S99" s="587"/>
      <c r="T99" s="587"/>
      <c r="U99" s="587"/>
      <c r="V99" s="587"/>
      <c r="W99" s="587"/>
      <c r="X99" s="587"/>
      <c r="Y99" s="587"/>
      <c r="Z99" s="587"/>
      <c r="AA99" s="339"/>
      <c r="AB99" s="190"/>
      <c r="AC99" s="191"/>
      <c r="AD99" s="192"/>
      <c r="AE99" s="126"/>
      <c r="AF99" s="31"/>
      <c r="AG99" s="31"/>
      <c r="AH99" s="31"/>
      <c r="AI99" s="31"/>
      <c r="AJ99" s="31"/>
      <c r="AK99" s="31"/>
      <c r="AL99" s="31"/>
      <c r="AM99" s="31"/>
      <c r="AN99" s="31"/>
      <c r="AO99" s="31"/>
      <c r="AP99" s="31"/>
      <c r="AQ99" s="31"/>
      <c r="AR99" s="31"/>
    </row>
    <row r="100" spans="1:44" ht="13.5" customHeight="1">
      <c r="A100" s="47"/>
      <c r="B100" s="59"/>
      <c r="C100" s="488"/>
      <c r="D100" s="139"/>
      <c r="E100" s="2077"/>
      <c r="F100" s="342"/>
      <c r="G100" s="31"/>
      <c r="H100" s="587"/>
      <c r="I100" s="587"/>
      <c r="J100" s="587"/>
      <c r="K100" s="587"/>
      <c r="L100" s="587"/>
      <c r="M100" s="587"/>
      <c r="N100" s="587"/>
      <c r="O100" s="587"/>
      <c r="P100" s="587"/>
      <c r="Q100" s="587"/>
      <c r="R100" s="587"/>
      <c r="S100" s="587"/>
      <c r="T100" s="587"/>
      <c r="U100" s="587"/>
      <c r="V100" s="587"/>
      <c r="W100" s="587"/>
      <c r="X100" s="587"/>
      <c r="Y100" s="587"/>
      <c r="Z100" s="587"/>
      <c r="AA100" s="339"/>
      <c r="AB100" s="190"/>
      <c r="AC100" s="191"/>
      <c r="AD100" s="192"/>
      <c r="AE100" s="126"/>
      <c r="AF100" s="31"/>
      <c r="AG100" s="31"/>
      <c r="AH100" s="31"/>
      <c r="AI100" s="31"/>
      <c r="AJ100" s="31"/>
      <c r="AK100" s="31"/>
      <c r="AL100" s="31"/>
      <c r="AM100" s="31"/>
      <c r="AN100" s="31"/>
      <c r="AO100" s="31"/>
      <c r="AP100" s="31"/>
      <c r="AQ100" s="31"/>
      <c r="AR100" s="31"/>
    </row>
    <row r="101" spans="1:44" ht="13.5" customHeight="1">
      <c r="A101" s="47"/>
      <c r="B101" s="59"/>
      <c r="C101" s="488"/>
      <c r="D101" s="139"/>
      <c r="E101" s="2077" t="s">
        <v>1172</v>
      </c>
      <c r="F101" s="342"/>
      <c r="G101" s="31"/>
      <c r="H101" s="587"/>
      <c r="I101" s="587"/>
      <c r="J101" s="587"/>
      <c r="K101" s="587"/>
      <c r="L101" s="587"/>
      <c r="M101" s="587"/>
      <c r="N101" s="587"/>
      <c r="O101" s="587"/>
      <c r="P101" s="587"/>
      <c r="Q101" s="587"/>
      <c r="R101" s="587"/>
      <c r="S101" s="587"/>
      <c r="T101" s="587"/>
      <c r="U101" s="587"/>
      <c r="V101" s="587"/>
      <c r="W101" s="587"/>
      <c r="X101" s="587"/>
      <c r="Y101" s="587"/>
      <c r="Z101" s="587"/>
      <c r="AA101" s="339"/>
      <c r="AB101" s="190"/>
      <c r="AC101" s="191"/>
      <c r="AD101" s="192"/>
      <c r="AE101" s="126"/>
      <c r="AF101" s="31"/>
      <c r="AG101" s="31"/>
      <c r="AH101" s="31"/>
      <c r="AI101" s="31"/>
      <c r="AJ101" s="31"/>
      <c r="AK101" s="31"/>
      <c r="AL101" s="31"/>
      <c r="AM101" s="31"/>
      <c r="AN101" s="31"/>
      <c r="AO101" s="31"/>
      <c r="AP101" s="31"/>
      <c r="AQ101" s="31"/>
      <c r="AR101" s="31"/>
    </row>
    <row r="102" spans="1:44" ht="13.5" customHeight="1">
      <c r="A102" s="47"/>
      <c r="B102" s="59"/>
      <c r="C102" s="488"/>
      <c r="D102" s="139"/>
      <c r="E102" s="2077"/>
      <c r="F102" s="342"/>
      <c r="G102" s="31"/>
      <c r="H102" s="587"/>
      <c r="I102" s="587"/>
      <c r="J102" s="587"/>
      <c r="K102" s="587"/>
      <c r="L102" s="587"/>
      <c r="M102" s="587"/>
      <c r="N102" s="587"/>
      <c r="O102" s="587"/>
      <c r="P102" s="587"/>
      <c r="Q102" s="587"/>
      <c r="R102" s="587"/>
      <c r="S102" s="587"/>
      <c r="T102" s="587"/>
      <c r="U102" s="587"/>
      <c r="V102" s="587"/>
      <c r="W102" s="587"/>
      <c r="X102" s="587"/>
      <c r="Y102" s="587"/>
      <c r="Z102" s="587"/>
      <c r="AA102" s="339"/>
      <c r="AB102" s="190"/>
      <c r="AC102" s="191"/>
      <c r="AD102" s="192"/>
      <c r="AE102" s="126"/>
      <c r="AF102" s="31"/>
      <c r="AG102" s="31"/>
      <c r="AH102" s="31"/>
      <c r="AI102" s="31"/>
      <c r="AJ102" s="31"/>
      <c r="AK102" s="31"/>
      <c r="AL102" s="31"/>
      <c r="AM102" s="31"/>
      <c r="AN102" s="31"/>
      <c r="AO102" s="31"/>
      <c r="AP102" s="31"/>
      <c r="AQ102" s="31"/>
      <c r="AR102" s="31"/>
    </row>
    <row r="103" spans="1:44" ht="13.5" customHeight="1">
      <c r="A103" s="47"/>
      <c r="B103" s="59"/>
      <c r="C103" s="488"/>
      <c r="D103" s="139"/>
      <c r="E103" s="2077"/>
      <c r="F103" s="342"/>
      <c r="G103" s="31"/>
      <c r="H103" s="587"/>
      <c r="I103" s="587"/>
      <c r="J103" s="587"/>
      <c r="K103" s="587"/>
      <c r="L103" s="587"/>
      <c r="M103" s="587"/>
      <c r="N103" s="587"/>
      <c r="O103" s="587"/>
      <c r="P103" s="587"/>
      <c r="Q103" s="587"/>
      <c r="R103" s="587"/>
      <c r="S103" s="587"/>
      <c r="T103" s="587"/>
      <c r="U103" s="587"/>
      <c r="V103" s="587"/>
      <c r="W103" s="587"/>
      <c r="X103" s="587"/>
      <c r="Y103" s="587"/>
      <c r="Z103" s="587"/>
      <c r="AA103" s="339"/>
      <c r="AB103" s="190"/>
      <c r="AC103" s="191"/>
      <c r="AD103" s="192"/>
      <c r="AE103" s="126"/>
      <c r="AF103" s="31"/>
      <c r="AG103" s="31"/>
      <c r="AH103" s="31"/>
      <c r="AI103" s="31"/>
      <c r="AJ103" s="31"/>
      <c r="AK103" s="31"/>
      <c r="AL103" s="31"/>
      <c r="AM103" s="31"/>
      <c r="AN103" s="31"/>
      <c r="AO103" s="31"/>
      <c r="AP103" s="31"/>
      <c r="AQ103" s="31"/>
      <c r="AR103" s="31"/>
    </row>
    <row r="104" spans="1:44" ht="13.5" customHeight="1">
      <c r="A104" s="47"/>
      <c r="B104" s="59"/>
      <c r="C104" s="488"/>
      <c r="D104" s="139"/>
      <c r="E104" s="2077"/>
      <c r="F104" s="342"/>
      <c r="G104" s="31"/>
      <c r="H104" s="587"/>
      <c r="I104" s="587"/>
      <c r="J104" s="587"/>
      <c r="K104" s="587"/>
      <c r="L104" s="587"/>
      <c r="M104" s="587"/>
      <c r="N104" s="587"/>
      <c r="O104" s="587"/>
      <c r="P104" s="587"/>
      <c r="Q104" s="587"/>
      <c r="R104" s="587"/>
      <c r="S104" s="587"/>
      <c r="T104" s="587"/>
      <c r="U104" s="587"/>
      <c r="V104" s="587"/>
      <c r="W104" s="587"/>
      <c r="X104" s="587"/>
      <c r="Y104" s="587"/>
      <c r="Z104" s="587"/>
      <c r="AA104" s="339"/>
      <c r="AB104" s="190"/>
      <c r="AC104" s="191"/>
      <c r="AD104" s="192"/>
      <c r="AE104" s="126"/>
      <c r="AF104" s="31"/>
      <c r="AG104" s="31"/>
      <c r="AH104" s="31"/>
      <c r="AI104" s="31"/>
      <c r="AJ104" s="31"/>
      <c r="AK104" s="31"/>
      <c r="AL104" s="31"/>
      <c r="AM104" s="31"/>
      <c r="AN104" s="31"/>
      <c r="AO104" s="31"/>
      <c r="AP104" s="31"/>
      <c r="AQ104" s="31"/>
      <c r="AR104" s="31"/>
    </row>
    <row r="105" spans="1:44" ht="13.5" customHeight="1">
      <c r="A105" s="203"/>
      <c r="B105" s="127"/>
      <c r="C105" s="503"/>
      <c r="D105" s="333"/>
      <c r="E105" s="2336"/>
      <c r="F105" s="345"/>
      <c r="G105" s="118"/>
      <c r="H105" s="688"/>
      <c r="I105" s="688"/>
      <c r="J105" s="688"/>
      <c r="K105" s="688"/>
      <c r="L105" s="688"/>
      <c r="M105" s="688"/>
      <c r="N105" s="688"/>
      <c r="O105" s="688"/>
      <c r="P105" s="688"/>
      <c r="Q105" s="688"/>
      <c r="R105" s="688"/>
      <c r="S105" s="688"/>
      <c r="T105" s="688"/>
      <c r="U105" s="688"/>
      <c r="V105" s="688"/>
      <c r="W105" s="688"/>
      <c r="X105" s="688"/>
      <c r="Y105" s="688"/>
      <c r="Z105" s="688"/>
      <c r="AA105" s="346"/>
      <c r="AB105" s="206"/>
      <c r="AC105" s="207"/>
      <c r="AD105" s="208"/>
      <c r="AE105" s="126"/>
      <c r="AF105" s="31"/>
      <c r="AG105" s="31"/>
      <c r="AH105" s="31"/>
      <c r="AI105" s="31"/>
      <c r="AJ105" s="31"/>
      <c r="AK105" s="31"/>
      <c r="AL105" s="31"/>
      <c r="AM105" s="31"/>
      <c r="AN105" s="31"/>
      <c r="AO105" s="31"/>
      <c r="AP105" s="31"/>
      <c r="AQ105" s="31"/>
      <c r="AR105" s="31"/>
    </row>
    <row r="106" spans="1:44" ht="4.5" customHeight="1">
      <c r="A106" s="47"/>
      <c r="B106" s="59"/>
      <c r="C106" s="488"/>
      <c r="D106" s="600"/>
      <c r="E106" s="47"/>
      <c r="F106" s="342"/>
      <c r="G106" s="31"/>
      <c r="H106" s="587"/>
      <c r="I106" s="587"/>
      <c r="J106" s="587"/>
      <c r="K106" s="587"/>
      <c r="L106" s="587"/>
      <c r="M106" s="587"/>
      <c r="N106" s="587"/>
      <c r="O106" s="587"/>
      <c r="P106" s="587"/>
      <c r="Q106" s="587"/>
      <c r="R106" s="587"/>
      <c r="S106" s="587"/>
      <c r="T106" s="587"/>
      <c r="U106" s="587"/>
      <c r="V106" s="587"/>
      <c r="W106" s="587"/>
      <c r="X106" s="587"/>
      <c r="Y106" s="587"/>
      <c r="Z106" s="587"/>
      <c r="AA106" s="339"/>
      <c r="AB106" s="190"/>
      <c r="AC106" s="191"/>
      <c r="AD106" s="192"/>
      <c r="AE106" s="126"/>
      <c r="AF106" s="31"/>
      <c r="AG106" s="31"/>
      <c r="AH106" s="31"/>
      <c r="AI106" s="31"/>
      <c r="AJ106" s="31"/>
      <c r="AK106" s="31"/>
      <c r="AL106" s="31"/>
      <c r="AM106" s="31"/>
      <c r="AN106" s="31"/>
      <c r="AO106" s="31"/>
      <c r="AP106" s="31"/>
      <c r="AQ106" s="31"/>
      <c r="AR106" s="31"/>
    </row>
    <row r="107" spans="1:44" ht="13.5" customHeight="1">
      <c r="A107" s="47"/>
      <c r="B107" s="59"/>
      <c r="C107" s="488"/>
      <c r="D107" s="47"/>
      <c r="E107" s="1008" t="s">
        <v>1385</v>
      </c>
      <c r="F107" s="342"/>
      <c r="G107" s="31"/>
      <c r="H107" s="587"/>
      <c r="I107" s="587"/>
      <c r="J107" s="587"/>
      <c r="K107" s="587"/>
      <c r="L107" s="587"/>
      <c r="M107" s="587"/>
      <c r="N107" s="587"/>
      <c r="O107" s="587"/>
      <c r="P107" s="587"/>
      <c r="Q107" s="587"/>
      <c r="R107" s="587"/>
      <c r="S107" s="587"/>
      <c r="T107" s="587"/>
      <c r="U107" s="587"/>
      <c r="V107" s="587"/>
      <c r="W107" s="587"/>
      <c r="X107" s="587"/>
      <c r="Y107" s="587"/>
      <c r="Z107" s="587"/>
      <c r="AA107" s="339"/>
      <c r="AB107" s="190"/>
      <c r="AC107" s="191"/>
      <c r="AD107" s="192"/>
      <c r="AE107" s="126"/>
      <c r="AF107" s="31"/>
      <c r="AG107" s="31"/>
      <c r="AH107" s="31"/>
      <c r="AI107" s="31"/>
      <c r="AJ107" s="31"/>
      <c r="AK107" s="31"/>
      <c r="AL107" s="31"/>
      <c r="AM107" s="31"/>
      <c r="AN107" s="31"/>
      <c r="AO107" s="31"/>
      <c r="AP107" s="31"/>
      <c r="AQ107" s="31"/>
      <c r="AR107" s="31"/>
    </row>
    <row r="108" spans="1:44">
      <c r="A108" s="47"/>
      <c r="B108" s="59"/>
      <c r="C108" s="488"/>
      <c r="D108" s="47"/>
      <c r="E108" s="1008"/>
      <c r="F108" s="342"/>
      <c r="G108" s="31"/>
      <c r="H108" s="587"/>
      <c r="I108" s="587"/>
      <c r="J108" s="587"/>
      <c r="K108" s="587"/>
      <c r="L108" s="587"/>
      <c r="M108" s="587"/>
      <c r="N108" s="587"/>
      <c r="O108" s="587"/>
      <c r="P108" s="587"/>
      <c r="Q108" s="587"/>
      <c r="R108" s="587"/>
      <c r="S108" s="587"/>
      <c r="T108" s="587"/>
      <c r="U108" s="587"/>
      <c r="V108" s="587"/>
      <c r="W108" s="587"/>
      <c r="X108" s="587"/>
      <c r="Y108" s="587"/>
      <c r="Z108" s="587"/>
      <c r="AA108" s="339"/>
      <c r="AB108" s="190"/>
      <c r="AC108" s="191"/>
      <c r="AD108" s="192"/>
      <c r="AE108" s="126"/>
      <c r="AF108" s="31"/>
      <c r="AG108" s="31"/>
      <c r="AH108" s="31"/>
      <c r="AI108" s="31"/>
      <c r="AJ108" s="31"/>
      <c r="AK108" s="31"/>
      <c r="AL108" s="31"/>
      <c r="AM108" s="31"/>
      <c r="AN108" s="31"/>
      <c r="AO108" s="31"/>
      <c r="AP108" s="31"/>
      <c r="AQ108" s="31"/>
      <c r="AR108" s="31"/>
    </row>
    <row r="109" spans="1:44" ht="13.5" customHeight="1">
      <c r="A109" s="47"/>
      <c r="B109" s="59"/>
      <c r="C109" s="488"/>
      <c r="D109" s="47"/>
      <c r="E109" s="1008"/>
      <c r="F109" s="342"/>
      <c r="G109" s="31"/>
      <c r="H109" s="31"/>
      <c r="I109" s="31"/>
      <c r="J109" s="31"/>
      <c r="K109" s="31"/>
      <c r="L109" s="31"/>
      <c r="M109" s="31"/>
      <c r="N109" s="31"/>
      <c r="O109" s="31"/>
      <c r="P109" s="31"/>
      <c r="Q109" s="31"/>
      <c r="R109" s="31"/>
      <c r="S109" s="31"/>
      <c r="T109" s="31"/>
      <c r="U109" s="31"/>
      <c r="V109" s="31"/>
      <c r="W109" s="31"/>
      <c r="X109" s="31"/>
      <c r="Y109" s="31"/>
      <c r="Z109" s="31"/>
      <c r="AA109" s="339"/>
      <c r="AB109" s="190"/>
      <c r="AC109" s="191"/>
      <c r="AD109" s="192"/>
      <c r="AE109" s="126"/>
      <c r="AF109" s="31"/>
      <c r="AG109" s="31"/>
      <c r="AH109" s="31"/>
      <c r="AI109" s="31"/>
      <c r="AJ109" s="31"/>
      <c r="AK109" s="31"/>
      <c r="AL109" s="31"/>
      <c r="AM109" s="31"/>
      <c r="AN109" s="31"/>
      <c r="AO109" s="31"/>
      <c r="AP109" s="31"/>
      <c r="AQ109" s="31"/>
      <c r="AR109" s="31"/>
    </row>
    <row r="110" spans="1:44">
      <c r="A110" s="47"/>
      <c r="B110" s="59"/>
      <c r="C110" s="488"/>
      <c r="D110" s="47"/>
      <c r="E110" s="1008"/>
      <c r="F110" s="342"/>
      <c r="G110" s="31"/>
      <c r="H110" s="31"/>
      <c r="I110" s="31"/>
      <c r="J110" s="31"/>
      <c r="K110" s="31"/>
      <c r="L110" s="31"/>
      <c r="M110" s="31"/>
      <c r="N110" s="31"/>
      <c r="O110" s="31"/>
      <c r="P110" s="31"/>
      <c r="Q110" s="31"/>
      <c r="R110" s="31"/>
      <c r="S110" s="31"/>
      <c r="T110" s="31"/>
      <c r="U110" s="31"/>
      <c r="V110" s="31"/>
      <c r="W110" s="31"/>
      <c r="X110" s="31"/>
      <c r="Y110" s="31"/>
      <c r="Z110" s="31"/>
      <c r="AA110" s="339"/>
      <c r="AB110" s="190"/>
      <c r="AC110" s="191"/>
      <c r="AD110" s="192"/>
      <c r="AE110" s="126"/>
      <c r="AF110" s="31"/>
      <c r="AG110" s="31"/>
      <c r="AH110" s="31"/>
      <c r="AI110" s="31"/>
      <c r="AJ110" s="31"/>
      <c r="AK110" s="31"/>
      <c r="AL110" s="31"/>
      <c r="AM110" s="31"/>
      <c r="AN110" s="31"/>
      <c r="AO110" s="31"/>
      <c r="AP110" s="31"/>
      <c r="AQ110" s="31"/>
      <c r="AR110" s="31"/>
    </row>
    <row r="111" spans="1:44" ht="13.5" customHeight="1">
      <c r="A111" s="47"/>
      <c r="B111" s="59"/>
      <c r="C111" s="488"/>
      <c r="D111" s="47"/>
      <c r="E111" s="1008"/>
      <c r="F111" s="342"/>
      <c r="G111" s="31"/>
      <c r="H111" s="31"/>
      <c r="I111" s="31"/>
      <c r="J111" s="31"/>
      <c r="K111" s="31"/>
      <c r="L111" s="31"/>
      <c r="M111" s="31"/>
      <c r="N111" s="31"/>
      <c r="O111" s="31"/>
      <c r="P111" s="31"/>
      <c r="Q111" s="31"/>
      <c r="R111" s="31"/>
      <c r="S111" s="31"/>
      <c r="T111" s="31"/>
      <c r="U111" s="31"/>
      <c r="V111" s="31"/>
      <c r="W111" s="31"/>
      <c r="X111" s="31"/>
      <c r="Y111" s="31"/>
      <c r="Z111" s="31"/>
      <c r="AA111" s="339"/>
      <c r="AB111" s="190"/>
      <c r="AC111" s="191"/>
      <c r="AD111" s="192"/>
      <c r="AE111" s="126"/>
      <c r="AF111" s="31"/>
      <c r="AG111" s="31"/>
      <c r="AH111" s="31"/>
      <c r="AI111" s="31"/>
      <c r="AJ111" s="31"/>
      <c r="AK111" s="31"/>
      <c r="AL111" s="31"/>
      <c r="AM111" s="31"/>
      <c r="AN111" s="31"/>
      <c r="AO111" s="31"/>
      <c r="AP111" s="31"/>
      <c r="AQ111" s="31"/>
      <c r="AR111" s="31"/>
    </row>
    <row r="112" spans="1:44">
      <c r="A112" s="47"/>
      <c r="B112" s="59"/>
      <c r="C112" s="488"/>
      <c r="D112" s="47"/>
      <c r="E112" s="1008"/>
      <c r="F112" s="342"/>
      <c r="G112" s="31"/>
      <c r="H112" s="31"/>
      <c r="I112" s="31"/>
      <c r="J112" s="31"/>
      <c r="K112" s="31"/>
      <c r="L112" s="31"/>
      <c r="M112" s="31"/>
      <c r="N112" s="31"/>
      <c r="O112" s="31"/>
      <c r="P112" s="31"/>
      <c r="Q112" s="31"/>
      <c r="R112" s="31"/>
      <c r="S112" s="31"/>
      <c r="T112" s="31"/>
      <c r="U112" s="31"/>
      <c r="V112" s="31"/>
      <c r="W112" s="31"/>
      <c r="X112" s="31"/>
      <c r="Y112" s="31"/>
      <c r="Z112" s="31"/>
      <c r="AA112" s="339"/>
      <c r="AB112" s="190"/>
      <c r="AC112" s="191"/>
      <c r="AD112" s="192"/>
      <c r="AE112" s="126"/>
      <c r="AF112" s="31"/>
      <c r="AG112" s="31"/>
      <c r="AH112" s="31"/>
      <c r="AI112" s="31"/>
      <c r="AJ112" s="31"/>
      <c r="AK112" s="31"/>
      <c r="AL112" s="31"/>
      <c r="AM112" s="31"/>
      <c r="AN112" s="31"/>
      <c r="AO112" s="31"/>
      <c r="AP112" s="31"/>
      <c r="AQ112" s="31"/>
      <c r="AR112" s="31"/>
    </row>
    <row r="113" spans="1:44" ht="13.5" customHeight="1">
      <c r="A113" s="47"/>
      <c r="B113" s="59"/>
      <c r="C113" s="488"/>
      <c r="D113" s="47"/>
      <c r="E113" s="1008"/>
      <c r="F113" s="342"/>
      <c r="G113" s="31"/>
      <c r="H113" s="31"/>
      <c r="I113" s="31"/>
      <c r="J113" s="31"/>
      <c r="K113" s="31"/>
      <c r="L113" s="31"/>
      <c r="M113" s="31"/>
      <c r="N113" s="31"/>
      <c r="O113" s="31"/>
      <c r="P113" s="31"/>
      <c r="Q113" s="31"/>
      <c r="R113" s="31"/>
      <c r="S113" s="31"/>
      <c r="T113" s="31"/>
      <c r="U113" s="31"/>
      <c r="V113" s="31"/>
      <c r="W113" s="31"/>
      <c r="X113" s="31"/>
      <c r="Y113" s="31"/>
      <c r="Z113" s="31"/>
      <c r="AA113" s="339"/>
      <c r="AB113" s="190"/>
      <c r="AC113" s="191"/>
      <c r="AD113" s="192"/>
      <c r="AE113" s="126"/>
      <c r="AF113" s="31"/>
      <c r="AG113" s="31"/>
      <c r="AH113" s="31"/>
      <c r="AI113" s="31"/>
      <c r="AJ113" s="31"/>
      <c r="AK113" s="31"/>
      <c r="AL113" s="31"/>
      <c r="AM113" s="31"/>
      <c r="AN113" s="31"/>
      <c r="AO113" s="31"/>
      <c r="AP113" s="31"/>
      <c r="AQ113" s="31"/>
      <c r="AR113" s="31"/>
    </row>
    <row r="114" spans="1:44">
      <c r="A114" s="47"/>
      <c r="B114" s="59"/>
      <c r="C114" s="488"/>
      <c r="D114" s="47"/>
      <c r="E114" s="1008"/>
      <c r="F114" s="342"/>
      <c r="G114" s="31"/>
      <c r="H114" s="31"/>
      <c r="I114" s="31"/>
      <c r="J114" s="31"/>
      <c r="K114" s="31"/>
      <c r="L114" s="31"/>
      <c r="M114" s="31"/>
      <c r="N114" s="31"/>
      <c r="O114" s="31"/>
      <c r="P114" s="31"/>
      <c r="Q114" s="31"/>
      <c r="R114" s="31"/>
      <c r="S114" s="31"/>
      <c r="T114" s="31"/>
      <c r="U114" s="31"/>
      <c r="V114" s="31"/>
      <c r="W114" s="31"/>
      <c r="X114" s="31"/>
      <c r="Y114" s="31"/>
      <c r="Z114" s="31"/>
      <c r="AA114" s="339"/>
      <c r="AB114" s="190"/>
      <c r="AC114" s="191"/>
      <c r="AD114" s="192"/>
      <c r="AE114" s="126"/>
      <c r="AF114" s="31"/>
      <c r="AG114" s="31"/>
      <c r="AH114" s="31"/>
      <c r="AI114" s="31"/>
      <c r="AJ114" s="31"/>
      <c r="AK114" s="31"/>
      <c r="AL114" s="31"/>
      <c r="AM114" s="31"/>
      <c r="AN114" s="31"/>
      <c r="AO114" s="31"/>
      <c r="AP114" s="31"/>
      <c r="AQ114" s="31"/>
      <c r="AR114" s="31"/>
    </row>
    <row r="115" spans="1:44" ht="13.5" customHeight="1">
      <c r="A115" s="47"/>
      <c r="B115" s="59"/>
      <c r="C115" s="488"/>
      <c r="D115" s="47"/>
      <c r="E115" s="1008"/>
      <c r="F115" s="342"/>
      <c r="G115" s="31"/>
      <c r="H115" s="31"/>
      <c r="I115" s="31"/>
      <c r="J115" s="31"/>
      <c r="K115" s="31"/>
      <c r="L115" s="31"/>
      <c r="M115" s="31"/>
      <c r="N115" s="31"/>
      <c r="O115" s="31"/>
      <c r="P115" s="31"/>
      <c r="Q115" s="31"/>
      <c r="R115" s="31"/>
      <c r="S115" s="31"/>
      <c r="T115" s="31"/>
      <c r="U115" s="31"/>
      <c r="V115" s="31"/>
      <c r="W115" s="31"/>
      <c r="X115" s="31"/>
      <c r="Y115" s="31"/>
      <c r="Z115" s="31"/>
      <c r="AA115" s="339"/>
      <c r="AB115" s="190"/>
      <c r="AC115" s="191"/>
      <c r="AD115" s="192"/>
      <c r="AE115" s="126"/>
      <c r="AF115" s="31"/>
      <c r="AG115" s="31"/>
      <c r="AH115" s="31"/>
      <c r="AI115" s="31"/>
      <c r="AJ115" s="31"/>
      <c r="AK115" s="31"/>
      <c r="AL115" s="31"/>
      <c r="AM115" s="31"/>
      <c r="AN115" s="31"/>
      <c r="AO115" s="31"/>
      <c r="AP115" s="31"/>
      <c r="AQ115" s="31"/>
      <c r="AR115" s="31"/>
    </row>
    <row r="116" spans="1:44">
      <c r="A116" s="47"/>
      <c r="B116" s="59"/>
      <c r="C116" s="488"/>
      <c r="D116" s="47"/>
      <c r="E116" s="1008"/>
      <c r="AA116" s="339"/>
      <c r="AB116" s="190"/>
      <c r="AC116" s="191"/>
      <c r="AD116" s="192"/>
      <c r="AE116" s="126"/>
      <c r="AF116" s="31"/>
      <c r="AG116" s="31"/>
      <c r="AH116" s="31"/>
      <c r="AI116" s="31"/>
      <c r="AJ116" s="31"/>
      <c r="AK116" s="31"/>
      <c r="AL116" s="31"/>
      <c r="AM116" s="31"/>
      <c r="AN116" s="31"/>
      <c r="AO116" s="31"/>
      <c r="AP116" s="31"/>
      <c r="AQ116" s="31"/>
      <c r="AR116" s="31"/>
    </row>
    <row r="117" spans="1:44" ht="13.5" customHeight="1">
      <c r="A117" s="47"/>
      <c r="B117" s="59"/>
      <c r="C117" s="488"/>
      <c r="D117" s="47"/>
      <c r="E117" s="1008"/>
      <c r="AA117" s="339"/>
      <c r="AB117" s="190"/>
      <c r="AC117" s="191"/>
      <c r="AD117" s="192"/>
      <c r="AE117" s="126"/>
      <c r="AF117" s="31"/>
      <c r="AG117" s="31"/>
      <c r="AH117" s="31"/>
      <c r="AI117" s="31"/>
      <c r="AJ117" s="31"/>
      <c r="AK117" s="31"/>
      <c r="AL117" s="31"/>
      <c r="AM117" s="31"/>
      <c r="AN117" s="31"/>
      <c r="AO117" s="31"/>
      <c r="AP117" s="31"/>
      <c r="AQ117" s="31"/>
      <c r="AR117" s="31"/>
    </row>
    <row r="118" spans="1:44" ht="4.2" customHeight="1">
      <c r="A118" s="47"/>
      <c r="B118" s="59"/>
      <c r="C118" s="488"/>
      <c r="D118" s="47"/>
      <c r="E118" s="47"/>
      <c r="F118" s="342"/>
      <c r="G118" s="31"/>
      <c r="H118" s="31"/>
      <c r="I118" s="31"/>
      <c r="J118" s="31"/>
      <c r="K118" s="31"/>
      <c r="L118" s="31"/>
      <c r="M118" s="31"/>
      <c r="N118" s="31"/>
      <c r="O118" s="31"/>
      <c r="P118" s="31"/>
      <c r="Q118" s="31"/>
      <c r="R118" s="31"/>
      <c r="S118" s="31"/>
      <c r="T118" s="31"/>
      <c r="U118" s="31"/>
      <c r="V118" s="31"/>
      <c r="W118" s="31"/>
      <c r="X118" s="31"/>
      <c r="Y118" s="31"/>
      <c r="Z118" s="31"/>
      <c r="AA118" s="339"/>
      <c r="AB118" s="190"/>
      <c r="AC118" s="191"/>
      <c r="AD118" s="192"/>
      <c r="AE118" s="126"/>
      <c r="AF118" s="31"/>
      <c r="AG118" s="31"/>
      <c r="AH118" s="31"/>
      <c r="AI118" s="31"/>
      <c r="AJ118" s="31"/>
      <c r="AK118" s="31"/>
      <c r="AL118" s="31"/>
      <c r="AM118" s="31"/>
      <c r="AN118" s="31"/>
      <c r="AO118" s="31"/>
      <c r="AP118" s="31"/>
      <c r="AQ118" s="31"/>
      <c r="AR118" s="31"/>
    </row>
    <row r="119" spans="1:44" ht="13.5" customHeight="1">
      <c r="A119" s="47"/>
      <c r="B119" s="59"/>
      <c r="C119" s="488"/>
      <c r="D119" s="47"/>
      <c r="E119" s="1056" t="s">
        <v>1186</v>
      </c>
      <c r="F119" s="342"/>
      <c r="G119" s="2214" t="s">
        <v>117</v>
      </c>
      <c r="H119" s="2214"/>
      <c r="I119" s="2214"/>
      <c r="J119" s="2214"/>
      <c r="K119" s="2214"/>
      <c r="L119" s="2214"/>
      <c r="M119" s="2214"/>
      <c r="N119" s="2214"/>
      <c r="O119" s="2214"/>
      <c r="P119" s="2214"/>
      <c r="Q119" s="2214"/>
      <c r="R119" s="2214"/>
      <c r="S119" s="2214"/>
      <c r="T119" s="2214"/>
      <c r="U119" s="2214"/>
      <c r="V119" s="2214"/>
      <c r="W119" s="2214"/>
      <c r="X119" s="2214"/>
      <c r="Y119" s="2214"/>
      <c r="Z119" s="2214"/>
      <c r="AA119" s="339"/>
      <c r="AB119" s="190"/>
      <c r="AC119" s="191"/>
      <c r="AD119" s="192"/>
      <c r="AE119" s="126"/>
      <c r="AF119" s="31"/>
      <c r="AG119" s="31"/>
      <c r="AH119" s="31"/>
      <c r="AI119" s="31"/>
      <c r="AJ119" s="31"/>
      <c r="AK119" s="31"/>
      <c r="AL119" s="31"/>
      <c r="AM119" s="31"/>
      <c r="AN119" s="31"/>
      <c r="AO119" s="31"/>
      <c r="AP119" s="31"/>
      <c r="AQ119" s="31"/>
      <c r="AR119" s="31"/>
    </row>
    <row r="120" spans="1:44">
      <c r="A120" s="47"/>
      <c r="B120" s="59"/>
      <c r="C120" s="488"/>
      <c r="D120" s="47"/>
      <c r="E120" s="1056"/>
      <c r="F120" s="342"/>
      <c r="G120" s="31"/>
      <c r="H120" s="31"/>
      <c r="I120" s="31"/>
      <c r="J120" s="31"/>
      <c r="K120" s="31"/>
      <c r="L120" s="31"/>
      <c r="M120" s="31"/>
      <c r="N120" s="31"/>
      <c r="O120" s="31"/>
      <c r="P120" s="31"/>
      <c r="Q120" s="31"/>
      <c r="R120" s="31"/>
      <c r="S120" s="31"/>
      <c r="T120" s="31"/>
      <c r="U120" s="31"/>
      <c r="V120" s="31"/>
      <c r="W120" s="1259" t="s">
        <v>103</v>
      </c>
      <c r="X120" s="1338"/>
      <c r="Y120" s="1338"/>
      <c r="Z120" s="1260"/>
      <c r="AA120" s="339"/>
      <c r="AB120" s="190"/>
      <c r="AC120" s="191"/>
      <c r="AD120" s="192"/>
      <c r="AE120" s="126"/>
      <c r="AF120" s="31"/>
      <c r="AG120" s="31"/>
      <c r="AH120" s="31"/>
      <c r="AI120" s="31"/>
      <c r="AJ120" s="31"/>
      <c r="AK120" s="31"/>
      <c r="AL120" s="31"/>
      <c r="AM120" s="31"/>
      <c r="AN120" s="31"/>
      <c r="AO120" s="31"/>
      <c r="AP120" s="31"/>
      <c r="AQ120" s="31"/>
      <c r="AR120" s="31"/>
    </row>
    <row r="121" spans="1:44">
      <c r="A121" s="47"/>
      <c r="B121" s="59"/>
      <c r="C121" s="488"/>
      <c r="D121" s="47"/>
      <c r="E121" s="1056"/>
      <c r="F121" s="342"/>
      <c r="G121" s="31"/>
      <c r="H121" s="31"/>
      <c r="I121" s="31"/>
      <c r="J121" s="31"/>
      <c r="K121" s="31"/>
      <c r="L121" s="31"/>
      <c r="M121" s="31"/>
      <c r="N121" s="31"/>
      <c r="O121" s="31"/>
      <c r="P121" s="31"/>
      <c r="Q121" s="31"/>
      <c r="R121" s="31"/>
      <c r="S121" s="31"/>
      <c r="T121" s="31"/>
      <c r="U121" s="31"/>
      <c r="V121" s="31"/>
      <c r="AA121" s="339"/>
      <c r="AB121" s="190"/>
      <c r="AC121" s="191"/>
      <c r="AD121" s="192"/>
      <c r="AE121" s="126"/>
      <c r="AF121" s="31"/>
      <c r="AG121" s="31"/>
      <c r="AH121" s="31"/>
      <c r="AI121" s="31"/>
      <c r="AJ121" s="31"/>
      <c r="AK121" s="31"/>
      <c r="AL121" s="31"/>
      <c r="AM121" s="31"/>
      <c r="AN121" s="31"/>
      <c r="AO121" s="31"/>
      <c r="AP121" s="31"/>
      <c r="AQ121" s="31"/>
      <c r="AR121" s="31"/>
    </row>
    <row r="122" spans="1:44">
      <c r="A122" s="47"/>
      <c r="B122" s="59"/>
      <c r="C122" s="488"/>
      <c r="D122" s="47"/>
      <c r="E122" s="1056"/>
      <c r="F122" s="342"/>
      <c r="G122" s="2214" t="s">
        <v>118</v>
      </c>
      <c r="H122" s="2214"/>
      <c r="I122" s="2214"/>
      <c r="J122" s="2214"/>
      <c r="K122" s="2214"/>
      <c r="L122" s="2214"/>
      <c r="M122" s="2214"/>
      <c r="N122" s="2214"/>
      <c r="O122" s="2214"/>
      <c r="P122" s="2214"/>
      <c r="Q122" s="2214"/>
      <c r="R122" s="2214"/>
      <c r="S122" s="2214"/>
      <c r="T122" s="2214"/>
      <c r="U122" s="2214"/>
      <c r="V122" s="2214"/>
      <c r="AA122" s="339"/>
      <c r="AB122" s="190"/>
      <c r="AC122" s="191"/>
      <c r="AD122" s="192"/>
      <c r="AE122" s="126"/>
      <c r="AF122" s="31"/>
      <c r="AG122" s="31"/>
      <c r="AH122" s="31"/>
      <c r="AI122" s="31"/>
      <c r="AJ122" s="31"/>
      <c r="AK122" s="31"/>
      <c r="AL122" s="31"/>
      <c r="AM122" s="31"/>
      <c r="AN122" s="31"/>
      <c r="AO122" s="31"/>
      <c r="AP122" s="31"/>
      <c r="AQ122" s="31"/>
      <c r="AR122" s="31"/>
    </row>
    <row r="123" spans="1:44">
      <c r="A123" s="47"/>
      <c r="B123" s="59"/>
      <c r="C123" s="488"/>
      <c r="D123" s="47"/>
      <c r="E123" s="1056"/>
      <c r="F123" s="342"/>
      <c r="AA123" s="339"/>
      <c r="AB123" s="190"/>
      <c r="AC123" s="191"/>
      <c r="AD123" s="192"/>
      <c r="AE123" s="126"/>
      <c r="AF123" s="31"/>
      <c r="AG123" s="31"/>
      <c r="AH123" s="31"/>
      <c r="AI123" s="31"/>
      <c r="AJ123" s="31"/>
      <c r="AK123" s="31"/>
      <c r="AL123" s="31"/>
      <c r="AM123" s="31"/>
      <c r="AN123" s="31"/>
      <c r="AO123" s="31"/>
      <c r="AP123" s="31"/>
      <c r="AQ123" s="31"/>
      <c r="AR123" s="31"/>
    </row>
    <row r="124" spans="1:44">
      <c r="A124" s="47"/>
      <c r="B124" s="59"/>
      <c r="C124" s="488"/>
      <c r="D124" s="47"/>
      <c r="E124" s="1056"/>
      <c r="F124" s="342"/>
      <c r="H124" s="951" t="s">
        <v>4</v>
      </c>
      <c r="I124" s="950"/>
      <c r="J124" s="950"/>
      <c r="K124" s="952"/>
      <c r="L124" s="2215"/>
      <c r="M124" s="2216"/>
      <c r="N124" s="2216"/>
      <c r="O124" s="2216"/>
      <c r="P124" s="159" t="s">
        <v>119</v>
      </c>
      <c r="W124" s="31"/>
      <c r="AA124" s="339"/>
      <c r="AB124" s="190"/>
      <c r="AC124" s="191"/>
      <c r="AD124" s="192"/>
      <c r="AE124" s="126"/>
      <c r="AF124" s="31"/>
      <c r="AG124" s="31"/>
      <c r="AH124" s="31"/>
      <c r="AI124" s="31"/>
      <c r="AJ124" s="31"/>
      <c r="AK124" s="31"/>
      <c r="AL124" s="31"/>
      <c r="AM124" s="31"/>
      <c r="AN124" s="31"/>
      <c r="AO124" s="31"/>
      <c r="AP124" s="31"/>
      <c r="AQ124" s="31"/>
      <c r="AR124" s="31"/>
    </row>
    <row r="125" spans="1:44">
      <c r="A125" s="47"/>
      <c r="B125" s="59"/>
      <c r="C125" s="488"/>
      <c r="D125" s="47"/>
      <c r="E125" s="1056"/>
      <c r="F125" s="342"/>
      <c r="G125" s="31"/>
      <c r="H125" s="951" t="s">
        <v>5</v>
      </c>
      <c r="I125" s="950"/>
      <c r="J125" s="950"/>
      <c r="K125" s="952"/>
      <c r="L125" s="2215"/>
      <c r="M125" s="2216"/>
      <c r="N125" s="2216"/>
      <c r="O125" s="2216"/>
      <c r="P125" s="159" t="s">
        <v>119</v>
      </c>
      <c r="Q125" s="31"/>
      <c r="R125" s="31"/>
      <c r="S125" s="31"/>
      <c r="T125" s="31"/>
      <c r="U125" s="31"/>
      <c r="V125" s="31"/>
      <c r="W125" s="31"/>
      <c r="X125" s="31"/>
      <c r="Y125" s="31"/>
      <c r="Z125" s="31"/>
      <c r="AA125" s="339"/>
      <c r="AB125" s="190"/>
      <c r="AC125" s="191"/>
      <c r="AD125" s="192"/>
      <c r="AE125" s="126"/>
      <c r="AF125" s="31"/>
      <c r="AG125" s="31"/>
      <c r="AH125" s="31"/>
      <c r="AI125" s="31"/>
      <c r="AJ125" s="31"/>
      <c r="AK125" s="31"/>
      <c r="AL125" s="31"/>
      <c r="AM125" s="31"/>
      <c r="AN125" s="31"/>
      <c r="AO125" s="31"/>
      <c r="AP125" s="31"/>
      <c r="AQ125" s="31"/>
      <c r="AR125" s="31"/>
    </row>
    <row r="126" spans="1:44">
      <c r="A126" s="47"/>
      <c r="B126" s="59"/>
      <c r="C126" s="488"/>
      <c r="D126" s="47"/>
      <c r="E126" s="1056"/>
      <c r="F126" s="342"/>
      <c r="G126" s="31"/>
      <c r="H126" s="46"/>
      <c r="I126" s="46"/>
      <c r="J126" s="46"/>
      <c r="K126" s="46"/>
      <c r="L126" s="710"/>
      <c r="M126" s="710"/>
      <c r="N126" s="710"/>
      <c r="O126" s="710"/>
      <c r="P126" s="31"/>
      <c r="Q126" s="31"/>
      <c r="R126" s="31"/>
      <c r="S126" s="31"/>
      <c r="T126" s="31"/>
      <c r="U126" s="31"/>
      <c r="V126" s="31"/>
      <c r="W126" s="31"/>
      <c r="X126" s="31"/>
      <c r="Y126" s="31"/>
      <c r="Z126" s="31"/>
      <c r="AA126" s="339"/>
      <c r="AB126" s="190"/>
      <c r="AC126" s="191"/>
      <c r="AD126" s="192"/>
      <c r="AE126" s="126"/>
      <c r="AF126" s="31"/>
      <c r="AG126" s="31"/>
      <c r="AH126" s="31"/>
      <c r="AI126" s="31"/>
      <c r="AJ126" s="31"/>
      <c r="AK126" s="31"/>
      <c r="AL126" s="31"/>
      <c r="AM126" s="31"/>
      <c r="AN126" s="31"/>
      <c r="AO126" s="31"/>
      <c r="AP126" s="31"/>
      <c r="AQ126" s="31"/>
      <c r="AR126" s="31"/>
    </row>
    <row r="127" spans="1:44" ht="21" customHeight="1">
      <c r="A127" s="47"/>
      <c r="B127" s="59"/>
      <c r="C127" s="488"/>
      <c r="D127" s="47"/>
      <c r="E127" s="1056"/>
      <c r="F127" s="342"/>
      <c r="G127" s="31"/>
      <c r="H127" s="31"/>
      <c r="I127" s="31"/>
      <c r="J127" s="31"/>
      <c r="K127" s="31"/>
      <c r="L127" s="31"/>
      <c r="M127" s="31"/>
      <c r="N127" s="31"/>
      <c r="O127" s="31"/>
      <c r="P127" s="31"/>
      <c r="Q127" s="31"/>
      <c r="R127" s="31"/>
      <c r="S127" s="31"/>
      <c r="T127" s="31"/>
      <c r="U127" s="31"/>
      <c r="V127" s="31"/>
      <c r="W127" s="31"/>
      <c r="X127" s="31"/>
      <c r="Y127" s="31"/>
      <c r="Z127" s="31"/>
      <c r="AA127" s="339"/>
      <c r="AB127" s="190"/>
      <c r="AC127" s="191"/>
      <c r="AD127" s="192"/>
      <c r="AE127" s="126"/>
      <c r="AF127" s="31"/>
      <c r="AG127" s="31"/>
      <c r="AH127" s="31"/>
      <c r="AI127" s="31"/>
      <c r="AJ127" s="31"/>
      <c r="AK127" s="31"/>
      <c r="AL127" s="31"/>
      <c r="AM127" s="31"/>
      <c r="AN127" s="31"/>
      <c r="AO127" s="31"/>
      <c r="AP127" s="31"/>
      <c r="AQ127" s="31"/>
      <c r="AR127" s="31"/>
    </row>
    <row r="128" spans="1:44" ht="112.2" customHeight="1">
      <c r="A128" s="47"/>
      <c r="B128" s="59"/>
      <c r="C128" s="488"/>
      <c r="D128" s="47"/>
      <c r="E128" s="1056" t="s">
        <v>1387</v>
      </c>
      <c r="F128" s="342"/>
      <c r="G128" s="31"/>
      <c r="H128" s="31"/>
      <c r="I128" s="31"/>
      <c r="J128" s="31"/>
      <c r="K128" s="31"/>
      <c r="L128" s="31"/>
      <c r="M128" s="31"/>
      <c r="N128" s="31"/>
      <c r="O128" s="31"/>
      <c r="P128" s="31"/>
      <c r="Q128" s="31"/>
      <c r="R128" s="31"/>
      <c r="S128" s="31"/>
      <c r="T128" s="31"/>
      <c r="U128" s="31"/>
      <c r="V128" s="31"/>
      <c r="W128" s="31"/>
      <c r="X128" s="31"/>
      <c r="Y128" s="31"/>
      <c r="Z128" s="31"/>
      <c r="AA128" s="339"/>
      <c r="AB128" s="190"/>
      <c r="AC128" s="191"/>
      <c r="AD128" s="192"/>
      <c r="AE128" s="126"/>
      <c r="AF128" s="31"/>
      <c r="AG128" s="31"/>
      <c r="AH128" s="31"/>
      <c r="AI128" s="31"/>
      <c r="AJ128" s="31"/>
      <c r="AK128" s="31"/>
      <c r="AL128" s="31"/>
      <c r="AM128" s="31"/>
      <c r="AN128" s="31"/>
      <c r="AO128" s="31"/>
      <c r="AP128" s="31"/>
      <c r="AQ128" s="31"/>
      <c r="AR128" s="31"/>
    </row>
    <row r="129" spans="1:44" ht="9" customHeight="1">
      <c r="A129" s="47"/>
      <c r="B129" s="59"/>
      <c r="C129" s="488"/>
      <c r="D129" s="47"/>
      <c r="E129" s="1056"/>
      <c r="F129" s="342"/>
      <c r="G129" s="31"/>
      <c r="H129" s="31"/>
      <c r="I129" s="31"/>
      <c r="J129" s="31"/>
      <c r="K129" s="31"/>
      <c r="L129" s="31"/>
      <c r="M129" s="31"/>
      <c r="N129" s="31"/>
      <c r="O129" s="31"/>
      <c r="P129" s="31"/>
      <c r="Q129" s="31"/>
      <c r="R129" s="31"/>
      <c r="S129" s="31"/>
      <c r="T129" s="31"/>
      <c r="U129" s="31"/>
      <c r="V129" s="31"/>
      <c r="W129" s="31"/>
      <c r="X129" s="31"/>
      <c r="Y129" s="31"/>
      <c r="Z129" s="31"/>
      <c r="AA129" s="339"/>
      <c r="AB129" s="190"/>
      <c r="AC129" s="191"/>
      <c r="AD129" s="192"/>
      <c r="AE129" s="126"/>
      <c r="AF129" s="31"/>
      <c r="AG129" s="31"/>
      <c r="AH129" s="31"/>
      <c r="AI129" s="31"/>
      <c r="AJ129" s="31"/>
      <c r="AK129" s="31"/>
      <c r="AL129" s="31"/>
      <c r="AM129" s="31"/>
      <c r="AN129" s="31"/>
      <c r="AO129" s="31"/>
      <c r="AP129" s="31"/>
      <c r="AQ129" s="31"/>
      <c r="AR129" s="31"/>
    </row>
    <row r="130" spans="1:44" ht="13.5" customHeight="1">
      <c r="A130" s="47"/>
      <c r="B130" s="59"/>
      <c r="C130" s="488"/>
      <c r="D130" s="47"/>
      <c r="E130" s="2077" t="s">
        <v>1100</v>
      </c>
      <c r="F130" s="342"/>
      <c r="G130" s="31"/>
      <c r="H130" s="31"/>
      <c r="I130" s="31"/>
      <c r="J130" s="31"/>
      <c r="K130" s="31"/>
      <c r="L130" s="31"/>
      <c r="M130" s="31"/>
      <c r="N130" s="31"/>
      <c r="O130" s="31"/>
      <c r="P130" s="31"/>
      <c r="Q130" s="31"/>
      <c r="R130" s="31"/>
      <c r="S130" s="31"/>
      <c r="T130" s="31"/>
      <c r="U130" s="31"/>
      <c r="V130" s="31"/>
      <c r="W130" s="31"/>
      <c r="X130" s="31"/>
      <c r="Y130" s="31"/>
      <c r="Z130" s="31"/>
      <c r="AA130" s="339"/>
      <c r="AB130" s="190"/>
      <c r="AC130" s="191"/>
      <c r="AD130" s="192"/>
      <c r="AE130" s="126"/>
      <c r="AF130" s="31"/>
      <c r="AG130" s="31"/>
      <c r="AH130" s="31"/>
      <c r="AI130" s="31"/>
      <c r="AJ130" s="31"/>
      <c r="AK130" s="31"/>
      <c r="AL130" s="31"/>
      <c r="AM130" s="31"/>
      <c r="AN130" s="31"/>
      <c r="AO130" s="31"/>
      <c r="AP130" s="31"/>
      <c r="AQ130" s="31"/>
      <c r="AR130" s="31"/>
    </row>
    <row r="131" spans="1:44">
      <c r="A131" s="47"/>
      <c r="B131" s="59"/>
      <c r="C131" s="488"/>
      <c r="D131" s="47"/>
      <c r="E131" s="2077"/>
      <c r="F131" s="342"/>
      <c r="G131" s="31"/>
      <c r="H131" s="31"/>
      <c r="I131" s="31"/>
      <c r="J131" s="31"/>
      <c r="K131" s="31"/>
      <c r="L131" s="31"/>
      <c r="M131" s="31"/>
      <c r="N131" s="31"/>
      <c r="O131" s="31"/>
      <c r="P131" s="31"/>
      <c r="Q131" s="31"/>
      <c r="R131" s="31"/>
      <c r="S131" s="31"/>
      <c r="T131" s="31"/>
      <c r="U131" s="31"/>
      <c r="V131" s="31"/>
      <c r="W131" s="31"/>
      <c r="X131" s="31"/>
      <c r="Y131" s="31"/>
      <c r="Z131" s="31"/>
      <c r="AA131" s="339"/>
      <c r="AB131" s="190"/>
      <c r="AC131" s="191"/>
      <c r="AD131" s="192"/>
      <c r="AE131" s="126"/>
      <c r="AF131" s="31"/>
      <c r="AG131" s="31"/>
      <c r="AH131" s="31"/>
      <c r="AI131" s="31"/>
      <c r="AJ131" s="31"/>
      <c r="AK131" s="31"/>
      <c r="AL131" s="31"/>
      <c r="AM131" s="31"/>
      <c r="AN131" s="31"/>
      <c r="AO131" s="31"/>
      <c r="AP131" s="31"/>
      <c r="AQ131" s="31"/>
      <c r="AR131" s="31"/>
    </row>
    <row r="132" spans="1:44">
      <c r="A132" s="47"/>
      <c r="B132" s="59"/>
      <c r="C132" s="488"/>
      <c r="D132" s="47"/>
      <c r="E132" s="2077"/>
      <c r="F132" s="342"/>
      <c r="G132" s="31"/>
      <c r="H132" s="31"/>
      <c r="I132" s="31"/>
      <c r="J132" s="31"/>
      <c r="K132" s="31"/>
      <c r="L132" s="31"/>
      <c r="M132" s="31"/>
      <c r="N132" s="31"/>
      <c r="O132" s="31"/>
      <c r="P132" s="31"/>
      <c r="Q132" s="31"/>
      <c r="R132" s="31"/>
      <c r="S132" s="31"/>
      <c r="T132" s="31"/>
      <c r="U132" s="31"/>
      <c r="V132" s="31"/>
      <c r="W132" s="31"/>
      <c r="X132" s="31"/>
      <c r="Y132" s="31"/>
      <c r="Z132" s="31"/>
      <c r="AA132" s="339"/>
      <c r="AB132" s="190"/>
      <c r="AC132" s="191"/>
      <c r="AD132" s="192"/>
      <c r="AE132" s="126"/>
      <c r="AF132" s="31"/>
      <c r="AG132" s="31"/>
      <c r="AH132" s="31"/>
      <c r="AI132" s="31"/>
      <c r="AJ132" s="31"/>
      <c r="AK132" s="31"/>
      <c r="AL132" s="31"/>
      <c r="AM132" s="31"/>
      <c r="AN132" s="31"/>
      <c r="AO132" s="31"/>
      <c r="AP132" s="31"/>
      <c r="AQ132" s="31"/>
      <c r="AR132" s="31"/>
    </row>
    <row r="133" spans="1:44">
      <c r="A133" s="47"/>
      <c r="B133" s="59"/>
      <c r="C133" s="488"/>
      <c r="D133" s="47"/>
      <c r="E133" s="2077"/>
      <c r="F133" s="342"/>
      <c r="G133" s="31"/>
      <c r="H133" s="31"/>
      <c r="I133" s="31"/>
      <c r="J133" s="31"/>
      <c r="K133" s="31"/>
      <c r="L133" s="31"/>
      <c r="M133" s="31"/>
      <c r="N133" s="31"/>
      <c r="O133" s="31"/>
      <c r="P133" s="31"/>
      <c r="Q133" s="31"/>
      <c r="R133" s="31"/>
      <c r="S133" s="31"/>
      <c r="T133" s="31"/>
      <c r="U133" s="31"/>
      <c r="V133" s="31"/>
      <c r="W133" s="31"/>
      <c r="X133" s="31"/>
      <c r="Y133" s="31"/>
      <c r="Z133" s="31"/>
      <c r="AA133" s="339"/>
      <c r="AB133" s="190"/>
      <c r="AC133" s="191"/>
      <c r="AD133" s="192"/>
      <c r="AE133" s="126"/>
      <c r="AF133" s="31"/>
      <c r="AG133" s="31"/>
      <c r="AH133" s="31"/>
      <c r="AI133" s="31"/>
      <c r="AJ133" s="31"/>
      <c r="AK133" s="31"/>
      <c r="AL133" s="31"/>
      <c r="AM133" s="31"/>
      <c r="AN133" s="31"/>
      <c r="AO133" s="31"/>
      <c r="AP133" s="31"/>
      <c r="AQ133" s="31"/>
      <c r="AR133" s="31"/>
    </row>
    <row r="134" spans="1:44">
      <c r="A134" s="47"/>
      <c r="B134" s="59"/>
      <c r="C134" s="488"/>
      <c r="D134" s="47"/>
      <c r="E134" s="2077"/>
      <c r="F134" s="342"/>
      <c r="G134" s="31"/>
      <c r="H134" s="31"/>
      <c r="I134" s="31"/>
      <c r="J134" s="31"/>
      <c r="K134" s="31"/>
      <c r="L134" s="31"/>
      <c r="M134" s="31"/>
      <c r="N134" s="31"/>
      <c r="O134" s="31"/>
      <c r="P134" s="31"/>
      <c r="Q134" s="31"/>
      <c r="R134" s="31"/>
      <c r="S134" s="31"/>
      <c r="T134" s="31"/>
      <c r="U134" s="31"/>
      <c r="V134" s="31"/>
      <c r="W134" s="31"/>
      <c r="X134" s="31"/>
      <c r="Y134" s="31"/>
      <c r="Z134" s="31"/>
      <c r="AA134" s="339"/>
      <c r="AB134" s="190"/>
      <c r="AC134" s="191"/>
      <c r="AD134" s="192"/>
      <c r="AE134" s="126"/>
      <c r="AF134" s="31"/>
      <c r="AG134" s="31"/>
      <c r="AH134" s="31"/>
      <c r="AI134" s="31"/>
      <c r="AJ134" s="31"/>
      <c r="AK134" s="31"/>
      <c r="AL134" s="31"/>
      <c r="AM134" s="31"/>
      <c r="AN134" s="31"/>
      <c r="AO134" s="31"/>
      <c r="AP134" s="31"/>
      <c r="AQ134" s="31"/>
      <c r="AR134" s="31"/>
    </row>
    <row r="135" spans="1:44">
      <c r="A135" s="47"/>
      <c r="B135" s="59"/>
      <c r="C135" s="488"/>
      <c r="D135" s="47"/>
      <c r="E135" s="2077"/>
      <c r="F135" s="342"/>
      <c r="G135" s="31"/>
      <c r="H135" s="31"/>
      <c r="I135" s="31"/>
      <c r="J135" s="31"/>
      <c r="K135" s="31"/>
      <c r="L135" s="31"/>
      <c r="M135" s="31"/>
      <c r="N135" s="31"/>
      <c r="O135" s="31"/>
      <c r="P135" s="31"/>
      <c r="Q135" s="31"/>
      <c r="R135" s="31"/>
      <c r="S135" s="31"/>
      <c r="T135" s="31"/>
      <c r="U135" s="31"/>
      <c r="V135" s="31"/>
      <c r="W135" s="31"/>
      <c r="X135" s="31"/>
      <c r="Y135" s="31"/>
      <c r="Z135" s="31"/>
      <c r="AA135" s="339"/>
      <c r="AB135" s="190"/>
      <c r="AC135" s="191"/>
      <c r="AD135" s="192"/>
      <c r="AE135" s="126"/>
      <c r="AF135" s="31"/>
      <c r="AG135" s="31"/>
      <c r="AH135" s="31"/>
      <c r="AI135" s="31"/>
      <c r="AJ135" s="31"/>
      <c r="AK135" s="31"/>
      <c r="AL135" s="31"/>
      <c r="AM135" s="31"/>
      <c r="AN135" s="31"/>
      <c r="AO135" s="31"/>
      <c r="AP135" s="31"/>
      <c r="AQ135" s="31"/>
      <c r="AR135" s="31"/>
    </row>
    <row r="136" spans="1:44">
      <c r="A136" s="47"/>
      <c r="B136" s="59"/>
      <c r="C136" s="488"/>
      <c r="D136" s="47"/>
      <c r="E136" s="2077"/>
      <c r="F136" s="342"/>
      <c r="G136" s="31"/>
      <c r="H136" s="31"/>
      <c r="I136" s="31"/>
      <c r="J136" s="31"/>
      <c r="K136" s="31"/>
      <c r="L136" s="31"/>
      <c r="M136" s="31"/>
      <c r="N136" s="31"/>
      <c r="O136" s="31"/>
      <c r="P136" s="31"/>
      <c r="Q136" s="31"/>
      <c r="R136" s="31"/>
      <c r="S136" s="31"/>
      <c r="T136" s="31"/>
      <c r="U136" s="31"/>
      <c r="V136" s="31"/>
      <c r="W136" s="31"/>
      <c r="X136" s="31"/>
      <c r="Y136" s="31"/>
      <c r="Z136" s="31"/>
      <c r="AA136" s="339"/>
      <c r="AB136" s="190"/>
      <c r="AC136" s="191"/>
      <c r="AD136" s="192"/>
      <c r="AE136" s="126"/>
      <c r="AF136" s="31"/>
      <c r="AG136" s="31"/>
      <c r="AH136" s="31"/>
      <c r="AI136" s="31"/>
      <c r="AJ136" s="31"/>
      <c r="AK136" s="31"/>
      <c r="AL136" s="31"/>
      <c r="AM136" s="31"/>
      <c r="AN136" s="31"/>
      <c r="AO136" s="31"/>
      <c r="AP136" s="31"/>
      <c r="AQ136" s="31"/>
      <c r="AR136" s="31"/>
    </row>
    <row r="137" spans="1:44">
      <c r="A137" s="47"/>
      <c r="B137" s="59"/>
      <c r="C137" s="488"/>
      <c r="D137" s="47"/>
      <c r="E137" s="2077"/>
      <c r="F137" s="342"/>
      <c r="G137" s="31"/>
      <c r="H137" s="31"/>
      <c r="I137" s="31"/>
      <c r="J137" s="31"/>
      <c r="K137" s="31"/>
      <c r="L137" s="31"/>
      <c r="M137" s="31"/>
      <c r="N137" s="31"/>
      <c r="O137" s="31"/>
      <c r="P137" s="31"/>
      <c r="Q137" s="31"/>
      <c r="R137" s="31"/>
      <c r="S137" s="31"/>
      <c r="T137" s="31"/>
      <c r="U137" s="31"/>
      <c r="V137" s="31"/>
      <c r="W137" s="31"/>
      <c r="X137" s="31"/>
      <c r="Y137" s="31"/>
      <c r="Z137" s="31"/>
      <c r="AA137" s="339"/>
      <c r="AB137" s="190"/>
      <c r="AC137" s="191"/>
      <c r="AD137" s="192"/>
      <c r="AE137" s="126"/>
      <c r="AF137" s="31"/>
      <c r="AG137" s="31"/>
      <c r="AH137" s="31"/>
      <c r="AI137" s="31"/>
      <c r="AJ137" s="31"/>
      <c r="AK137" s="31"/>
      <c r="AL137" s="31"/>
      <c r="AM137" s="31"/>
      <c r="AN137" s="31"/>
      <c r="AO137" s="31"/>
      <c r="AP137" s="31"/>
      <c r="AQ137" s="31"/>
      <c r="AR137" s="31"/>
    </row>
    <row r="138" spans="1:44">
      <c r="A138" s="47"/>
      <c r="B138" s="59"/>
      <c r="C138" s="488"/>
      <c r="D138" s="47"/>
      <c r="E138" s="2077"/>
      <c r="F138" s="342"/>
      <c r="G138" s="31"/>
      <c r="H138" s="31"/>
      <c r="I138" s="31"/>
      <c r="J138" s="31"/>
      <c r="K138" s="31"/>
      <c r="L138" s="31"/>
      <c r="M138" s="31"/>
      <c r="N138" s="31"/>
      <c r="O138" s="31"/>
      <c r="P138" s="31"/>
      <c r="Q138" s="31"/>
      <c r="R138" s="31"/>
      <c r="S138" s="31"/>
      <c r="T138" s="31"/>
      <c r="U138" s="31"/>
      <c r="V138" s="31"/>
      <c r="W138" s="31"/>
      <c r="X138" s="31"/>
      <c r="Y138" s="31"/>
      <c r="Z138" s="31"/>
      <c r="AA138" s="339"/>
      <c r="AB138" s="190"/>
      <c r="AC138" s="191"/>
      <c r="AD138" s="192"/>
      <c r="AE138" s="126"/>
      <c r="AF138" s="31"/>
      <c r="AG138" s="31"/>
      <c r="AH138" s="31"/>
      <c r="AI138" s="31"/>
      <c r="AJ138" s="31"/>
      <c r="AK138" s="31"/>
      <c r="AL138" s="31"/>
      <c r="AM138" s="31"/>
      <c r="AN138" s="31"/>
      <c r="AO138" s="31"/>
      <c r="AP138" s="31"/>
      <c r="AQ138" s="31"/>
      <c r="AR138" s="31"/>
    </row>
    <row r="139" spans="1:44" ht="10.5" customHeight="1">
      <c r="A139" s="47"/>
      <c r="B139" s="59"/>
      <c r="C139" s="488"/>
      <c r="D139" s="47"/>
      <c r="E139" s="2077"/>
      <c r="F139" s="342"/>
      <c r="G139" s="31"/>
      <c r="H139" s="31"/>
      <c r="I139" s="31"/>
      <c r="J139" s="31"/>
      <c r="K139" s="31"/>
      <c r="L139" s="31"/>
      <c r="M139" s="31"/>
      <c r="N139" s="31"/>
      <c r="O139" s="31"/>
      <c r="P139" s="31"/>
      <c r="Q139" s="31"/>
      <c r="R139" s="31"/>
      <c r="S139" s="31"/>
      <c r="T139" s="31"/>
      <c r="U139" s="31"/>
      <c r="V139" s="31"/>
      <c r="W139" s="31"/>
      <c r="X139" s="31"/>
      <c r="Y139" s="31"/>
      <c r="Z139" s="31"/>
      <c r="AA139" s="339"/>
      <c r="AB139" s="190"/>
      <c r="AC139" s="191"/>
      <c r="AD139" s="192"/>
      <c r="AE139" s="126"/>
      <c r="AF139" s="31"/>
      <c r="AG139" s="31"/>
      <c r="AH139" s="31"/>
      <c r="AI139" s="31"/>
      <c r="AJ139" s="31"/>
      <c r="AK139" s="31"/>
      <c r="AL139" s="31"/>
      <c r="AM139" s="31"/>
      <c r="AN139" s="31"/>
      <c r="AO139" s="31"/>
      <c r="AP139" s="31"/>
      <c r="AQ139" s="31"/>
      <c r="AR139" s="31"/>
    </row>
    <row r="140" spans="1:44" ht="10.5" customHeight="1">
      <c r="A140" s="47"/>
      <c r="B140" s="59"/>
      <c r="C140" s="488"/>
      <c r="D140" s="47"/>
      <c r="E140" s="2077"/>
      <c r="F140" s="342"/>
      <c r="G140" s="31"/>
      <c r="H140" s="31"/>
      <c r="I140" s="31"/>
      <c r="J140" s="31"/>
      <c r="K140" s="31"/>
      <c r="L140" s="31"/>
      <c r="M140" s="31"/>
      <c r="N140" s="31"/>
      <c r="O140" s="31"/>
      <c r="P140" s="31"/>
      <c r="Q140" s="31"/>
      <c r="R140" s="31"/>
      <c r="S140" s="31"/>
      <c r="T140" s="31"/>
      <c r="U140" s="31"/>
      <c r="V140" s="31"/>
      <c r="W140" s="31"/>
      <c r="X140" s="31"/>
      <c r="Y140" s="31"/>
      <c r="Z140" s="31"/>
      <c r="AA140" s="339"/>
      <c r="AB140" s="190"/>
      <c r="AC140" s="191"/>
      <c r="AD140" s="192"/>
      <c r="AE140" s="126"/>
      <c r="AF140" s="31"/>
      <c r="AG140" s="31"/>
      <c r="AH140" s="31"/>
      <c r="AI140" s="31"/>
      <c r="AJ140" s="31"/>
      <c r="AK140" s="31"/>
      <c r="AL140" s="31"/>
      <c r="AM140" s="31"/>
      <c r="AN140" s="31"/>
      <c r="AO140" s="31"/>
      <c r="AP140" s="31"/>
      <c r="AQ140" s="31"/>
      <c r="AR140" s="31"/>
    </row>
    <row r="141" spans="1:44" ht="7.5" customHeight="1">
      <c r="A141" s="47"/>
      <c r="B141" s="59"/>
      <c r="C141" s="488"/>
      <c r="D141" s="47"/>
      <c r="E141" s="47"/>
      <c r="F141" s="342"/>
      <c r="G141" s="31"/>
      <c r="H141" s="31"/>
      <c r="I141" s="31"/>
      <c r="J141" s="31"/>
      <c r="K141" s="31"/>
      <c r="L141" s="31"/>
      <c r="M141" s="31"/>
      <c r="N141" s="31"/>
      <c r="O141" s="31"/>
      <c r="P141" s="31"/>
      <c r="Q141" s="31"/>
      <c r="R141" s="31"/>
      <c r="S141" s="31"/>
      <c r="T141" s="31"/>
      <c r="U141" s="31"/>
      <c r="V141" s="31"/>
      <c r="W141" s="31"/>
      <c r="X141" s="31"/>
      <c r="Y141" s="31"/>
      <c r="Z141" s="31"/>
      <c r="AA141" s="339"/>
      <c r="AB141" s="190"/>
      <c r="AC141" s="191"/>
      <c r="AD141" s="192"/>
      <c r="AE141" s="126"/>
      <c r="AF141" s="31"/>
      <c r="AG141" s="31"/>
      <c r="AH141" s="31"/>
      <c r="AI141" s="31"/>
      <c r="AJ141" s="31"/>
      <c r="AK141" s="31"/>
      <c r="AL141" s="31"/>
      <c r="AM141" s="31"/>
      <c r="AN141" s="31"/>
      <c r="AO141" s="31"/>
      <c r="AP141" s="31"/>
      <c r="AQ141" s="31"/>
      <c r="AR141" s="31"/>
    </row>
    <row r="142" spans="1:44">
      <c r="A142" s="47"/>
      <c r="B142" s="59"/>
      <c r="C142" s="488"/>
      <c r="D142" s="47"/>
      <c r="E142" s="1008" t="s">
        <v>987</v>
      </c>
      <c r="F142" s="342"/>
      <c r="G142" s="31"/>
      <c r="H142" s="31"/>
      <c r="I142" s="31"/>
      <c r="J142" s="31"/>
      <c r="K142" s="31"/>
      <c r="L142" s="31"/>
      <c r="M142" s="31"/>
      <c r="N142" s="31"/>
      <c r="O142" s="31"/>
      <c r="P142" s="31"/>
      <c r="Q142" s="31"/>
      <c r="R142" s="31"/>
      <c r="S142" s="31"/>
      <c r="T142" s="31"/>
      <c r="U142" s="31"/>
      <c r="V142" s="31"/>
      <c r="W142" s="31"/>
      <c r="X142" s="31"/>
      <c r="Y142" s="31"/>
      <c r="Z142" s="31"/>
      <c r="AA142" s="339"/>
      <c r="AB142" s="190"/>
      <c r="AC142" s="191"/>
      <c r="AD142" s="192"/>
      <c r="AE142" s="126"/>
      <c r="AF142" s="31"/>
      <c r="AG142" s="31"/>
      <c r="AH142" s="31"/>
      <c r="AI142" s="31"/>
      <c r="AJ142" s="31"/>
      <c r="AK142" s="31"/>
      <c r="AL142" s="31"/>
      <c r="AM142" s="31"/>
      <c r="AN142" s="31"/>
      <c r="AO142" s="31"/>
      <c r="AP142" s="31"/>
      <c r="AQ142" s="31"/>
      <c r="AR142" s="31"/>
    </row>
    <row r="143" spans="1:44">
      <c r="A143" s="47"/>
      <c r="B143" s="59"/>
      <c r="C143" s="488"/>
      <c r="D143" s="47"/>
      <c r="E143" s="1027"/>
      <c r="F143" s="342"/>
      <c r="G143" s="31"/>
      <c r="H143" s="31"/>
      <c r="I143" s="31"/>
      <c r="J143" s="31"/>
      <c r="K143" s="31"/>
      <c r="L143" s="31"/>
      <c r="M143" s="31"/>
      <c r="N143" s="31"/>
      <c r="O143" s="31"/>
      <c r="P143" s="31"/>
      <c r="Q143" s="31"/>
      <c r="R143" s="31"/>
      <c r="S143" s="31"/>
      <c r="T143" s="31"/>
      <c r="U143" s="31"/>
      <c r="V143" s="31"/>
      <c r="W143" s="31"/>
      <c r="X143" s="31"/>
      <c r="Y143" s="31"/>
      <c r="Z143" s="31"/>
      <c r="AA143" s="339"/>
      <c r="AB143" s="190"/>
      <c r="AC143" s="191"/>
      <c r="AD143" s="192"/>
      <c r="AE143" s="126"/>
      <c r="AF143" s="31"/>
      <c r="AG143" s="31"/>
      <c r="AH143" s="31"/>
      <c r="AI143" s="31"/>
      <c r="AJ143" s="31"/>
      <c r="AK143" s="31"/>
      <c r="AL143" s="31"/>
      <c r="AM143" s="31"/>
      <c r="AN143" s="31"/>
      <c r="AO143" s="31"/>
      <c r="AP143" s="31"/>
      <c r="AQ143" s="31"/>
      <c r="AR143" s="31"/>
    </row>
    <row r="144" spans="1:44">
      <c r="A144" s="47"/>
      <c r="B144" s="59"/>
      <c r="C144" s="488"/>
      <c r="D144" s="47"/>
      <c r="E144" s="1027"/>
      <c r="F144" s="342"/>
      <c r="G144" s="31"/>
      <c r="H144" s="31"/>
      <c r="I144" s="31"/>
      <c r="J144" s="31"/>
      <c r="K144" s="31"/>
      <c r="L144" s="31"/>
      <c r="M144" s="31"/>
      <c r="N144" s="31"/>
      <c r="O144" s="31"/>
      <c r="P144" s="31"/>
      <c r="Q144" s="31"/>
      <c r="R144" s="31"/>
      <c r="S144" s="31"/>
      <c r="T144" s="31"/>
      <c r="U144" s="31"/>
      <c r="V144" s="31"/>
      <c r="W144" s="31"/>
      <c r="X144" s="31"/>
      <c r="Y144" s="31"/>
      <c r="Z144" s="31"/>
      <c r="AA144" s="339"/>
      <c r="AB144" s="190"/>
      <c r="AC144" s="191"/>
      <c r="AD144" s="192"/>
      <c r="AE144" s="126"/>
      <c r="AF144" s="31"/>
      <c r="AG144" s="31"/>
      <c r="AH144" s="31"/>
      <c r="AI144" s="31"/>
      <c r="AJ144" s="31"/>
      <c r="AK144" s="31"/>
      <c r="AL144" s="31"/>
      <c r="AM144" s="31"/>
      <c r="AN144" s="31"/>
      <c r="AO144" s="31"/>
      <c r="AP144" s="31"/>
      <c r="AQ144" s="31"/>
      <c r="AR144" s="31"/>
    </row>
    <row r="145" spans="1:44">
      <c r="A145" s="47"/>
      <c r="B145" s="59"/>
      <c r="C145" s="488"/>
      <c r="D145" s="47"/>
      <c r="E145" s="1027"/>
      <c r="F145" s="342"/>
      <c r="G145" s="31"/>
      <c r="H145" s="31"/>
      <c r="I145" s="31"/>
      <c r="J145" s="31"/>
      <c r="K145" s="31"/>
      <c r="L145" s="31"/>
      <c r="M145" s="31"/>
      <c r="N145" s="31"/>
      <c r="O145" s="31"/>
      <c r="P145" s="31"/>
      <c r="Q145" s="31"/>
      <c r="R145" s="31"/>
      <c r="S145" s="31"/>
      <c r="T145" s="31"/>
      <c r="U145" s="31"/>
      <c r="V145" s="31"/>
      <c r="W145" s="31"/>
      <c r="X145" s="31"/>
      <c r="Y145" s="31"/>
      <c r="Z145" s="31"/>
      <c r="AA145" s="339"/>
      <c r="AB145" s="190"/>
      <c r="AC145" s="191"/>
      <c r="AD145" s="192"/>
      <c r="AE145" s="126"/>
      <c r="AF145" s="31"/>
      <c r="AG145" s="31"/>
      <c r="AH145" s="31"/>
      <c r="AI145" s="31"/>
      <c r="AJ145" s="31"/>
      <c r="AK145" s="31"/>
      <c r="AL145" s="31"/>
      <c r="AM145" s="31"/>
      <c r="AN145" s="31"/>
      <c r="AO145" s="31"/>
      <c r="AP145" s="31"/>
      <c r="AQ145" s="31"/>
      <c r="AR145" s="31"/>
    </row>
    <row r="146" spans="1:44">
      <c r="A146" s="47"/>
      <c r="B146" s="59"/>
      <c r="C146" s="488"/>
      <c r="D146" s="47"/>
      <c r="E146" s="1027"/>
      <c r="F146" s="342"/>
      <c r="G146" s="31"/>
      <c r="H146" s="31"/>
      <c r="I146" s="31"/>
      <c r="J146" s="31"/>
      <c r="K146" s="31"/>
      <c r="L146" s="31"/>
      <c r="M146" s="31"/>
      <c r="N146" s="31"/>
      <c r="O146" s="31"/>
      <c r="P146" s="31"/>
      <c r="Q146" s="31"/>
      <c r="R146" s="31"/>
      <c r="S146" s="31"/>
      <c r="T146" s="31"/>
      <c r="U146" s="31"/>
      <c r="V146" s="31"/>
      <c r="W146" s="31"/>
      <c r="X146" s="31"/>
      <c r="Y146" s="31"/>
      <c r="Z146" s="31"/>
      <c r="AA146" s="339"/>
      <c r="AB146" s="190"/>
      <c r="AC146" s="191"/>
      <c r="AD146" s="192"/>
      <c r="AE146" s="126"/>
      <c r="AF146" s="31"/>
      <c r="AG146" s="31"/>
      <c r="AH146" s="31"/>
      <c r="AI146" s="31"/>
      <c r="AJ146" s="31"/>
      <c r="AK146" s="31"/>
      <c r="AL146" s="31"/>
      <c r="AM146" s="31"/>
      <c r="AN146" s="31"/>
      <c r="AO146" s="31"/>
      <c r="AP146" s="31"/>
      <c r="AQ146" s="31"/>
      <c r="AR146" s="31"/>
    </row>
    <row r="147" spans="1:44">
      <c r="A147" s="47"/>
      <c r="B147" s="59"/>
      <c r="C147" s="488"/>
      <c r="D147" s="47"/>
      <c r="E147" s="1027"/>
      <c r="F147" s="342"/>
      <c r="G147" s="31"/>
      <c r="H147" s="31"/>
      <c r="I147" s="31"/>
      <c r="J147" s="31"/>
      <c r="K147" s="31"/>
      <c r="L147" s="31"/>
      <c r="M147" s="31"/>
      <c r="N147" s="31"/>
      <c r="O147" s="31"/>
      <c r="P147" s="31"/>
      <c r="Q147" s="31"/>
      <c r="R147" s="31"/>
      <c r="S147" s="31"/>
      <c r="T147" s="31"/>
      <c r="U147" s="31"/>
      <c r="V147" s="31"/>
      <c r="W147" s="31"/>
      <c r="X147" s="31"/>
      <c r="Y147" s="31"/>
      <c r="Z147" s="31"/>
      <c r="AA147" s="339"/>
      <c r="AB147" s="190"/>
      <c r="AC147" s="191"/>
      <c r="AD147" s="192"/>
      <c r="AE147" s="126"/>
      <c r="AF147" s="31"/>
      <c r="AG147" s="31"/>
      <c r="AH147" s="31"/>
      <c r="AI147" s="31"/>
      <c r="AJ147" s="31"/>
      <c r="AK147" s="31"/>
      <c r="AL147" s="31"/>
      <c r="AM147" s="31"/>
      <c r="AN147" s="31"/>
      <c r="AO147" s="31"/>
      <c r="AP147" s="31"/>
      <c r="AQ147" s="31"/>
      <c r="AR147" s="31"/>
    </row>
    <row r="148" spans="1:44">
      <c r="A148" s="47"/>
      <c r="B148" s="59"/>
      <c r="C148" s="488"/>
      <c r="D148" s="47"/>
      <c r="E148" s="1027"/>
      <c r="F148" s="342"/>
      <c r="G148" s="31"/>
      <c r="H148" s="31"/>
      <c r="I148" s="31"/>
      <c r="J148" s="31"/>
      <c r="K148" s="31"/>
      <c r="L148" s="31"/>
      <c r="M148" s="31"/>
      <c r="N148" s="31"/>
      <c r="O148" s="31"/>
      <c r="P148" s="31"/>
      <c r="Q148" s="31"/>
      <c r="R148" s="31"/>
      <c r="S148" s="31"/>
      <c r="T148" s="31"/>
      <c r="U148" s="31"/>
      <c r="V148" s="31"/>
      <c r="W148" s="31"/>
      <c r="X148" s="31"/>
      <c r="Y148" s="31"/>
      <c r="Z148" s="31"/>
      <c r="AA148" s="339"/>
      <c r="AB148" s="190"/>
      <c r="AC148" s="191"/>
      <c r="AD148" s="192"/>
      <c r="AE148" s="126"/>
      <c r="AF148" s="31"/>
      <c r="AG148" s="31"/>
      <c r="AH148" s="31"/>
      <c r="AI148" s="31"/>
      <c r="AJ148" s="31"/>
      <c r="AK148" s="31"/>
      <c r="AL148" s="31"/>
      <c r="AM148" s="31"/>
      <c r="AN148" s="31"/>
      <c r="AO148" s="31"/>
      <c r="AP148" s="31"/>
      <c r="AQ148" s="31"/>
      <c r="AR148" s="31"/>
    </row>
    <row r="149" spans="1:44">
      <c r="A149" s="47"/>
      <c r="B149" s="59"/>
      <c r="C149" s="488"/>
      <c r="D149" s="47"/>
      <c r="E149" s="1027"/>
      <c r="F149" s="342"/>
      <c r="G149" s="31"/>
      <c r="H149" s="31"/>
      <c r="I149" s="31"/>
      <c r="J149" s="31"/>
      <c r="K149" s="31"/>
      <c r="L149" s="31"/>
      <c r="M149" s="31"/>
      <c r="N149" s="31"/>
      <c r="O149" s="31"/>
      <c r="P149" s="31"/>
      <c r="Q149" s="31"/>
      <c r="R149" s="31"/>
      <c r="S149" s="31"/>
      <c r="T149" s="31"/>
      <c r="U149" s="31"/>
      <c r="V149" s="31"/>
      <c r="W149" s="31"/>
      <c r="X149" s="31"/>
      <c r="Y149" s="31"/>
      <c r="Z149" s="31"/>
      <c r="AA149" s="339"/>
      <c r="AB149" s="190"/>
      <c r="AC149" s="191"/>
      <c r="AD149" s="192"/>
      <c r="AE149" s="126"/>
      <c r="AF149" s="31"/>
      <c r="AG149" s="31"/>
      <c r="AH149" s="31"/>
      <c r="AI149" s="31"/>
      <c r="AJ149" s="31"/>
      <c r="AK149" s="31"/>
      <c r="AL149" s="31"/>
      <c r="AM149" s="31"/>
      <c r="AN149" s="31"/>
      <c r="AO149" s="31"/>
      <c r="AP149" s="31"/>
      <c r="AQ149" s="31"/>
      <c r="AR149" s="31"/>
    </row>
    <row r="150" spans="1:44">
      <c r="A150" s="47"/>
      <c r="B150" s="59"/>
      <c r="C150" s="488"/>
      <c r="D150" s="47"/>
      <c r="E150" s="1027"/>
      <c r="F150" s="342"/>
      <c r="G150" s="31"/>
      <c r="H150" s="31"/>
      <c r="I150" s="31"/>
      <c r="J150" s="31"/>
      <c r="K150" s="31"/>
      <c r="L150" s="31"/>
      <c r="M150" s="31"/>
      <c r="N150" s="31"/>
      <c r="O150" s="31"/>
      <c r="P150" s="31"/>
      <c r="Q150" s="31"/>
      <c r="R150" s="31"/>
      <c r="S150" s="31"/>
      <c r="T150" s="31"/>
      <c r="U150" s="31"/>
      <c r="V150" s="31"/>
      <c r="W150" s="31"/>
      <c r="X150" s="31"/>
      <c r="Y150" s="31"/>
      <c r="Z150" s="31"/>
      <c r="AA150" s="339"/>
      <c r="AB150" s="190"/>
      <c r="AC150" s="191"/>
      <c r="AD150" s="192"/>
      <c r="AE150" s="126"/>
      <c r="AF150" s="31"/>
      <c r="AG150" s="31"/>
      <c r="AH150" s="31"/>
      <c r="AI150" s="31"/>
      <c r="AJ150" s="31"/>
      <c r="AK150" s="31"/>
      <c r="AL150" s="31"/>
      <c r="AM150" s="31"/>
      <c r="AN150" s="31"/>
      <c r="AO150" s="31"/>
      <c r="AP150" s="31"/>
      <c r="AQ150" s="31"/>
      <c r="AR150" s="31"/>
    </row>
    <row r="151" spans="1:44">
      <c r="A151" s="47"/>
      <c r="B151" s="59"/>
      <c r="C151" s="488"/>
      <c r="D151" s="47"/>
      <c r="E151" s="1027"/>
      <c r="F151" s="342"/>
      <c r="G151" s="31"/>
      <c r="H151" s="31"/>
      <c r="I151" s="31"/>
      <c r="J151" s="31"/>
      <c r="K151" s="31"/>
      <c r="L151" s="31"/>
      <c r="M151" s="31"/>
      <c r="N151" s="31"/>
      <c r="O151" s="31"/>
      <c r="P151" s="31"/>
      <c r="Q151" s="31"/>
      <c r="R151" s="31"/>
      <c r="S151" s="31"/>
      <c r="T151" s="31"/>
      <c r="U151" s="31"/>
      <c r="V151" s="31"/>
      <c r="W151" s="31"/>
      <c r="X151" s="31"/>
      <c r="Y151" s="31"/>
      <c r="Z151" s="31"/>
      <c r="AA151" s="339"/>
      <c r="AB151" s="190"/>
      <c r="AC151" s="191"/>
      <c r="AD151" s="192"/>
      <c r="AE151" s="126"/>
      <c r="AF151" s="31"/>
      <c r="AG151" s="31"/>
      <c r="AH151" s="31"/>
      <c r="AI151" s="31"/>
      <c r="AJ151" s="31"/>
      <c r="AK151" s="31"/>
      <c r="AL151" s="31"/>
      <c r="AM151" s="31"/>
      <c r="AN151" s="31"/>
      <c r="AO151" s="31"/>
      <c r="AP151" s="31"/>
      <c r="AQ151" s="31"/>
      <c r="AR151" s="31"/>
    </row>
    <row r="152" spans="1:44">
      <c r="A152" s="47"/>
      <c r="B152" s="59"/>
      <c r="C152" s="488"/>
      <c r="D152" s="47"/>
      <c r="E152" s="1027"/>
      <c r="F152" s="342"/>
      <c r="G152" s="31"/>
      <c r="H152" s="31"/>
      <c r="I152" s="31"/>
      <c r="J152" s="31"/>
      <c r="K152" s="31"/>
      <c r="L152" s="31"/>
      <c r="M152" s="31"/>
      <c r="N152" s="31"/>
      <c r="O152" s="31"/>
      <c r="P152" s="31"/>
      <c r="Q152" s="31"/>
      <c r="R152" s="31"/>
      <c r="S152" s="31"/>
      <c r="T152" s="31"/>
      <c r="U152" s="31"/>
      <c r="V152" s="31"/>
      <c r="W152" s="31"/>
      <c r="X152" s="31"/>
      <c r="Y152" s="31"/>
      <c r="Z152" s="31"/>
      <c r="AA152" s="339"/>
      <c r="AB152" s="190"/>
      <c r="AC152" s="191"/>
      <c r="AD152" s="192"/>
      <c r="AE152" s="126"/>
      <c r="AF152" s="31"/>
      <c r="AG152" s="31"/>
      <c r="AH152" s="31"/>
      <c r="AI152" s="31"/>
      <c r="AJ152" s="31"/>
      <c r="AK152" s="31"/>
      <c r="AL152" s="31"/>
      <c r="AM152" s="31"/>
      <c r="AN152" s="31"/>
      <c r="AO152" s="31"/>
      <c r="AP152" s="31"/>
      <c r="AQ152" s="31"/>
      <c r="AR152" s="31"/>
    </row>
    <row r="153" spans="1:44">
      <c r="A153" s="47"/>
      <c r="B153" s="59"/>
      <c r="C153" s="488"/>
      <c r="D153" s="47"/>
      <c r="E153" s="1027"/>
      <c r="F153" s="342"/>
      <c r="G153" s="31"/>
      <c r="H153" s="31"/>
      <c r="I153" s="31"/>
      <c r="J153" s="31"/>
      <c r="K153" s="31"/>
      <c r="L153" s="31"/>
      <c r="M153" s="31"/>
      <c r="N153" s="31"/>
      <c r="O153" s="31"/>
      <c r="P153" s="31"/>
      <c r="Q153" s="31"/>
      <c r="R153" s="31"/>
      <c r="S153" s="31"/>
      <c r="T153" s="31"/>
      <c r="U153" s="31"/>
      <c r="V153" s="31"/>
      <c r="W153" s="31"/>
      <c r="X153" s="31"/>
      <c r="Y153" s="31"/>
      <c r="Z153" s="31"/>
      <c r="AA153" s="339"/>
      <c r="AB153" s="190"/>
      <c r="AC153" s="191"/>
      <c r="AD153" s="192"/>
      <c r="AE153" s="126"/>
      <c r="AF153" s="31"/>
      <c r="AG153" s="31"/>
      <c r="AH153" s="31"/>
      <c r="AI153" s="31"/>
      <c r="AJ153" s="31"/>
      <c r="AK153" s="31"/>
      <c r="AL153" s="31"/>
      <c r="AM153" s="31"/>
      <c r="AN153" s="31"/>
      <c r="AO153" s="31"/>
      <c r="AP153" s="31"/>
      <c r="AQ153" s="31"/>
      <c r="AR153" s="31"/>
    </row>
    <row r="154" spans="1:44">
      <c r="A154" s="47"/>
      <c r="B154" s="59"/>
      <c r="C154" s="488"/>
      <c r="D154" s="47"/>
      <c r="E154" s="1027"/>
      <c r="F154" s="342"/>
      <c r="G154" s="31"/>
      <c r="H154" s="31"/>
      <c r="I154" s="31"/>
      <c r="J154" s="31"/>
      <c r="K154" s="31"/>
      <c r="L154" s="31"/>
      <c r="M154" s="31"/>
      <c r="N154" s="31"/>
      <c r="O154" s="31"/>
      <c r="P154" s="31"/>
      <c r="Q154" s="31"/>
      <c r="R154" s="31"/>
      <c r="S154" s="31"/>
      <c r="T154" s="31"/>
      <c r="U154" s="31"/>
      <c r="V154" s="31"/>
      <c r="W154" s="31"/>
      <c r="X154" s="31"/>
      <c r="Y154" s="31"/>
      <c r="Z154" s="31"/>
      <c r="AA154" s="339"/>
      <c r="AB154" s="190"/>
      <c r="AC154" s="191"/>
      <c r="AD154" s="192"/>
      <c r="AE154" s="126"/>
      <c r="AF154" s="31"/>
      <c r="AG154" s="31"/>
      <c r="AH154" s="31"/>
      <c r="AI154" s="31"/>
      <c r="AJ154" s="31"/>
      <c r="AK154" s="31"/>
      <c r="AL154" s="31"/>
      <c r="AM154" s="31"/>
      <c r="AN154" s="31"/>
      <c r="AO154" s="31"/>
      <c r="AP154" s="31"/>
      <c r="AQ154" s="31"/>
      <c r="AR154" s="31"/>
    </row>
    <row r="155" spans="1:44">
      <c r="A155" s="47"/>
      <c r="B155" s="59"/>
      <c r="C155" s="488"/>
      <c r="D155" s="47"/>
      <c r="E155" s="1027"/>
      <c r="F155" s="342"/>
      <c r="G155" s="31"/>
      <c r="H155" s="31"/>
      <c r="I155" s="31"/>
      <c r="J155" s="31"/>
      <c r="K155" s="31"/>
      <c r="L155" s="31"/>
      <c r="M155" s="31"/>
      <c r="N155" s="31"/>
      <c r="O155" s="31"/>
      <c r="P155" s="31"/>
      <c r="Q155" s="31"/>
      <c r="R155" s="31"/>
      <c r="S155" s="31"/>
      <c r="T155" s="31"/>
      <c r="U155" s="31"/>
      <c r="V155" s="31"/>
      <c r="W155" s="31"/>
      <c r="X155" s="31"/>
      <c r="Y155" s="31"/>
      <c r="Z155" s="31"/>
      <c r="AA155" s="339"/>
      <c r="AB155" s="190"/>
      <c r="AC155" s="191"/>
      <c r="AD155" s="192"/>
      <c r="AE155" s="126"/>
      <c r="AF155" s="31"/>
      <c r="AG155" s="31"/>
      <c r="AH155" s="31"/>
      <c r="AI155" s="31"/>
      <c r="AJ155" s="31"/>
      <c r="AK155" s="31"/>
      <c r="AL155" s="31"/>
      <c r="AM155" s="31"/>
      <c r="AN155" s="31"/>
      <c r="AO155" s="31"/>
      <c r="AP155" s="31"/>
      <c r="AQ155" s="31"/>
      <c r="AR155" s="31"/>
    </row>
    <row r="156" spans="1:44">
      <c r="A156" s="328"/>
      <c r="B156" s="330"/>
      <c r="C156" s="105"/>
      <c r="D156" s="139"/>
      <c r="E156" s="139"/>
      <c r="F156" s="142"/>
      <c r="G156" s="46"/>
      <c r="H156" s="46"/>
      <c r="I156" s="46"/>
      <c r="J156" s="46"/>
      <c r="K156" s="46"/>
      <c r="L156" s="46"/>
      <c r="M156" s="46"/>
      <c r="N156" s="46"/>
      <c r="O156" s="46"/>
      <c r="P156" s="46"/>
      <c r="Q156" s="46"/>
      <c r="R156" s="46"/>
      <c r="S156" s="46"/>
      <c r="T156" s="46"/>
      <c r="U156" s="46"/>
      <c r="V156" s="46"/>
      <c r="W156" s="46"/>
      <c r="X156" s="46"/>
      <c r="Y156" s="46"/>
      <c r="Z156" s="46"/>
      <c r="AA156" s="143"/>
      <c r="AB156" s="144"/>
      <c r="AC156" s="145"/>
      <c r="AD156" s="146"/>
      <c r="AE156" s="126"/>
      <c r="AF156" s="327"/>
      <c r="AG156" s="129"/>
      <c r="AH156" s="129"/>
      <c r="AI156" s="129"/>
      <c r="AJ156" s="129"/>
      <c r="AK156" s="129"/>
      <c r="AL156" s="129"/>
      <c r="AM156" s="129"/>
      <c r="AN156" s="129"/>
      <c r="AO156" s="129"/>
      <c r="AP156" s="31"/>
      <c r="AQ156" s="45"/>
      <c r="AR156" s="31"/>
    </row>
    <row r="157" spans="1:44">
      <c r="A157" s="1008" t="s">
        <v>1101</v>
      </c>
      <c r="B157" s="1090">
        <v>6</v>
      </c>
      <c r="C157" s="1497" t="s">
        <v>539</v>
      </c>
      <c r="D157" s="139" t="s">
        <v>240</v>
      </c>
      <c r="E157" s="1008" t="s">
        <v>706</v>
      </c>
      <c r="F157" s="142"/>
      <c r="G157" s="1011" t="s">
        <v>72</v>
      </c>
      <c r="H157" s="1011"/>
      <c r="I157" s="1011"/>
      <c r="J157" s="1011"/>
      <c r="K157" s="1011"/>
      <c r="L157" s="1011"/>
      <c r="M157" s="1012"/>
      <c r="N157" s="1058" t="s">
        <v>114</v>
      </c>
      <c r="O157" s="1058"/>
      <c r="P157" s="1058"/>
      <c r="Q157" s="1058"/>
      <c r="R157" s="1058"/>
      <c r="S157" s="1058"/>
      <c r="T157" s="1058"/>
      <c r="U157" s="1058"/>
      <c r="V157" s="1058"/>
      <c r="W157" s="46"/>
      <c r="X157" s="46"/>
      <c r="Y157" s="46"/>
      <c r="Z157" s="46"/>
      <c r="AA157" s="143"/>
      <c r="AB157" s="1082" t="s">
        <v>495</v>
      </c>
      <c r="AC157" s="1113"/>
      <c r="AD157" s="1114"/>
      <c r="AE157" s="126"/>
      <c r="AF157" s="327"/>
      <c r="AG157" s="129"/>
      <c r="AH157" s="129"/>
      <c r="AI157" s="129"/>
      <c r="AJ157" s="129"/>
      <c r="AK157" s="129"/>
      <c r="AL157" s="129"/>
      <c r="AM157" s="129"/>
      <c r="AN157" s="129"/>
      <c r="AO157" s="129"/>
      <c r="AP157" s="31"/>
      <c r="AQ157" s="45"/>
      <c r="AR157" s="31"/>
    </row>
    <row r="158" spans="1:44">
      <c r="A158" s="1008"/>
      <c r="B158" s="2058"/>
      <c r="C158" s="1497"/>
      <c r="D158" s="139"/>
      <c r="E158" s="1008"/>
      <c r="F158" s="142"/>
      <c r="G158" s="1011"/>
      <c r="H158" s="1011"/>
      <c r="I158" s="1011"/>
      <c r="J158" s="1011"/>
      <c r="K158" s="1011"/>
      <c r="L158" s="1011"/>
      <c r="M158" s="1012"/>
      <c r="N158" s="1058"/>
      <c r="O158" s="1058"/>
      <c r="P158" s="1058"/>
      <c r="Q158" s="1058"/>
      <c r="R158" s="1058"/>
      <c r="S158" s="1058"/>
      <c r="T158" s="1058"/>
      <c r="U158" s="1058"/>
      <c r="V158" s="1058"/>
      <c r="W158" s="46"/>
      <c r="X158" s="46"/>
      <c r="Y158" s="46"/>
      <c r="Z158" s="46"/>
      <c r="AA158" s="143"/>
      <c r="AB158" s="1082"/>
      <c r="AC158" s="1113"/>
      <c r="AD158" s="1114"/>
      <c r="AE158" s="126"/>
      <c r="AF158" s="327"/>
      <c r="AG158" s="129"/>
      <c r="AH158" s="129"/>
      <c r="AI158" s="129"/>
      <c r="AJ158" s="129"/>
      <c r="AK158" s="129"/>
      <c r="AL158" s="129"/>
      <c r="AM158" s="129"/>
      <c r="AN158" s="129"/>
      <c r="AO158" s="129"/>
      <c r="AP158" s="31"/>
      <c r="AQ158" s="45"/>
      <c r="AR158" s="31"/>
    </row>
    <row r="159" spans="1:44">
      <c r="A159" s="1008"/>
      <c r="B159" s="330"/>
      <c r="C159" s="1497"/>
      <c r="D159" s="139"/>
      <c r="E159" s="1008"/>
      <c r="F159" s="586"/>
      <c r="G159" s="124"/>
      <c r="H159" s="124"/>
      <c r="I159" s="124"/>
      <c r="J159" s="124"/>
      <c r="K159" s="124"/>
      <c r="L159" s="124"/>
      <c r="M159" s="124"/>
      <c r="N159" s="124"/>
      <c r="O159" s="124"/>
      <c r="P159" s="124"/>
      <c r="Q159" s="124"/>
      <c r="R159" s="124"/>
      <c r="S159" s="124"/>
      <c r="T159" s="124"/>
      <c r="U159" s="124"/>
      <c r="V159" s="124"/>
      <c r="W159" s="124"/>
      <c r="X159" s="124"/>
      <c r="Y159" s="124"/>
      <c r="Z159" s="124"/>
      <c r="AA159" s="196"/>
      <c r="AB159" s="1082"/>
      <c r="AC159" s="1113"/>
      <c r="AD159" s="1114"/>
      <c r="AE159" s="126"/>
      <c r="AF159" s="327"/>
      <c r="AG159" s="129"/>
      <c r="AH159" s="129"/>
      <c r="AI159" s="129"/>
      <c r="AJ159" s="129"/>
      <c r="AK159" s="129"/>
      <c r="AL159" s="129"/>
      <c r="AM159" s="129"/>
      <c r="AN159" s="129"/>
      <c r="AO159" s="129"/>
      <c r="AP159" s="31"/>
      <c r="AQ159" s="45"/>
      <c r="AR159" s="31"/>
    </row>
    <row r="160" spans="1:44" ht="14.25" customHeight="1">
      <c r="A160" s="1008"/>
      <c r="B160" s="330"/>
      <c r="C160" s="105"/>
      <c r="D160" s="139"/>
      <c r="E160" s="1008"/>
      <c r="F160" s="586"/>
      <c r="G160" s="603"/>
      <c r="H160" s="603"/>
      <c r="I160" s="603"/>
      <c r="J160" s="603"/>
      <c r="K160" s="603"/>
      <c r="L160" s="603"/>
      <c r="M160" s="603"/>
      <c r="N160" s="603"/>
      <c r="O160" s="603"/>
      <c r="P160" s="603"/>
      <c r="Q160" s="603"/>
      <c r="R160" s="590"/>
      <c r="S160" s="590"/>
      <c r="T160" s="590"/>
      <c r="U160" s="590"/>
      <c r="V160" s="590"/>
      <c r="W160" s="590"/>
      <c r="X160" s="590"/>
      <c r="Y160" s="590"/>
      <c r="Z160" s="590"/>
      <c r="AA160" s="601"/>
      <c r="AB160" s="144"/>
      <c r="AC160" s="145"/>
      <c r="AD160" s="146"/>
      <c r="AE160" s="126"/>
      <c r="AF160" s="327"/>
      <c r="AG160" s="129"/>
      <c r="AH160" s="129"/>
      <c r="AI160" s="129"/>
      <c r="AJ160" s="129"/>
      <c r="AK160" s="129"/>
      <c r="AL160" s="129"/>
      <c r="AM160" s="129"/>
      <c r="AN160" s="129"/>
      <c r="AO160" s="129"/>
      <c r="AP160" s="31"/>
      <c r="AQ160" s="45"/>
      <c r="AR160" s="31"/>
    </row>
    <row r="161" spans="1:44" ht="14.25" customHeight="1">
      <c r="A161" s="1008"/>
      <c r="B161" s="330"/>
      <c r="C161" s="105"/>
      <c r="D161" s="139"/>
      <c r="E161" s="1008"/>
      <c r="F161" s="586"/>
      <c r="G161" s="603"/>
      <c r="H161" s="603"/>
      <c r="I161" s="603"/>
      <c r="J161" s="603"/>
      <c r="K161" s="603"/>
      <c r="L161" s="603"/>
      <c r="M161" s="603"/>
      <c r="N161" s="603"/>
      <c r="O161" s="603"/>
      <c r="P161" s="603"/>
      <c r="Q161" s="603"/>
      <c r="R161" s="590"/>
      <c r="S161" s="590"/>
      <c r="T161" s="590"/>
      <c r="U161" s="590"/>
      <c r="V161" s="590"/>
      <c r="W161" s="590"/>
      <c r="X161" s="590"/>
      <c r="Y161" s="590"/>
      <c r="Z161" s="590"/>
      <c r="AA161" s="601"/>
      <c r="AB161" s="144"/>
      <c r="AC161" s="145"/>
      <c r="AD161" s="146"/>
      <c r="AE161" s="126"/>
      <c r="AF161" s="327"/>
      <c r="AG161" s="129"/>
      <c r="AH161" s="129"/>
      <c r="AI161" s="129"/>
      <c r="AJ161" s="129"/>
      <c r="AK161" s="129"/>
      <c r="AL161" s="129"/>
      <c r="AM161" s="129"/>
      <c r="AN161" s="129"/>
      <c r="AO161" s="129"/>
      <c r="AP161" s="31"/>
      <c r="AQ161" s="45"/>
      <c r="AR161" s="31"/>
    </row>
    <row r="162" spans="1:44" ht="14.25" customHeight="1">
      <c r="A162" s="1008"/>
      <c r="B162" s="330"/>
      <c r="C162" s="105"/>
      <c r="D162" s="139"/>
      <c r="E162" s="1008"/>
      <c r="F162" s="586"/>
      <c r="G162" s="603"/>
      <c r="H162" s="603"/>
      <c r="I162" s="603"/>
      <c r="J162" s="603"/>
      <c r="K162" s="603"/>
      <c r="L162" s="603"/>
      <c r="M162" s="603"/>
      <c r="N162" s="603"/>
      <c r="O162" s="603"/>
      <c r="P162" s="603"/>
      <c r="Q162" s="603"/>
      <c r="R162" s="590"/>
      <c r="S162" s="590"/>
      <c r="T162" s="590"/>
      <c r="U162" s="590"/>
      <c r="V162" s="590"/>
      <c r="W162" s="590"/>
      <c r="X162" s="590"/>
      <c r="Y162" s="590"/>
      <c r="Z162" s="590"/>
      <c r="AA162" s="601"/>
      <c r="AB162" s="144"/>
      <c r="AC162" s="145"/>
      <c r="AD162" s="146"/>
      <c r="AE162" s="126"/>
      <c r="AF162" s="327"/>
      <c r="AG162" s="129"/>
      <c r="AH162" s="129"/>
      <c r="AI162" s="129"/>
      <c r="AJ162" s="129"/>
      <c r="AK162" s="129"/>
      <c r="AL162" s="129"/>
      <c r="AM162" s="129"/>
      <c r="AN162" s="129"/>
      <c r="AO162" s="129"/>
      <c r="AP162" s="31"/>
      <c r="AQ162" s="45"/>
      <c r="AR162" s="31"/>
    </row>
    <row r="163" spans="1:44" ht="14.25" customHeight="1">
      <c r="A163" s="1008"/>
      <c r="B163" s="330"/>
      <c r="C163" s="105"/>
      <c r="D163" s="139"/>
      <c r="E163" s="1008"/>
      <c r="F163" s="586"/>
      <c r="G163" s="603"/>
      <c r="H163" s="603"/>
      <c r="I163" s="603"/>
      <c r="J163" s="603"/>
      <c r="K163" s="603"/>
      <c r="L163" s="603"/>
      <c r="M163" s="603"/>
      <c r="N163" s="603"/>
      <c r="O163" s="603"/>
      <c r="P163" s="603"/>
      <c r="Q163" s="603"/>
      <c r="R163" s="590"/>
      <c r="S163" s="590"/>
      <c r="T163" s="590"/>
      <c r="U163" s="590"/>
      <c r="V163" s="590"/>
      <c r="W163" s="590"/>
      <c r="X163" s="590"/>
      <c r="Y163" s="590"/>
      <c r="Z163" s="590"/>
      <c r="AA163" s="601"/>
      <c r="AB163" s="144"/>
      <c r="AC163" s="145"/>
      <c r="AD163" s="146"/>
      <c r="AE163" s="126"/>
      <c r="AF163" s="327"/>
      <c r="AG163" s="129"/>
      <c r="AH163" s="129"/>
      <c r="AI163" s="129"/>
      <c r="AJ163" s="129"/>
      <c r="AK163" s="129"/>
      <c r="AL163" s="129"/>
      <c r="AM163" s="129"/>
      <c r="AN163" s="129"/>
      <c r="AO163" s="129"/>
      <c r="AP163" s="31"/>
      <c r="AQ163" s="45"/>
      <c r="AR163" s="31"/>
    </row>
    <row r="164" spans="1:44" ht="13.5" customHeight="1">
      <c r="A164" s="47"/>
      <c r="B164" s="330"/>
      <c r="C164" s="105"/>
      <c r="D164" s="139"/>
      <c r="E164" s="1008"/>
      <c r="F164" s="586"/>
      <c r="G164" s="603"/>
      <c r="H164" s="603"/>
      <c r="I164" s="603"/>
      <c r="J164" s="603"/>
      <c r="K164" s="603"/>
      <c r="L164" s="603"/>
      <c r="M164" s="603"/>
      <c r="N164" s="603"/>
      <c r="O164" s="603"/>
      <c r="P164" s="603"/>
      <c r="Q164" s="603"/>
      <c r="R164" s="590"/>
      <c r="S164" s="590"/>
      <c r="T164" s="590"/>
      <c r="U164" s="590"/>
      <c r="V164" s="590"/>
      <c r="W164" s="590"/>
      <c r="X164" s="590"/>
      <c r="Y164" s="590"/>
      <c r="Z164" s="590"/>
      <c r="AA164" s="601"/>
      <c r="AB164" s="144"/>
      <c r="AC164" s="145"/>
      <c r="AD164" s="146"/>
      <c r="AE164" s="126"/>
      <c r="AF164" s="327"/>
      <c r="AG164" s="129"/>
      <c r="AH164" s="129"/>
      <c r="AI164" s="129"/>
      <c r="AJ164" s="129"/>
      <c r="AK164" s="129"/>
      <c r="AL164" s="129"/>
      <c r="AM164" s="129"/>
      <c r="AN164" s="129"/>
      <c r="AO164" s="129"/>
      <c r="AP164" s="31"/>
      <c r="AQ164" s="45"/>
      <c r="AR164" s="31"/>
    </row>
    <row r="165" spans="1:44" ht="13.5" customHeight="1">
      <c r="A165" s="47"/>
      <c r="B165" s="330"/>
      <c r="C165" s="105"/>
      <c r="D165" s="139"/>
      <c r="E165" s="1008"/>
      <c r="F165" s="586"/>
      <c r="G165" s="603"/>
      <c r="H165" s="603"/>
      <c r="I165" s="603"/>
      <c r="J165" s="603"/>
      <c r="K165" s="603"/>
      <c r="L165" s="603"/>
      <c r="M165" s="603"/>
      <c r="N165" s="603"/>
      <c r="O165" s="603"/>
      <c r="P165" s="603"/>
      <c r="Q165" s="603"/>
      <c r="R165" s="590"/>
      <c r="S165" s="590"/>
      <c r="T165" s="590"/>
      <c r="U165" s="590"/>
      <c r="V165" s="590"/>
      <c r="W165" s="590"/>
      <c r="X165" s="590"/>
      <c r="Y165" s="590"/>
      <c r="Z165" s="590"/>
      <c r="AA165" s="601"/>
      <c r="AB165" s="144"/>
      <c r="AC165" s="145"/>
      <c r="AD165" s="146"/>
      <c r="AE165" s="126"/>
      <c r="AF165" s="327"/>
      <c r="AG165" s="129"/>
      <c r="AH165" s="129"/>
      <c r="AI165" s="129"/>
      <c r="AJ165" s="129"/>
      <c r="AK165" s="129"/>
      <c r="AL165" s="129"/>
      <c r="AM165" s="129"/>
      <c r="AN165" s="129"/>
      <c r="AO165" s="129"/>
      <c r="AP165" s="31"/>
      <c r="AQ165" s="45"/>
      <c r="AR165" s="31"/>
    </row>
    <row r="166" spans="1:44" ht="13.5" customHeight="1">
      <c r="A166" s="47"/>
      <c r="B166" s="330"/>
      <c r="C166" s="105"/>
      <c r="D166" s="139"/>
      <c r="E166" s="1008"/>
      <c r="F166" s="586"/>
      <c r="G166" s="603"/>
      <c r="H166" s="603"/>
      <c r="I166" s="603"/>
      <c r="J166" s="603"/>
      <c r="K166" s="603"/>
      <c r="L166" s="603"/>
      <c r="M166" s="603"/>
      <c r="N166" s="603"/>
      <c r="O166" s="603"/>
      <c r="P166" s="603"/>
      <c r="Q166" s="603"/>
      <c r="R166" s="590"/>
      <c r="S166" s="590"/>
      <c r="T166" s="590"/>
      <c r="U166" s="590"/>
      <c r="V166" s="590"/>
      <c r="W166" s="590"/>
      <c r="X166" s="590"/>
      <c r="Y166" s="590"/>
      <c r="Z166" s="590"/>
      <c r="AA166" s="601"/>
      <c r="AB166" s="144"/>
      <c r="AC166" s="145"/>
      <c r="AD166" s="146"/>
      <c r="AE166" s="126"/>
      <c r="AF166" s="327"/>
      <c r="AG166" s="129"/>
      <c r="AH166" s="129"/>
      <c r="AI166" s="129"/>
      <c r="AJ166" s="129"/>
      <c r="AK166" s="129"/>
      <c r="AL166" s="129"/>
      <c r="AM166" s="129"/>
      <c r="AN166" s="129"/>
      <c r="AO166" s="129"/>
      <c r="AP166" s="31"/>
      <c r="AQ166" s="45"/>
      <c r="AR166" s="31"/>
    </row>
    <row r="167" spans="1:44" ht="13.5" customHeight="1">
      <c r="A167" s="47"/>
      <c r="B167" s="330"/>
      <c r="C167" s="105"/>
      <c r="D167" s="139"/>
      <c r="E167" s="1008"/>
      <c r="F167" s="586"/>
      <c r="G167" s="603"/>
      <c r="H167" s="603"/>
      <c r="I167" s="603"/>
      <c r="J167" s="603"/>
      <c r="K167" s="603"/>
      <c r="L167" s="603"/>
      <c r="M167" s="603"/>
      <c r="N167" s="603"/>
      <c r="O167" s="603"/>
      <c r="P167" s="603"/>
      <c r="Q167" s="603"/>
      <c r="R167" s="590"/>
      <c r="S167" s="590"/>
      <c r="T167" s="590"/>
      <c r="U167" s="590"/>
      <c r="V167" s="590"/>
      <c r="W167" s="590"/>
      <c r="X167" s="590"/>
      <c r="Y167" s="590"/>
      <c r="Z167" s="590"/>
      <c r="AA167" s="601"/>
      <c r="AB167" s="144"/>
      <c r="AC167" s="145"/>
      <c r="AD167" s="146"/>
      <c r="AE167" s="126"/>
      <c r="AF167" s="327"/>
      <c r="AG167" s="129"/>
      <c r="AH167" s="129"/>
      <c r="AI167" s="129"/>
      <c r="AJ167" s="129"/>
      <c r="AK167" s="129"/>
      <c r="AL167" s="129"/>
      <c r="AM167" s="129"/>
      <c r="AN167" s="129"/>
      <c r="AO167" s="129"/>
      <c r="AP167" s="31"/>
      <c r="AQ167" s="45"/>
      <c r="AR167" s="31"/>
    </row>
    <row r="168" spans="1:44">
      <c r="A168" s="47"/>
      <c r="B168" s="330"/>
      <c r="C168" s="105"/>
      <c r="D168" s="139"/>
      <c r="E168" s="1008"/>
      <c r="F168" s="586"/>
      <c r="G168" s="124"/>
      <c r="H168" s="590"/>
      <c r="I168" s="590"/>
      <c r="J168" s="590"/>
      <c r="K168" s="590"/>
      <c r="L168" s="590"/>
      <c r="M168" s="590"/>
      <c r="N168" s="590"/>
      <c r="O168" s="590"/>
      <c r="P168" s="590"/>
      <c r="Q168" s="590"/>
      <c r="R168" s="590"/>
      <c r="S168" s="590"/>
      <c r="T168" s="590"/>
      <c r="U168" s="590"/>
      <c r="V168" s="590"/>
      <c r="W168" s="590"/>
      <c r="X168" s="590"/>
      <c r="Y168" s="590"/>
      <c r="Z168" s="590"/>
      <c r="AA168" s="601"/>
      <c r="AB168" s="144"/>
      <c r="AC168" s="145"/>
      <c r="AD168" s="146"/>
      <c r="AE168" s="126"/>
      <c r="AF168" s="327"/>
      <c r="AG168" s="129"/>
      <c r="AH168" s="129"/>
      <c r="AI168" s="129"/>
      <c r="AJ168" s="129"/>
      <c r="AK168" s="129"/>
      <c r="AL168" s="129"/>
      <c r="AM168" s="129"/>
      <c r="AN168" s="129"/>
      <c r="AO168" s="129"/>
      <c r="AP168" s="31"/>
      <c r="AQ168" s="45"/>
      <c r="AR168" s="31"/>
    </row>
    <row r="169" spans="1:44">
      <c r="A169" s="47"/>
      <c r="B169" s="330"/>
      <c r="C169" s="105"/>
      <c r="D169" s="139"/>
      <c r="E169" s="1008"/>
      <c r="F169" s="586"/>
      <c r="G169" s="124"/>
      <c r="H169" s="590"/>
      <c r="I169" s="590"/>
      <c r="J169" s="590"/>
      <c r="K169" s="590"/>
      <c r="L169" s="590"/>
      <c r="M169" s="590"/>
      <c r="N169" s="590"/>
      <c r="O169" s="590"/>
      <c r="P169" s="590"/>
      <c r="Q169" s="590"/>
      <c r="R169" s="590"/>
      <c r="S169" s="590"/>
      <c r="T169" s="590"/>
      <c r="U169" s="590"/>
      <c r="V169" s="590"/>
      <c r="W169" s="590"/>
      <c r="X169" s="590"/>
      <c r="Y169" s="590"/>
      <c r="Z169" s="590"/>
      <c r="AA169" s="601"/>
      <c r="AB169" s="144"/>
      <c r="AC169" s="145"/>
      <c r="AD169" s="146"/>
      <c r="AE169" s="126"/>
      <c r="AF169" s="327"/>
      <c r="AG169" s="129"/>
      <c r="AH169" s="129"/>
      <c r="AI169" s="129"/>
      <c r="AJ169" s="129"/>
      <c r="AK169" s="129"/>
      <c r="AL169" s="129"/>
      <c r="AM169" s="129"/>
      <c r="AN169" s="129"/>
      <c r="AO169" s="129"/>
      <c r="AP169" s="31"/>
      <c r="AQ169" s="45"/>
      <c r="AR169" s="31"/>
    </row>
    <row r="170" spans="1:44">
      <c r="A170" s="47"/>
      <c r="B170" s="330"/>
      <c r="C170" s="105"/>
      <c r="D170" s="139"/>
      <c r="E170" s="1008"/>
      <c r="F170" s="586"/>
      <c r="G170" s="124"/>
      <c r="H170" s="590"/>
      <c r="I170" s="590"/>
      <c r="J170" s="590"/>
      <c r="K170" s="590"/>
      <c r="L170" s="590"/>
      <c r="M170" s="590"/>
      <c r="N170" s="590"/>
      <c r="O170" s="590"/>
      <c r="P170" s="590"/>
      <c r="Q170" s="590"/>
      <c r="R170" s="590"/>
      <c r="S170" s="590"/>
      <c r="T170" s="590"/>
      <c r="U170" s="590"/>
      <c r="V170" s="590"/>
      <c r="W170" s="590"/>
      <c r="X170" s="590"/>
      <c r="Y170" s="590"/>
      <c r="Z170" s="590"/>
      <c r="AA170" s="601"/>
      <c r="AB170" s="144"/>
      <c r="AC170" s="145"/>
      <c r="AD170" s="146"/>
      <c r="AE170" s="126"/>
      <c r="AF170" s="327"/>
      <c r="AG170" s="129"/>
      <c r="AH170" s="129"/>
      <c r="AI170" s="129"/>
      <c r="AJ170" s="129"/>
      <c r="AK170" s="129"/>
      <c r="AL170" s="129"/>
      <c r="AM170" s="129"/>
      <c r="AN170" s="129"/>
      <c r="AO170" s="129"/>
      <c r="AP170" s="31"/>
      <c r="AQ170" s="45"/>
      <c r="AR170" s="31"/>
    </row>
    <row r="171" spans="1:44">
      <c r="A171" s="47"/>
      <c r="B171" s="330"/>
      <c r="C171" s="105"/>
      <c r="D171" s="139"/>
      <c r="E171" s="1008"/>
      <c r="F171" s="586"/>
      <c r="G171" s="124"/>
      <c r="H171" s="124"/>
      <c r="I171" s="124"/>
      <c r="J171" s="124"/>
      <c r="K171" s="124"/>
      <c r="L171" s="124"/>
      <c r="M171" s="124"/>
      <c r="N171" s="124"/>
      <c r="O171" s="124"/>
      <c r="P171" s="124"/>
      <c r="Q171" s="124"/>
      <c r="R171" s="124"/>
      <c r="S171" s="124"/>
      <c r="T171" s="124"/>
      <c r="U171" s="124"/>
      <c r="V171" s="124"/>
      <c r="W171" s="124"/>
      <c r="X171" s="124"/>
      <c r="Y171" s="124"/>
      <c r="Z171" s="124"/>
      <c r="AA171" s="196"/>
      <c r="AB171" s="144"/>
      <c r="AC171" s="145"/>
      <c r="AD171" s="146"/>
      <c r="AE171" s="126"/>
      <c r="AF171" s="327"/>
      <c r="AG171" s="129"/>
      <c r="AH171" s="129"/>
      <c r="AI171" s="129"/>
      <c r="AJ171" s="129"/>
      <c r="AK171" s="129"/>
      <c r="AL171" s="129"/>
      <c r="AM171" s="129"/>
      <c r="AN171" s="129"/>
      <c r="AO171" s="129"/>
      <c r="AP171" s="31"/>
      <c r="AQ171" s="45"/>
      <c r="AR171" s="31"/>
    </row>
    <row r="172" spans="1:44">
      <c r="A172" s="47"/>
      <c r="B172" s="330"/>
      <c r="C172" s="105"/>
      <c r="D172" s="139"/>
      <c r="E172" s="1008"/>
      <c r="F172" s="586"/>
      <c r="G172" s="124"/>
      <c r="H172" s="124"/>
      <c r="I172" s="124"/>
      <c r="J172" s="124"/>
      <c r="K172" s="124"/>
      <c r="L172" s="124"/>
      <c r="M172" s="124"/>
      <c r="N172" s="124"/>
      <c r="O172" s="124"/>
      <c r="P172" s="124"/>
      <c r="Q172" s="124"/>
      <c r="R172" s="124"/>
      <c r="S172" s="124"/>
      <c r="T172" s="124"/>
      <c r="U172" s="124"/>
      <c r="V172" s="124"/>
      <c r="W172" s="124"/>
      <c r="X172" s="124"/>
      <c r="Y172" s="124"/>
      <c r="Z172" s="124"/>
      <c r="AA172" s="196"/>
      <c r="AB172" s="144"/>
      <c r="AC172" s="145"/>
      <c r="AD172" s="146"/>
      <c r="AE172" s="126"/>
      <c r="AF172" s="327"/>
      <c r="AG172" s="129"/>
      <c r="AH172" s="129"/>
      <c r="AI172" s="129"/>
      <c r="AJ172" s="129"/>
      <c r="AK172" s="129"/>
      <c r="AL172" s="129"/>
      <c r="AM172" s="129"/>
      <c r="AN172" s="129"/>
      <c r="AO172" s="129"/>
      <c r="AP172" s="31"/>
      <c r="AQ172" s="45"/>
      <c r="AR172" s="31"/>
    </row>
    <row r="173" spans="1:44">
      <c r="A173" s="328"/>
      <c r="B173" s="330"/>
      <c r="C173" s="105"/>
      <c r="D173" s="139"/>
      <c r="E173" s="139"/>
      <c r="F173" s="586"/>
      <c r="G173" s="124"/>
      <c r="H173" s="124"/>
      <c r="I173" s="124"/>
      <c r="J173" s="124"/>
      <c r="K173" s="124"/>
      <c r="L173" s="124"/>
      <c r="M173" s="124"/>
      <c r="N173" s="124"/>
      <c r="O173" s="124"/>
      <c r="P173" s="124"/>
      <c r="Q173" s="124"/>
      <c r="R173" s="124"/>
      <c r="S173" s="124"/>
      <c r="T173" s="124"/>
      <c r="U173" s="124"/>
      <c r="V173" s="124"/>
      <c r="W173" s="124"/>
      <c r="X173" s="124"/>
      <c r="Y173" s="124"/>
      <c r="Z173" s="124"/>
      <c r="AA173" s="196"/>
      <c r="AB173" s="144"/>
      <c r="AC173" s="145"/>
      <c r="AD173" s="146"/>
      <c r="AE173" s="126"/>
      <c r="AF173" s="327"/>
      <c r="AG173" s="129"/>
      <c r="AH173" s="129"/>
      <c r="AI173" s="129"/>
      <c r="AJ173" s="129"/>
      <c r="AK173" s="129"/>
      <c r="AL173" s="129"/>
      <c r="AM173" s="129"/>
      <c r="AN173" s="129"/>
      <c r="AO173" s="129"/>
      <c r="AP173" s="31"/>
      <c r="AQ173" s="45"/>
      <c r="AR173" s="31"/>
    </row>
    <row r="174" spans="1:44" ht="5.25" customHeight="1">
      <c r="A174" s="328"/>
      <c r="B174" s="330"/>
      <c r="C174" s="105"/>
      <c r="D174" s="139"/>
      <c r="E174" s="139"/>
      <c r="F174" s="142"/>
      <c r="G174" s="46"/>
      <c r="H174" s="46"/>
      <c r="I174" s="46"/>
      <c r="J174" s="46"/>
      <c r="K174" s="46"/>
      <c r="L174" s="46"/>
      <c r="M174" s="46"/>
      <c r="N174" s="46"/>
      <c r="O174" s="46"/>
      <c r="P174" s="46"/>
      <c r="Q174" s="46"/>
      <c r="R174" s="46"/>
      <c r="S174" s="46"/>
      <c r="T174" s="46"/>
      <c r="U174" s="46"/>
      <c r="V174" s="46"/>
      <c r="W174" s="46"/>
      <c r="X174" s="46"/>
      <c r="Y174" s="46"/>
      <c r="Z174" s="46"/>
      <c r="AA174" s="143"/>
      <c r="AB174" s="144"/>
      <c r="AC174" s="145"/>
      <c r="AD174" s="146"/>
      <c r="AE174" s="126"/>
      <c r="AF174" s="327"/>
      <c r="AG174" s="129"/>
      <c r="AH174" s="129"/>
      <c r="AI174" s="129"/>
      <c r="AJ174" s="129"/>
      <c r="AK174" s="129"/>
      <c r="AL174" s="129"/>
      <c r="AM174" s="129"/>
      <c r="AN174" s="129"/>
      <c r="AO174" s="129"/>
      <c r="AP174" s="31"/>
      <c r="AQ174" s="45"/>
      <c r="AR174" s="31"/>
    </row>
    <row r="175" spans="1:44" ht="13.5" customHeight="1">
      <c r="A175" s="1008" t="s">
        <v>1102</v>
      </c>
      <c r="B175" s="1090">
        <v>7</v>
      </c>
      <c r="C175" s="1497" t="s">
        <v>496</v>
      </c>
      <c r="D175" s="139" t="s">
        <v>292</v>
      </c>
      <c r="E175" s="1008" t="s">
        <v>540</v>
      </c>
      <c r="F175" s="142"/>
      <c r="G175" s="1011" t="s">
        <v>72</v>
      </c>
      <c r="H175" s="1011"/>
      <c r="I175" s="1011"/>
      <c r="J175" s="1011"/>
      <c r="K175" s="1011"/>
      <c r="L175" s="1011"/>
      <c r="M175" s="1011"/>
      <c r="N175" s="1665" t="s">
        <v>114</v>
      </c>
      <c r="O175" s="1665"/>
      <c r="P175" s="1665"/>
      <c r="Q175" s="1665"/>
      <c r="R175" s="1665"/>
      <c r="S175" s="1665"/>
      <c r="T175" s="1665"/>
      <c r="U175" s="1665"/>
      <c r="V175" s="1665"/>
      <c r="W175" s="46"/>
      <c r="X175" s="46"/>
      <c r="Y175" s="46"/>
      <c r="Z175" s="46"/>
      <c r="AA175" s="143"/>
      <c r="AB175" s="1082" t="s">
        <v>495</v>
      </c>
      <c r="AC175" s="1113"/>
      <c r="AD175" s="1114"/>
      <c r="AE175" s="126"/>
      <c r="AF175" s="327"/>
      <c r="AG175" s="129"/>
      <c r="AH175" s="129"/>
      <c r="AI175" s="129"/>
      <c r="AJ175" s="129"/>
      <c r="AK175" s="129"/>
      <c r="AL175" s="129"/>
      <c r="AM175" s="129"/>
      <c r="AN175" s="129"/>
      <c r="AO175" s="129"/>
      <c r="AP175" s="31"/>
      <c r="AQ175" s="45"/>
      <c r="AR175" s="31"/>
    </row>
    <row r="176" spans="1:44">
      <c r="A176" s="1008"/>
      <c r="B176" s="2058"/>
      <c r="C176" s="1497"/>
      <c r="D176" s="139"/>
      <c r="E176" s="1008"/>
      <c r="F176" s="142"/>
      <c r="G176" s="1011"/>
      <c r="H176" s="1011"/>
      <c r="I176" s="1011"/>
      <c r="J176" s="1011"/>
      <c r="K176" s="1011"/>
      <c r="L176" s="1011"/>
      <c r="M176" s="1011"/>
      <c r="N176" s="1665"/>
      <c r="O176" s="1665"/>
      <c r="P176" s="1665"/>
      <c r="Q176" s="1665"/>
      <c r="R176" s="1665"/>
      <c r="S176" s="1665"/>
      <c r="T176" s="1665"/>
      <c r="U176" s="1665"/>
      <c r="V176" s="1665"/>
      <c r="W176" s="46"/>
      <c r="X176" s="46"/>
      <c r="Y176" s="46"/>
      <c r="Z176" s="46"/>
      <c r="AA176" s="143"/>
      <c r="AB176" s="1082"/>
      <c r="AC176" s="1113"/>
      <c r="AD176" s="1114"/>
      <c r="AE176" s="126"/>
      <c r="AF176" s="327"/>
      <c r="AG176" s="129"/>
      <c r="AH176" s="129"/>
      <c r="AI176" s="129"/>
      <c r="AJ176" s="129"/>
      <c r="AK176" s="129"/>
      <c r="AL176" s="129"/>
      <c r="AM176" s="129"/>
      <c r="AN176" s="129"/>
      <c r="AO176" s="129"/>
      <c r="AP176" s="31"/>
      <c r="AQ176" s="45"/>
      <c r="AR176" s="31"/>
    </row>
    <row r="177" spans="1:44">
      <c r="A177" s="1008"/>
      <c r="B177" s="330"/>
      <c r="C177" s="1497"/>
      <c r="D177" s="139"/>
      <c r="E177" s="1008"/>
      <c r="F177" s="142"/>
      <c r="G177" s="46"/>
      <c r="H177" s="46"/>
      <c r="I177" s="46"/>
      <c r="J177" s="46"/>
      <c r="K177" s="46"/>
      <c r="L177" s="46"/>
      <c r="M177" s="46"/>
      <c r="N177" s="46"/>
      <c r="O177" s="46"/>
      <c r="P177" s="46"/>
      <c r="Q177" s="46"/>
      <c r="R177" s="46"/>
      <c r="S177" s="46"/>
      <c r="T177" s="46"/>
      <c r="U177" s="46"/>
      <c r="V177" s="46"/>
      <c r="W177" s="46"/>
      <c r="X177" s="46"/>
      <c r="Y177" s="46"/>
      <c r="Z177" s="46"/>
      <c r="AA177" s="143"/>
      <c r="AB177" s="1082"/>
      <c r="AC177" s="1113"/>
      <c r="AD177" s="1114"/>
      <c r="AE177" s="126"/>
      <c r="AF177" s="327"/>
      <c r="AG177" s="129"/>
      <c r="AH177" s="129"/>
      <c r="AI177" s="129"/>
      <c r="AJ177" s="129"/>
      <c r="AK177" s="129"/>
      <c r="AL177" s="129"/>
      <c r="AM177" s="129"/>
      <c r="AN177" s="129"/>
      <c r="AO177" s="129"/>
      <c r="AP177" s="31"/>
      <c r="AQ177" s="45"/>
      <c r="AR177" s="31"/>
    </row>
    <row r="178" spans="1:44">
      <c r="A178" s="47"/>
      <c r="B178" s="330"/>
      <c r="C178" s="488"/>
      <c r="D178" s="139"/>
      <c r="E178" s="47"/>
      <c r="F178" s="142"/>
      <c r="G178" s="31" t="s">
        <v>618</v>
      </c>
      <c r="AA178" s="143"/>
      <c r="AB178" s="144"/>
      <c r="AC178" s="145"/>
      <c r="AD178" s="146"/>
      <c r="AE178" s="126"/>
      <c r="AF178" s="327"/>
      <c r="AG178" s="129"/>
      <c r="AH178" s="129"/>
      <c r="AI178" s="129"/>
      <c r="AJ178" s="129"/>
      <c r="AK178" s="129"/>
      <c r="AL178" s="129"/>
      <c r="AM178" s="129"/>
      <c r="AN178" s="129"/>
      <c r="AO178" s="129"/>
      <c r="AP178" s="31"/>
      <c r="AQ178" s="45"/>
      <c r="AR178" s="31"/>
    </row>
    <row r="179" spans="1:44">
      <c r="A179" s="47"/>
      <c r="B179" s="330"/>
      <c r="C179" s="488"/>
      <c r="D179" s="139"/>
      <c r="E179" s="47"/>
      <c r="F179" s="142"/>
      <c r="G179" s="1388"/>
      <c r="H179" s="1390"/>
      <c r="I179" s="2220" t="s">
        <v>1138</v>
      </c>
      <c r="J179" s="2221"/>
      <c r="K179" s="2221"/>
      <c r="L179" s="2221"/>
      <c r="M179" s="2221"/>
      <c r="N179" s="2221"/>
      <c r="O179" s="2221"/>
      <c r="P179" s="2221"/>
      <c r="Q179" s="2221"/>
      <c r="R179" s="2221"/>
      <c r="S179" s="2221"/>
      <c r="T179" s="2221"/>
      <c r="U179" s="2221"/>
      <c r="V179" s="2221"/>
      <c r="W179" s="2221"/>
      <c r="X179" s="2222"/>
      <c r="AA179" s="143"/>
      <c r="AB179" s="144"/>
      <c r="AC179" s="145"/>
      <c r="AD179" s="146"/>
      <c r="AE179" s="126"/>
      <c r="AF179" s="327"/>
      <c r="AG179" s="129"/>
      <c r="AH179" s="129"/>
      <c r="AI179" s="129"/>
      <c r="AJ179" s="129"/>
      <c r="AK179" s="129"/>
      <c r="AL179" s="129"/>
      <c r="AM179" s="129"/>
      <c r="AN179" s="129"/>
      <c r="AO179" s="129"/>
      <c r="AP179" s="31"/>
      <c r="AQ179" s="45"/>
      <c r="AR179" s="31"/>
    </row>
    <row r="180" spans="1:44">
      <c r="A180" s="47"/>
      <c r="B180" s="330"/>
      <c r="C180" s="488"/>
      <c r="D180" s="139"/>
      <c r="E180" s="47"/>
      <c r="F180" s="142"/>
      <c r="G180" s="1388"/>
      <c r="H180" s="1390"/>
      <c r="I180" s="2220" t="s">
        <v>1139</v>
      </c>
      <c r="J180" s="2221"/>
      <c r="K180" s="2221"/>
      <c r="L180" s="2221"/>
      <c r="M180" s="2221"/>
      <c r="N180" s="2221"/>
      <c r="O180" s="2221"/>
      <c r="P180" s="2221"/>
      <c r="Q180" s="2221"/>
      <c r="R180" s="2221"/>
      <c r="S180" s="2221"/>
      <c r="T180" s="2221"/>
      <c r="U180" s="2221"/>
      <c r="V180" s="2221"/>
      <c r="W180" s="2221"/>
      <c r="X180" s="2222"/>
      <c r="AA180" s="143"/>
      <c r="AB180" s="144"/>
      <c r="AC180" s="145"/>
      <c r="AD180" s="146"/>
      <c r="AE180" s="126"/>
      <c r="AF180" s="327"/>
      <c r="AG180" s="129"/>
      <c r="AH180" s="129"/>
      <c r="AI180" s="129"/>
      <c r="AJ180" s="129"/>
      <c r="AK180" s="129"/>
      <c r="AL180" s="129"/>
      <c r="AM180" s="129"/>
      <c r="AN180" s="129"/>
      <c r="AO180" s="129"/>
      <c r="AP180" s="31"/>
      <c r="AQ180" s="45"/>
      <c r="AR180" s="31"/>
    </row>
    <row r="181" spans="1:44" ht="14.25" customHeight="1">
      <c r="A181" s="47"/>
      <c r="B181" s="330"/>
      <c r="C181" s="488"/>
      <c r="D181" s="139"/>
      <c r="E181" s="47"/>
      <c r="F181" s="142"/>
      <c r="G181" s="690"/>
      <c r="H181" s="690"/>
      <c r="I181" s="690"/>
      <c r="J181" s="690"/>
      <c r="K181" s="690"/>
      <c r="L181" s="690"/>
      <c r="M181" s="690"/>
      <c r="N181" s="690"/>
      <c r="O181" s="690"/>
      <c r="P181" s="690"/>
      <c r="Q181" s="690"/>
      <c r="R181" s="690"/>
      <c r="S181" s="690"/>
      <c r="T181" s="690"/>
      <c r="U181" s="690"/>
      <c r="V181" s="690"/>
      <c r="W181" s="690"/>
      <c r="X181" s="690"/>
      <c r="AA181" s="143"/>
      <c r="AB181" s="144"/>
      <c r="AC181" s="145"/>
      <c r="AD181" s="146"/>
      <c r="AE181" s="126"/>
      <c r="AF181" s="327"/>
      <c r="AG181" s="129"/>
      <c r="AH181" s="129"/>
      <c r="AI181" s="129"/>
      <c r="AJ181" s="129"/>
      <c r="AK181" s="129"/>
      <c r="AL181" s="129"/>
      <c r="AM181" s="129"/>
      <c r="AN181" s="129"/>
      <c r="AO181" s="129"/>
      <c r="AP181" s="31"/>
      <c r="AQ181" s="45"/>
      <c r="AR181" s="31"/>
    </row>
    <row r="182" spans="1:44" ht="11.25" customHeight="1">
      <c r="A182" s="47"/>
      <c r="B182" s="330"/>
      <c r="C182" s="488"/>
      <c r="D182" s="139"/>
      <c r="E182" s="47"/>
      <c r="F182" s="142"/>
      <c r="G182" s="690"/>
      <c r="H182" s="690"/>
      <c r="I182" s="690"/>
      <c r="J182" s="690"/>
      <c r="K182" s="690"/>
      <c r="L182" s="690"/>
      <c r="M182" s="690"/>
      <c r="N182" s="690"/>
      <c r="O182" s="690"/>
      <c r="P182" s="690"/>
      <c r="Q182" s="690"/>
      <c r="R182" s="690"/>
      <c r="S182" s="690"/>
      <c r="T182" s="690"/>
      <c r="U182" s="690"/>
      <c r="V182" s="690"/>
      <c r="W182" s="690"/>
      <c r="X182" s="690"/>
      <c r="AA182" s="143"/>
      <c r="AB182" s="144"/>
      <c r="AC182" s="145"/>
      <c r="AD182" s="146"/>
      <c r="AE182" s="126"/>
      <c r="AF182" s="327"/>
      <c r="AG182" s="129"/>
      <c r="AH182" s="129"/>
      <c r="AI182" s="129"/>
      <c r="AJ182" s="129"/>
      <c r="AK182" s="129"/>
      <c r="AL182" s="129"/>
      <c r="AM182" s="129"/>
      <c r="AN182" s="129"/>
      <c r="AO182" s="129"/>
      <c r="AP182" s="31"/>
      <c r="AQ182" s="45"/>
      <c r="AR182" s="31"/>
    </row>
    <row r="183" spans="1:44" ht="5.25" customHeight="1">
      <c r="A183" s="203"/>
      <c r="B183" s="332"/>
      <c r="C183" s="503"/>
      <c r="D183" s="333"/>
      <c r="E183" s="203"/>
      <c r="F183" s="334"/>
      <c r="G183" s="639"/>
      <c r="H183" s="639"/>
      <c r="I183" s="639"/>
      <c r="J183" s="639"/>
      <c r="K183" s="639"/>
      <c r="L183" s="639"/>
      <c r="M183" s="639"/>
      <c r="N183" s="639"/>
      <c r="O183" s="639"/>
      <c r="P183" s="639"/>
      <c r="Q183" s="639"/>
      <c r="R183" s="639"/>
      <c r="S183" s="639"/>
      <c r="T183" s="639"/>
      <c r="U183" s="639"/>
      <c r="V183" s="639"/>
      <c r="W183" s="639"/>
      <c r="X183" s="639"/>
      <c r="Y183" s="634"/>
      <c r="Z183" s="634"/>
      <c r="AA183" s="335"/>
      <c r="AB183" s="336"/>
      <c r="AC183" s="337"/>
      <c r="AD183" s="338"/>
      <c r="AE183" s="126"/>
      <c r="AF183" s="327"/>
      <c r="AG183" s="129"/>
      <c r="AH183" s="129"/>
      <c r="AI183" s="129"/>
      <c r="AJ183" s="129"/>
      <c r="AK183" s="129"/>
      <c r="AL183" s="129"/>
      <c r="AM183" s="129"/>
      <c r="AN183" s="129"/>
      <c r="AO183" s="129"/>
      <c r="AP183" s="31"/>
      <c r="AQ183" s="45"/>
      <c r="AR183" s="31"/>
    </row>
    <row r="184" spans="1:44" ht="5.25" customHeight="1">
      <c r="A184" s="47"/>
      <c r="B184" s="330"/>
      <c r="C184" s="488"/>
      <c r="D184" s="139"/>
      <c r="E184" s="47"/>
      <c r="F184" s="142"/>
      <c r="G184" s="46"/>
      <c r="H184" s="46"/>
      <c r="I184" s="46"/>
      <c r="J184" s="46"/>
      <c r="K184" s="46"/>
      <c r="L184" s="46"/>
      <c r="M184" s="46"/>
      <c r="N184" s="46"/>
      <c r="O184" s="46"/>
      <c r="P184" s="46"/>
      <c r="Q184" s="46"/>
      <c r="R184" s="46"/>
      <c r="S184" s="46"/>
      <c r="T184" s="46"/>
      <c r="U184" s="46"/>
      <c r="V184" s="46"/>
      <c r="W184" s="46"/>
      <c r="X184" s="46"/>
      <c r="Y184" s="46"/>
      <c r="Z184" s="46"/>
      <c r="AA184" s="143"/>
      <c r="AB184" s="144"/>
      <c r="AC184" s="145"/>
      <c r="AD184" s="146"/>
      <c r="AE184" s="126"/>
      <c r="AF184" s="327"/>
      <c r="AG184" s="129"/>
      <c r="AH184" s="129"/>
      <c r="AI184" s="129"/>
      <c r="AJ184" s="129"/>
      <c r="AK184" s="129"/>
      <c r="AL184" s="129"/>
      <c r="AM184" s="129"/>
      <c r="AN184" s="129"/>
      <c r="AO184" s="129"/>
      <c r="AP184" s="31"/>
      <c r="AQ184" s="45"/>
      <c r="AR184" s="31"/>
    </row>
    <row r="185" spans="1:44" ht="13.5" customHeight="1">
      <c r="A185" s="328"/>
      <c r="B185" s="2223"/>
      <c r="C185" s="2225"/>
      <c r="D185" s="139" t="s">
        <v>292</v>
      </c>
      <c r="E185" s="1008" t="s">
        <v>542</v>
      </c>
      <c r="F185" s="142"/>
      <c r="G185" s="1011" t="s">
        <v>72</v>
      </c>
      <c r="H185" s="1011"/>
      <c r="I185" s="1011"/>
      <c r="J185" s="1011"/>
      <c r="K185" s="1011"/>
      <c r="L185" s="1011"/>
      <c r="M185" s="1012"/>
      <c r="N185" s="1058" t="s">
        <v>114</v>
      </c>
      <c r="O185" s="1058"/>
      <c r="P185" s="1058"/>
      <c r="Q185" s="1058"/>
      <c r="R185" s="1058"/>
      <c r="S185" s="1058"/>
      <c r="T185" s="1058"/>
      <c r="U185" s="1058"/>
      <c r="V185" s="1058"/>
      <c r="W185" s="46"/>
      <c r="X185" s="46"/>
      <c r="Y185" s="46"/>
      <c r="Z185" s="46"/>
      <c r="AA185" s="143"/>
      <c r="AB185" s="1082" t="s">
        <v>495</v>
      </c>
      <c r="AC185" s="1113"/>
      <c r="AD185" s="1114"/>
      <c r="AE185" s="126"/>
      <c r="AF185" s="327"/>
      <c r="AG185" s="129"/>
      <c r="AH185" s="129"/>
      <c r="AI185" s="129"/>
      <c r="AJ185" s="129"/>
      <c r="AK185" s="129"/>
      <c r="AL185" s="129"/>
      <c r="AM185" s="129"/>
      <c r="AN185" s="129"/>
      <c r="AO185" s="129"/>
      <c r="AP185" s="31"/>
      <c r="AQ185" s="45"/>
      <c r="AR185" s="31"/>
    </row>
    <row r="186" spans="1:44">
      <c r="A186" s="328"/>
      <c r="B186" s="2224"/>
      <c r="C186" s="2225"/>
      <c r="D186" s="139"/>
      <c r="E186" s="1008"/>
      <c r="F186" s="142"/>
      <c r="G186" s="1011"/>
      <c r="H186" s="1011"/>
      <c r="I186" s="1011"/>
      <c r="J186" s="1011"/>
      <c r="K186" s="1011"/>
      <c r="L186" s="1011"/>
      <c r="M186" s="1012"/>
      <c r="N186" s="1058"/>
      <c r="O186" s="1058"/>
      <c r="P186" s="1058"/>
      <c r="Q186" s="1058"/>
      <c r="R186" s="1058"/>
      <c r="S186" s="1058"/>
      <c r="T186" s="1058"/>
      <c r="U186" s="1058"/>
      <c r="V186" s="1058"/>
      <c r="W186" s="46"/>
      <c r="X186" s="46"/>
      <c r="Y186" s="46"/>
      <c r="Z186" s="46"/>
      <c r="AA186" s="143"/>
      <c r="AB186" s="1082"/>
      <c r="AC186" s="1113"/>
      <c r="AD186" s="1114"/>
      <c r="AE186" s="126"/>
      <c r="AF186" s="327"/>
      <c r="AG186" s="129"/>
      <c r="AH186" s="129"/>
      <c r="AI186" s="129"/>
      <c r="AJ186" s="129"/>
      <c r="AK186" s="129"/>
      <c r="AL186" s="129"/>
      <c r="AM186" s="129"/>
      <c r="AN186" s="129"/>
      <c r="AO186" s="129"/>
      <c r="AP186" s="31"/>
      <c r="AQ186" s="45"/>
      <c r="AR186" s="31"/>
    </row>
    <row r="187" spans="1:44">
      <c r="A187" s="328"/>
      <c r="B187" s="330"/>
      <c r="C187" s="2225"/>
      <c r="D187" s="139"/>
      <c r="E187" s="1008"/>
      <c r="F187" s="142"/>
      <c r="G187" s="46"/>
      <c r="H187" s="46"/>
      <c r="I187" s="46"/>
      <c r="J187" s="46"/>
      <c r="K187" s="46"/>
      <c r="L187" s="46"/>
      <c r="M187" s="46"/>
      <c r="N187" s="46"/>
      <c r="O187" s="46"/>
      <c r="P187" s="46"/>
      <c r="Q187" s="46"/>
      <c r="R187" s="46"/>
      <c r="S187" s="46"/>
      <c r="T187" s="46"/>
      <c r="U187" s="46"/>
      <c r="V187" s="46"/>
      <c r="W187" s="46"/>
      <c r="X187" s="46"/>
      <c r="Y187" s="46"/>
      <c r="Z187" s="46"/>
      <c r="AA187" s="143"/>
      <c r="AB187" s="1082"/>
      <c r="AC187" s="1113"/>
      <c r="AD187" s="1114"/>
      <c r="AE187" s="126"/>
      <c r="AF187" s="327"/>
      <c r="AG187" s="129"/>
      <c r="AH187" s="129"/>
      <c r="AI187" s="129"/>
      <c r="AJ187" s="129"/>
      <c r="AK187" s="129"/>
      <c r="AL187" s="129"/>
      <c r="AM187" s="129"/>
      <c r="AN187" s="129"/>
      <c r="AO187" s="129"/>
      <c r="AP187" s="31"/>
      <c r="AQ187" s="45"/>
      <c r="AR187" s="31"/>
    </row>
    <row r="188" spans="1:44">
      <c r="A188" s="328"/>
      <c r="B188" s="330"/>
      <c r="C188" s="105"/>
      <c r="D188" s="139"/>
      <c r="E188" s="47"/>
      <c r="F188" s="142"/>
      <c r="G188" s="31" t="s">
        <v>618</v>
      </c>
      <c r="H188" s="31"/>
      <c r="I188" s="41"/>
      <c r="J188" s="41"/>
      <c r="K188" s="41"/>
      <c r="L188" s="41"/>
      <c r="M188" s="41"/>
      <c r="N188" s="41"/>
      <c r="O188" s="41"/>
      <c r="P188" s="41"/>
      <c r="Q188" s="41"/>
      <c r="R188" s="41"/>
      <c r="S188" s="41"/>
      <c r="T188" s="41"/>
      <c r="U188" s="41"/>
      <c r="V188" s="41"/>
      <c r="W188" s="41"/>
      <c r="X188" s="41"/>
      <c r="Y188" s="41"/>
      <c r="Z188" s="41"/>
      <c r="AA188" s="143"/>
      <c r="AB188" s="144"/>
      <c r="AC188" s="145"/>
      <c r="AD188" s="146"/>
      <c r="AE188" s="126"/>
      <c r="AF188" s="327"/>
      <c r="AG188" s="129"/>
      <c r="AH188" s="129"/>
      <c r="AI188" s="129"/>
      <c r="AJ188" s="129"/>
      <c r="AK188" s="129"/>
      <c r="AL188" s="129"/>
      <c r="AM188" s="129"/>
      <c r="AN188" s="129"/>
      <c r="AO188" s="129"/>
      <c r="AP188" s="31"/>
      <c r="AQ188" s="45"/>
      <c r="AR188" s="31"/>
    </row>
    <row r="189" spans="1:44">
      <c r="A189" s="328"/>
      <c r="B189" s="330"/>
      <c r="C189" s="105"/>
      <c r="D189" s="139"/>
      <c r="E189" s="47"/>
      <c r="F189" s="142"/>
      <c r="G189" s="1259"/>
      <c r="H189" s="1260"/>
      <c r="I189" s="2226" t="s">
        <v>1140</v>
      </c>
      <c r="J189" s="2227"/>
      <c r="K189" s="2227"/>
      <c r="L189" s="2227"/>
      <c r="M189" s="2227"/>
      <c r="N189" s="2227"/>
      <c r="O189" s="2227"/>
      <c r="P189" s="2227"/>
      <c r="Q189" s="2227"/>
      <c r="R189" s="2227"/>
      <c r="S189" s="57"/>
      <c r="T189" s="57"/>
      <c r="U189" s="57"/>
      <c r="V189" s="57"/>
      <c r="W189" s="57"/>
      <c r="X189" s="58"/>
      <c r="Y189" s="41"/>
      <c r="Z189" s="41"/>
      <c r="AA189" s="143"/>
      <c r="AB189" s="144"/>
      <c r="AC189" s="145"/>
      <c r="AD189" s="146"/>
      <c r="AE189" s="126"/>
      <c r="AF189" s="327"/>
      <c r="AG189" s="129"/>
      <c r="AH189" s="129"/>
      <c r="AI189" s="129"/>
      <c r="AJ189" s="129"/>
      <c r="AK189" s="129"/>
      <c r="AL189" s="129"/>
      <c r="AM189" s="129"/>
      <c r="AN189" s="129"/>
      <c r="AO189" s="129"/>
      <c r="AP189" s="31"/>
      <c r="AQ189" s="45"/>
      <c r="AR189" s="31"/>
    </row>
    <row r="190" spans="1:44">
      <c r="A190" s="328"/>
      <c r="B190" s="330"/>
      <c r="C190" s="105"/>
      <c r="D190" s="139"/>
      <c r="E190" s="47"/>
      <c r="F190" s="142"/>
      <c r="G190" s="1259" t="s">
        <v>104</v>
      </c>
      <c r="H190" s="1260"/>
      <c r="I190" s="2228" t="s">
        <v>619</v>
      </c>
      <c r="J190" s="2229"/>
      <c r="K190" s="42" t="s">
        <v>622</v>
      </c>
      <c r="L190" s="2155"/>
      <c r="M190" s="2155"/>
      <c r="N190" s="2155"/>
      <c r="O190" s="2155"/>
      <c r="P190" s="2155"/>
      <c r="Q190" s="2155"/>
      <c r="R190" s="2155"/>
      <c r="S190" s="2155"/>
      <c r="T190" s="2155"/>
      <c r="U190" s="2155"/>
      <c r="V190" s="2155"/>
      <c r="W190" s="2155"/>
      <c r="X190" s="43" t="s">
        <v>620</v>
      </c>
      <c r="Y190" s="41"/>
      <c r="Z190" s="41"/>
      <c r="AA190" s="143"/>
      <c r="AB190" s="144"/>
      <c r="AC190" s="145"/>
      <c r="AD190" s="146"/>
      <c r="AE190" s="126"/>
      <c r="AF190" s="327"/>
      <c r="AG190" s="129"/>
      <c r="AH190" s="129"/>
      <c r="AI190" s="129"/>
      <c r="AJ190" s="129"/>
      <c r="AK190" s="129"/>
      <c r="AL190" s="129"/>
      <c r="AM190" s="129"/>
      <c r="AN190" s="129"/>
      <c r="AO190" s="129"/>
      <c r="AP190" s="31"/>
      <c r="AQ190" s="45"/>
      <c r="AR190" s="31"/>
    </row>
    <row r="191" spans="1:44">
      <c r="A191" s="328"/>
      <c r="B191" s="330"/>
      <c r="C191" s="105"/>
      <c r="D191" s="139"/>
      <c r="E191" s="47"/>
      <c r="F191" s="142"/>
      <c r="G191" s="46"/>
      <c r="H191" s="46"/>
      <c r="I191" s="41"/>
      <c r="J191" s="41"/>
      <c r="K191" s="41"/>
      <c r="L191" s="41"/>
      <c r="M191" s="41"/>
      <c r="N191" s="41"/>
      <c r="O191" s="41"/>
      <c r="P191" s="41"/>
      <c r="Q191" s="41"/>
      <c r="R191" s="41"/>
      <c r="S191" s="41"/>
      <c r="T191" s="41"/>
      <c r="U191" s="41"/>
      <c r="V191" s="41"/>
      <c r="W191" s="41"/>
      <c r="X191" s="41"/>
      <c r="Y191" s="41"/>
      <c r="Z191" s="41"/>
      <c r="AA191" s="143"/>
      <c r="AB191" s="144"/>
      <c r="AC191" s="145"/>
      <c r="AD191" s="146"/>
      <c r="AE191" s="126"/>
      <c r="AF191" s="327"/>
      <c r="AG191" s="129"/>
      <c r="AH191" s="129"/>
      <c r="AI191" s="129"/>
      <c r="AJ191" s="129"/>
      <c r="AK191" s="129"/>
      <c r="AL191" s="129"/>
      <c r="AM191" s="129"/>
      <c r="AN191" s="129"/>
      <c r="AO191" s="129"/>
      <c r="AP191" s="31"/>
      <c r="AQ191" s="45"/>
      <c r="AR191" s="31"/>
    </row>
    <row r="192" spans="1:44">
      <c r="A192" s="328"/>
      <c r="B192" s="330"/>
      <c r="C192" s="105"/>
      <c r="D192" s="139"/>
      <c r="E192" s="47"/>
      <c r="F192" s="142"/>
      <c r="G192" s="31" t="s">
        <v>498</v>
      </c>
      <c r="H192" s="31"/>
      <c r="I192" s="31"/>
      <c r="J192" s="31"/>
      <c r="K192" s="31"/>
      <c r="L192" s="31"/>
      <c r="M192" s="31"/>
      <c r="N192" s="31"/>
      <c r="O192" s="31"/>
      <c r="P192" s="31"/>
      <c r="Q192" s="31"/>
      <c r="R192" s="31"/>
      <c r="S192" s="31"/>
      <c r="T192" s="31"/>
      <c r="U192" s="31"/>
      <c r="V192" s="31"/>
      <c r="W192" s="31"/>
      <c r="X192" s="31"/>
      <c r="Y192" s="31"/>
      <c r="Z192" s="31"/>
      <c r="AA192" s="143"/>
      <c r="AB192" s="144"/>
      <c r="AC192" s="145"/>
      <c r="AD192" s="146"/>
      <c r="AE192" s="126"/>
      <c r="AF192" s="327"/>
      <c r="AG192" s="129"/>
      <c r="AH192" s="129"/>
      <c r="AI192" s="129"/>
      <c r="AJ192" s="129"/>
      <c r="AK192" s="129"/>
      <c r="AL192" s="129"/>
      <c r="AM192" s="129"/>
      <c r="AN192" s="129"/>
      <c r="AO192" s="129"/>
      <c r="AP192" s="31"/>
      <c r="AQ192" s="45"/>
      <c r="AR192" s="31"/>
    </row>
    <row r="193" spans="1:44">
      <c r="A193" s="328"/>
      <c r="B193" s="330"/>
      <c r="C193" s="105"/>
      <c r="D193" s="139"/>
      <c r="E193" s="47"/>
      <c r="F193" s="142"/>
      <c r="G193" s="1259"/>
      <c r="H193" s="1260"/>
      <c r="I193" s="2217" t="s">
        <v>499</v>
      </c>
      <c r="J193" s="2218"/>
      <c r="K193" s="2218"/>
      <c r="L193" s="2218"/>
      <c r="M193" s="2218"/>
      <c r="N193" s="2218"/>
      <c r="O193" s="2219"/>
      <c r="P193" s="31"/>
      <c r="Q193" s="344" t="s">
        <v>55</v>
      </c>
      <c r="R193" s="2159" t="s">
        <v>727</v>
      </c>
      <c r="S193" s="2159"/>
      <c r="T193" s="2159"/>
      <c r="U193" s="2159"/>
      <c r="V193" s="2159"/>
      <c r="W193" s="2159"/>
      <c r="X193" s="2159"/>
      <c r="Y193" s="2159"/>
      <c r="Z193" s="2159"/>
      <c r="AA193" s="143"/>
      <c r="AB193" s="144"/>
      <c r="AC193" s="145"/>
      <c r="AD193" s="146"/>
      <c r="AE193" s="126"/>
      <c r="AF193" s="327"/>
      <c r="AG193" s="129"/>
      <c r="AH193" s="129"/>
      <c r="AI193" s="129"/>
      <c r="AJ193" s="129"/>
      <c r="AK193" s="129"/>
      <c r="AL193" s="129"/>
      <c r="AM193" s="129"/>
      <c r="AN193" s="129"/>
      <c r="AO193" s="129"/>
      <c r="AP193" s="31"/>
      <c r="AQ193" s="45"/>
      <c r="AR193" s="31"/>
    </row>
    <row r="194" spans="1:44">
      <c r="A194" s="328"/>
      <c r="B194" s="330"/>
      <c r="C194" s="105"/>
      <c r="D194" s="139"/>
      <c r="E194" s="47"/>
      <c r="F194" s="142"/>
      <c r="G194" s="1259"/>
      <c r="H194" s="1260"/>
      <c r="I194" s="2217" t="s">
        <v>120</v>
      </c>
      <c r="J194" s="2218"/>
      <c r="K194" s="2218"/>
      <c r="L194" s="2218"/>
      <c r="M194" s="2218"/>
      <c r="N194" s="2218"/>
      <c r="O194" s="2219"/>
      <c r="P194" s="31"/>
      <c r="Q194" s="344"/>
      <c r="R194" s="2159"/>
      <c r="S194" s="2159"/>
      <c r="T194" s="2159"/>
      <c r="U194" s="2159"/>
      <c r="V194" s="2159"/>
      <c r="W194" s="2159"/>
      <c r="X194" s="2159"/>
      <c r="Y194" s="2159"/>
      <c r="Z194" s="2159"/>
      <c r="AA194" s="143"/>
      <c r="AB194" s="144"/>
      <c r="AC194" s="145"/>
      <c r="AD194" s="146"/>
      <c r="AE194" s="126"/>
      <c r="AF194" s="327"/>
      <c r="AG194" s="129"/>
      <c r="AH194" s="129"/>
      <c r="AI194" s="129"/>
      <c r="AJ194" s="129"/>
      <c r="AK194" s="129"/>
      <c r="AL194" s="129"/>
      <c r="AM194" s="129"/>
      <c r="AN194" s="129"/>
      <c r="AO194" s="129"/>
      <c r="AP194" s="31"/>
      <c r="AQ194" s="45"/>
      <c r="AR194" s="31"/>
    </row>
    <row r="195" spans="1:44" ht="13.5" customHeight="1">
      <c r="A195" s="328"/>
      <c r="B195" s="330"/>
      <c r="C195" s="105"/>
      <c r="D195" s="139"/>
      <c r="E195" s="47"/>
      <c r="F195" s="142"/>
      <c r="G195" s="1259"/>
      <c r="H195" s="1260"/>
      <c r="I195" s="2217" t="s">
        <v>121</v>
      </c>
      <c r="J195" s="2218"/>
      <c r="K195" s="2218"/>
      <c r="L195" s="2218"/>
      <c r="M195" s="2218"/>
      <c r="N195" s="2218"/>
      <c r="O195" s="2219"/>
      <c r="P195" s="31"/>
      <c r="Q195" s="344"/>
      <c r="R195" s="2159"/>
      <c r="S195" s="2159"/>
      <c r="T195" s="2159"/>
      <c r="U195" s="2159"/>
      <c r="V195" s="2159"/>
      <c r="W195" s="2159"/>
      <c r="X195" s="2159"/>
      <c r="Y195" s="2159"/>
      <c r="Z195" s="2159"/>
      <c r="AA195" s="143"/>
      <c r="AB195" s="144"/>
      <c r="AC195" s="145"/>
      <c r="AD195" s="146"/>
      <c r="AE195" s="126"/>
      <c r="AF195" s="327"/>
      <c r="AG195" s="129"/>
      <c r="AH195" s="129"/>
      <c r="AI195" s="129"/>
      <c r="AJ195" s="129"/>
      <c r="AK195" s="129"/>
      <c r="AL195" s="129"/>
      <c r="AM195" s="129"/>
      <c r="AN195" s="129"/>
      <c r="AO195" s="129"/>
      <c r="AP195" s="31"/>
      <c r="AQ195" s="45"/>
      <c r="AR195" s="31"/>
    </row>
    <row r="196" spans="1:44" ht="13.5" customHeight="1">
      <c r="A196" s="328"/>
      <c r="B196" s="330"/>
      <c r="C196" s="105"/>
      <c r="D196" s="139"/>
      <c r="E196" s="47"/>
      <c r="F196" s="142"/>
      <c r="G196" s="1259"/>
      <c r="H196" s="1260"/>
      <c r="I196" s="2217" t="s">
        <v>122</v>
      </c>
      <c r="J196" s="2218"/>
      <c r="K196" s="2218"/>
      <c r="L196" s="2218"/>
      <c r="M196" s="2218"/>
      <c r="N196" s="2218"/>
      <c r="O196" s="2219"/>
      <c r="P196" s="31"/>
      <c r="Q196" s="344"/>
      <c r="R196" s="2159"/>
      <c r="S196" s="2159"/>
      <c r="T196" s="2159"/>
      <c r="U196" s="2159"/>
      <c r="V196" s="2159"/>
      <c r="W196" s="2159"/>
      <c r="X196" s="2159"/>
      <c r="Y196" s="2159"/>
      <c r="Z196" s="2159"/>
      <c r="AA196" s="143"/>
      <c r="AB196" s="144"/>
      <c r="AC196" s="145"/>
      <c r="AD196" s="146"/>
      <c r="AE196" s="126"/>
      <c r="AF196" s="327"/>
      <c r="AG196" s="129"/>
      <c r="AH196" s="129"/>
      <c r="AI196" s="129"/>
      <c r="AJ196" s="129"/>
      <c r="AK196" s="129"/>
      <c r="AL196" s="129"/>
      <c r="AM196" s="129"/>
      <c r="AN196" s="129"/>
      <c r="AO196" s="129"/>
      <c r="AP196" s="31"/>
      <c r="AQ196" s="45"/>
      <c r="AR196" s="31"/>
    </row>
    <row r="197" spans="1:44" ht="13.5" customHeight="1">
      <c r="A197" s="328"/>
      <c r="B197" s="330"/>
      <c r="C197" s="105"/>
      <c r="D197" s="139"/>
      <c r="E197" s="47"/>
      <c r="F197" s="142"/>
      <c r="G197" s="1259"/>
      <c r="H197" s="1260"/>
      <c r="I197" s="2217" t="s">
        <v>500</v>
      </c>
      <c r="J197" s="2218"/>
      <c r="K197" s="2218"/>
      <c r="L197" s="2218"/>
      <c r="M197" s="2218"/>
      <c r="N197" s="2218"/>
      <c r="O197" s="2219"/>
      <c r="P197" s="31"/>
      <c r="Q197" s="126"/>
      <c r="R197" s="2159"/>
      <c r="S197" s="2159"/>
      <c r="T197" s="2159"/>
      <c r="U197" s="2159"/>
      <c r="V197" s="2159"/>
      <c r="W197" s="2159"/>
      <c r="X197" s="2159"/>
      <c r="Y197" s="2159"/>
      <c r="Z197" s="2159"/>
      <c r="AA197" s="143"/>
      <c r="AB197" s="144"/>
      <c r="AC197" s="145"/>
      <c r="AD197" s="146"/>
      <c r="AE197" s="126"/>
      <c r="AF197" s="327"/>
      <c r="AG197" s="129"/>
      <c r="AH197" s="129"/>
      <c r="AI197" s="129"/>
      <c r="AJ197" s="129"/>
      <c r="AK197" s="129"/>
      <c r="AL197" s="129"/>
      <c r="AM197" s="129"/>
      <c r="AN197" s="129"/>
      <c r="AO197" s="129"/>
      <c r="AP197" s="31"/>
      <c r="AQ197" s="45"/>
      <c r="AR197" s="31"/>
    </row>
    <row r="198" spans="1:44">
      <c r="A198" s="328"/>
      <c r="B198" s="330"/>
      <c r="C198" s="105"/>
      <c r="D198" s="139"/>
      <c r="E198" s="47"/>
      <c r="F198" s="142"/>
      <c r="G198" s="1322"/>
      <c r="H198" s="1323"/>
      <c r="I198" s="2217" t="s">
        <v>16</v>
      </c>
      <c r="J198" s="2218"/>
      <c r="K198" s="2218"/>
      <c r="L198" s="2218"/>
      <c r="M198" s="2218"/>
      <c r="N198" s="2218"/>
      <c r="O198" s="2219"/>
      <c r="P198" s="31"/>
      <c r="Q198" s="126"/>
      <c r="R198" s="2159"/>
      <c r="S198" s="2159"/>
      <c r="T198" s="2159"/>
      <c r="U198" s="2159"/>
      <c r="V198" s="2159"/>
      <c r="W198" s="2159"/>
      <c r="X198" s="2159"/>
      <c r="Y198" s="2159"/>
      <c r="Z198" s="2159"/>
      <c r="AA198" s="143"/>
      <c r="AB198" s="144"/>
      <c r="AC198" s="145"/>
      <c r="AD198" s="146"/>
      <c r="AE198" s="126"/>
      <c r="AF198" s="327"/>
      <c r="AG198" s="129"/>
      <c r="AH198" s="129"/>
      <c r="AI198" s="129"/>
      <c r="AJ198" s="129"/>
      <c r="AK198" s="129"/>
      <c r="AL198" s="129"/>
      <c r="AM198" s="129"/>
      <c r="AN198" s="129"/>
      <c r="AO198" s="129"/>
      <c r="AP198" s="31"/>
      <c r="AQ198" s="45"/>
      <c r="AR198" s="31"/>
    </row>
    <row r="199" spans="1:44">
      <c r="A199" s="328"/>
      <c r="B199" s="330"/>
      <c r="C199" s="105"/>
      <c r="D199" s="139"/>
      <c r="E199" s="47"/>
      <c r="F199" s="142"/>
      <c r="G199" s="1324"/>
      <c r="H199" s="1325"/>
      <c r="I199" s="347" t="s">
        <v>613</v>
      </c>
      <c r="J199" s="1344"/>
      <c r="K199" s="1344"/>
      <c r="L199" s="1344"/>
      <c r="M199" s="1344"/>
      <c r="N199" s="1344"/>
      <c r="O199" s="348" t="s">
        <v>214</v>
      </c>
      <c r="P199" s="31"/>
      <c r="Q199" s="31"/>
      <c r="R199" s="31"/>
      <c r="S199" s="31"/>
      <c r="T199" s="31"/>
      <c r="U199" s="31"/>
      <c r="V199" s="31"/>
      <c r="W199" s="31"/>
      <c r="X199" s="31"/>
      <c r="Y199" s="31"/>
      <c r="Z199" s="31"/>
      <c r="AA199" s="143"/>
      <c r="AB199" s="144"/>
      <c r="AC199" s="145"/>
      <c r="AD199" s="146"/>
      <c r="AE199" s="126"/>
      <c r="AF199" s="327"/>
      <c r="AG199" s="129"/>
      <c r="AH199" s="129"/>
      <c r="AI199" s="129"/>
      <c r="AJ199" s="129"/>
      <c r="AK199" s="129"/>
      <c r="AL199" s="129"/>
      <c r="AM199" s="129"/>
      <c r="AN199" s="129"/>
      <c r="AO199" s="129"/>
      <c r="AP199" s="31"/>
      <c r="AQ199" s="45"/>
      <c r="AR199" s="31"/>
    </row>
    <row r="200" spans="1:44">
      <c r="A200" s="328"/>
      <c r="B200" s="330"/>
      <c r="C200" s="105"/>
      <c r="D200" s="139"/>
      <c r="E200" s="47"/>
      <c r="F200" s="142"/>
      <c r="G200" s="642"/>
      <c r="H200" s="642"/>
      <c r="I200" s="153"/>
      <c r="J200" s="655"/>
      <c r="K200" s="655"/>
      <c r="L200" s="655"/>
      <c r="M200" s="655"/>
      <c r="N200" s="655"/>
      <c r="O200" s="153"/>
      <c r="P200" s="31"/>
      <c r="Q200" s="31"/>
      <c r="R200" s="31"/>
      <c r="S200" s="31"/>
      <c r="T200" s="31"/>
      <c r="U200" s="31"/>
      <c r="V200" s="31"/>
      <c r="W200" s="31"/>
      <c r="X200" s="31"/>
      <c r="Y200" s="31"/>
      <c r="Z200" s="31"/>
      <c r="AA200" s="143"/>
      <c r="AB200" s="144"/>
      <c r="AC200" s="145"/>
      <c r="AD200" s="146"/>
      <c r="AE200" s="126"/>
      <c r="AF200" s="327"/>
      <c r="AG200" s="129"/>
      <c r="AH200" s="129"/>
      <c r="AI200" s="129"/>
      <c r="AJ200" s="129"/>
      <c r="AK200" s="129"/>
      <c r="AL200" s="129"/>
      <c r="AM200" s="129"/>
      <c r="AN200" s="129"/>
      <c r="AO200" s="129"/>
      <c r="AP200" s="31"/>
      <c r="AQ200" s="45"/>
      <c r="AR200" s="31"/>
    </row>
    <row r="201" spans="1:44">
      <c r="A201" s="328"/>
      <c r="B201" s="330"/>
      <c r="C201" s="105"/>
      <c r="D201" s="139"/>
      <c r="E201" s="47"/>
      <c r="F201" s="142"/>
      <c r="G201" s="2114" t="s">
        <v>497</v>
      </c>
      <c r="H201" s="2114"/>
      <c r="I201" s="2114"/>
      <c r="J201" s="2114"/>
      <c r="K201" s="2114"/>
      <c r="L201" s="2114"/>
      <c r="M201" s="2114"/>
      <c r="N201" s="2114"/>
      <c r="O201" s="2114"/>
      <c r="P201" s="2114"/>
      <c r="Q201" s="2114"/>
      <c r="R201" s="2114"/>
      <c r="S201" s="2114"/>
      <c r="T201" s="2114"/>
      <c r="U201" s="2114"/>
      <c r="V201" s="2114"/>
      <c r="W201" s="2114"/>
      <c r="X201" s="2114"/>
      <c r="Y201" s="2114"/>
      <c r="Z201" s="2114"/>
      <c r="AA201" s="143"/>
      <c r="AB201" s="144"/>
      <c r="AC201" s="145"/>
      <c r="AD201" s="146"/>
      <c r="AE201" s="126"/>
      <c r="AF201" s="327"/>
      <c r="AG201" s="129"/>
      <c r="AH201" s="129"/>
      <c r="AI201" s="129"/>
      <c r="AJ201" s="129"/>
      <c r="AK201" s="129"/>
      <c r="AL201" s="129"/>
      <c r="AM201" s="129"/>
      <c r="AN201" s="129"/>
      <c r="AO201" s="129"/>
      <c r="AP201" s="31"/>
      <c r="AQ201" s="45"/>
      <c r="AR201" s="31"/>
    </row>
    <row r="202" spans="1:44">
      <c r="A202" s="328"/>
      <c r="B202" s="330"/>
      <c r="C202" s="105"/>
      <c r="D202" s="139"/>
      <c r="E202" s="47"/>
      <c r="F202" s="142"/>
      <c r="G202" s="2114"/>
      <c r="H202" s="2114"/>
      <c r="I202" s="2114"/>
      <c r="J202" s="2114"/>
      <c r="K202" s="2114"/>
      <c r="L202" s="2114"/>
      <c r="M202" s="2114"/>
      <c r="N202" s="2114"/>
      <c r="O202" s="2114"/>
      <c r="P202" s="2114"/>
      <c r="Q202" s="2114"/>
      <c r="R202" s="2114"/>
      <c r="S202" s="2114"/>
      <c r="T202" s="2114"/>
      <c r="U202" s="2114"/>
      <c r="V202" s="2114"/>
      <c r="W202" s="2114"/>
      <c r="X202" s="2114"/>
      <c r="Y202" s="2114"/>
      <c r="Z202" s="2114"/>
      <c r="AA202" s="143"/>
      <c r="AB202" s="144"/>
      <c r="AC202" s="145"/>
      <c r="AD202" s="146"/>
      <c r="AE202" s="126"/>
      <c r="AF202" s="327"/>
      <c r="AG202" s="129"/>
      <c r="AH202" s="129"/>
      <c r="AI202" s="129"/>
      <c r="AJ202" s="129"/>
      <c r="AK202" s="129"/>
      <c r="AL202" s="129"/>
      <c r="AM202" s="129"/>
      <c r="AN202" s="129"/>
      <c r="AO202" s="129"/>
      <c r="AP202" s="31"/>
      <c r="AQ202" s="45"/>
      <c r="AR202" s="31"/>
    </row>
    <row r="203" spans="1:44">
      <c r="A203" s="328"/>
      <c r="B203" s="330"/>
      <c r="C203" s="105"/>
      <c r="D203" s="139"/>
      <c r="E203" s="47"/>
      <c r="F203" s="142"/>
      <c r="G203" s="2121"/>
      <c r="H203" s="2122"/>
      <c r="I203" s="2122"/>
      <c r="J203" s="2122"/>
      <c r="K203" s="2122"/>
      <c r="L203" s="2122"/>
      <c r="M203" s="2122"/>
      <c r="N203" s="2122"/>
      <c r="O203" s="2122"/>
      <c r="P203" s="2122"/>
      <c r="Q203" s="2122"/>
      <c r="R203" s="2122"/>
      <c r="S203" s="2122"/>
      <c r="T203" s="2122"/>
      <c r="U203" s="2122"/>
      <c r="V203" s="2122"/>
      <c r="W203" s="2122"/>
      <c r="X203" s="2122"/>
      <c r="Y203" s="2122"/>
      <c r="Z203" s="2123"/>
      <c r="AA203" s="143"/>
      <c r="AB203" s="144"/>
      <c r="AC203" s="145"/>
      <c r="AD203" s="146"/>
      <c r="AE203" s="126"/>
      <c r="AF203" s="327"/>
      <c r="AG203" s="129"/>
      <c r="AH203" s="129"/>
      <c r="AI203" s="129"/>
      <c r="AJ203" s="129"/>
      <c r="AK203" s="129"/>
      <c r="AL203" s="129"/>
      <c r="AM203" s="129"/>
      <c r="AN203" s="129"/>
      <c r="AO203" s="129"/>
      <c r="AP203" s="31"/>
      <c r="AQ203" s="45"/>
      <c r="AR203" s="31"/>
    </row>
    <row r="204" spans="1:44">
      <c r="A204" s="328"/>
      <c r="B204" s="330"/>
      <c r="C204" s="105"/>
      <c r="D204" s="139"/>
      <c r="E204" s="47"/>
      <c r="F204" s="142"/>
      <c r="G204" s="2124"/>
      <c r="H204" s="2125"/>
      <c r="I204" s="2125"/>
      <c r="J204" s="2125"/>
      <c r="K204" s="2125"/>
      <c r="L204" s="2125"/>
      <c r="M204" s="2125"/>
      <c r="N204" s="2125"/>
      <c r="O204" s="2125"/>
      <c r="P204" s="2125"/>
      <c r="Q204" s="2125"/>
      <c r="R204" s="2125"/>
      <c r="S204" s="2125"/>
      <c r="T204" s="2125"/>
      <c r="U204" s="2125"/>
      <c r="V204" s="2125"/>
      <c r="W204" s="2125"/>
      <c r="X204" s="2125"/>
      <c r="Y204" s="2125"/>
      <c r="Z204" s="2126"/>
      <c r="AA204" s="143"/>
      <c r="AB204" s="144"/>
      <c r="AC204" s="145"/>
      <c r="AD204" s="146"/>
      <c r="AE204" s="126"/>
      <c r="AF204" s="327"/>
      <c r="AG204" s="129"/>
      <c r="AH204" s="129"/>
      <c r="AI204" s="129"/>
      <c r="AJ204" s="129"/>
      <c r="AK204" s="129"/>
      <c r="AL204" s="129"/>
      <c r="AM204" s="129"/>
      <c r="AN204" s="129"/>
      <c r="AO204" s="129"/>
      <c r="AP204" s="31"/>
      <c r="AQ204" s="45"/>
      <c r="AR204" s="31"/>
    </row>
    <row r="205" spans="1:44">
      <c r="A205" s="328"/>
      <c r="B205" s="330"/>
      <c r="C205" s="105"/>
      <c r="D205" s="139"/>
      <c r="E205" s="47"/>
      <c r="F205" s="142"/>
      <c r="G205" s="2124"/>
      <c r="H205" s="2125"/>
      <c r="I205" s="2125"/>
      <c r="J205" s="2125"/>
      <c r="K205" s="2125"/>
      <c r="L205" s="2125"/>
      <c r="M205" s="2125"/>
      <c r="N205" s="2125"/>
      <c r="O205" s="2125"/>
      <c r="P205" s="2125"/>
      <c r="Q205" s="2125"/>
      <c r="R205" s="2125"/>
      <c r="S205" s="2125"/>
      <c r="T205" s="2125"/>
      <c r="U205" s="2125"/>
      <c r="V205" s="2125"/>
      <c r="W205" s="2125"/>
      <c r="X205" s="2125"/>
      <c r="Y205" s="2125"/>
      <c r="Z205" s="2126"/>
      <c r="AA205" s="143"/>
      <c r="AB205" s="144"/>
      <c r="AC205" s="145"/>
      <c r="AD205" s="146"/>
      <c r="AE205" s="126"/>
      <c r="AF205" s="327"/>
      <c r="AG205" s="129"/>
      <c r="AH205" s="129"/>
      <c r="AI205" s="129"/>
      <c r="AJ205" s="129"/>
      <c r="AK205" s="129"/>
      <c r="AL205" s="129"/>
      <c r="AM205" s="129"/>
      <c r="AN205" s="129"/>
      <c r="AO205" s="129"/>
      <c r="AP205" s="31"/>
      <c r="AQ205" s="45"/>
      <c r="AR205" s="31"/>
    </row>
    <row r="206" spans="1:44">
      <c r="A206" s="328"/>
      <c r="B206" s="330"/>
      <c r="C206" s="105"/>
      <c r="D206" s="139"/>
      <c r="E206" s="47"/>
      <c r="F206" s="142"/>
      <c r="G206" s="2127"/>
      <c r="H206" s="1326"/>
      <c r="I206" s="1326"/>
      <c r="J206" s="1326"/>
      <c r="K206" s="1326"/>
      <c r="L206" s="1326"/>
      <c r="M206" s="1326"/>
      <c r="N206" s="1326"/>
      <c r="O206" s="1326"/>
      <c r="P206" s="1326"/>
      <c r="Q206" s="1326"/>
      <c r="R206" s="1326"/>
      <c r="S206" s="1326"/>
      <c r="T206" s="1326"/>
      <c r="U206" s="1326"/>
      <c r="V206" s="1326"/>
      <c r="W206" s="1326"/>
      <c r="X206" s="1326"/>
      <c r="Y206" s="1326"/>
      <c r="Z206" s="2128"/>
      <c r="AA206" s="143"/>
      <c r="AB206" s="144"/>
      <c r="AC206" s="145"/>
      <c r="AD206" s="146"/>
      <c r="AE206" s="126"/>
      <c r="AF206" s="327"/>
      <c r="AG206" s="129"/>
      <c r="AH206" s="129"/>
      <c r="AI206" s="129"/>
      <c r="AJ206" s="129"/>
      <c r="AK206" s="129"/>
      <c r="AL206" s="129"/>
      <c r="AM206" s="129"/>
      <c r="AN206" s="129"/>
      <c r="AO206" s="129"/>
      <c r="AP206" s="31"/>
      <c r="AQ206" s="45"/>
      <c r="AR206" s="31"/>
    </row>
    <row r="207" spans="1:44">
      <c r="A207" s="328"/>
      <c r="B207" s="330"/>
      <c r="C207" s="105"/>
      <c r="D207" s="139"/>
      <c r="E207" s="47"/>
      <c r="F207" s="142"/>
      <c r="G207" s="642"/>
      <c r="H207" s="642"/>
      <c r="I207" s="153"/>
      <c r="J207" s="655"/>
      <c r="K207" s="655"/>
      <c r="L207" s="655"/>
      <c r="M207" s="655"/>
      <c r="N207" s="655"/>
      <c r="O207" s="153"/>
      <c r="P207" s="31"/>
      <c r="Q207" s="31"/>
      <c r="R207" s="31"/>
      <c r="S207" s="31"/>
      <c r="T207" s="31"/>
      <c r="U207" s="31"/>
      <c r="V207" s="31"/>
      <c r="W207" s="31"/>
      <c r="X207" s="31"/>
      <c r="Y207" s="31"/>
      <c r="Z207" s="31"/>
      <c r="AA207" s="143"/>
      <c r="AB207" s="144"/>
      <c r="AC207" s="145"/>
      <c r="AD207" s="146"/>
      <c r="AE207" s="126"/>
      <c r="AF207" s="327"/>
      <c r="AG207" s="129"/>
      <c r="AH207" s="129"/>
      <c r="AI207" s="129"/>
      <c r="AJ207" s="129"/>
      <c r="AK207" s="129"/>
      <c r="AL207" s="129"/>
      <c r="AM207" s="129"/>
      <c r="AN207" s="129"/>
      <c r="AO207" s="129"/>
      <c r="AP207" s="31"/>
      <c r="AQ207" s="45"/>
      <c r="AR207" s="31"/>
    </row>
    <row r="208" spans="1:44">
      <c r="A208" s="328"/>
      <c r="B208" s="330"/>
      <c r="C208" s="105"/>
      <c r="D208" s="139"/>
      <c r="E208" s="47"/>
      <c r="F208" s="142"/>
      <c r="G208" s="642"/>
      <c r="H208" s="642"/>
      <c r="I208" s="153"/>
      <c r="J208" s="655"/>
      <c r="K208" s="655"/>
      <c r="L208" s="655"/>
      <c r="M208" s="655"/>
      <c r="N208" s="655"/>
      <c r="O208" s="153"/>
      <c r="P208" s="31"/>
      <c r="Q208" s="31"/>
      <c r="R208" s="31"/>
      <c r="S208" s="31"/>
      <c r="T208" s="31"/>
      <c r="U208" s="31"/>
      <c r="V208" s="31"/>
      <c r="W208" s="31"/>
      <c r="X208" s="31"/>
      <c r="Y208" s="31"/>
      <c r="Z208" s="31"/>
      <c r="AA208" s="143"/>
      <c r="AB208" s="144"/>
      <c r="AC208" s="145"/>
      <c r="AD208" s="146"/>
      <c r="AE208" s="126"/>
      <c r="AF208" s="327"/>
      <c r="AG208" s="129"/>
      <c r="AH208" s="129"/>
      <c r="AI208" s="129"/>
      <c r="AJ208" s="129"/>
      <c r="AK208" s="129"/>
      <c r="AL208" s="129"/>
      <c r="AM208" s="129"/>
      <c r="AN208" s="129"/>
      <c r="AO208" s="129"/>
      <c r="AP208" s="31"/>
      <c r="AQ208" s="45"/>
      <c r="AR208" s="31"/>
    </row>
    <row r="209" spans="1:44">
      <c r="A209" s="328"/>
      <c r="B209" s="330"/>
      <c r="C209" s="105"/>
      <c r="D209" s="139"/>
      <c r="E209" s="47"/>
      <c r="F209" s="142"/>
      <c r="G209" s="642"/>
      <c r="H209" s="642"/>
      <c r="I209" s="153"/>
      <c r="J209" s="655"/>
      <c r="K209" s="655"/>
      <c r="L209" s="655"/>
      <c r="M209" s="655"/>
      <c r="N209" s="655"/>
      <c r="O209" s="153"/>
      <c r="P209" s="31"/>
      <c r="Q209" s="31"/>
      <c r="R209" s="31"/>
      <c r="S209" s="31"/>
      <c r="T209" s="31"/>
      <c r="U209" s="31"/>
      <c r="V209" s="31"/>
      <c r="W209" s="31"/>
      <c r="X209" s="31"/>
      <c r="Y209" s="31"/>
      <c r="Z209" s="31"/>
      <c r="AA209" s="143"/>
      <c r="AB209" s="144"/>
      <c r="AC209" s="145"/>
      <c r="AD209" s="146"/>
      <c r="AE209" s="126"/>
      <c r="AF209" s="327"/>
      <c r="AG209" s="129"/>
      <c r="AH209" s="129"/>
      <c r="AI209" s="129"/>
      <c r="AJ209" s="129"/>
      <c r="AK209" s="129"/>
      <c r="AL209" s="129"/>
      <c r="AM209" s="129"/>
      <c r="AN209" s="129"/>
      <c r="AO209" s="129"/>
      <c r="AP209" s="31"/>
      <c r="AQ209" s="45"/>
      <c r="AR209" s="31"/>
    </row>
    <row r="210" spans="1:44">
      <c r="A210" s="328"/>
      <c r="B210" s="330"/>
      <c r="C210" s="105"/>
      <c r="D210" s="139"/>
      <c r="E210" s="47"/>
      <c r="F210" s="142"/>
      <c r="G210" s="642"/>
      <c r="H210" s="642"/>
      <c r="I210" s="153"/>
      <c r="J210" s="655"/>
      <c r="K210" s="655"/>
      <c r="L210" s="655"/>
      <c r="M210" s="655"/>
      <c r="N210" s="655"/>
      <c r="O210" s="153"/>
      <c r="P210" s="31"/>
      <c r="Q210" s="31"/>
      <c r="R210" s="31"/>
      <c r="S210" s="31"/>
      <c r="T210" s="31"/>
      <c r="U210" s="31"/>
      <c r="V210" s="31"/>
      <c r="W210" s="31"/>
      <c r="X210" s="31"/>
      <c r="Y210" s="31"/>
      <c r="Z210" s="31"/>
      <c r="AA210" s="143"/>
      <c r="AB210" s="144"/>
      <c r="AC210" s="145"/>
      <c r="AD210" s="146"/>
      <c r="AE210" s="126"/>
      <c r="AF210" s="327"/>
      <c r="AG210" s="129"/>
      <c r="AH210" s="129"/>
      <c r="AI210" s="129"/>
      <c r="AJ210" s="129"/>
      <c r="AK210" s="129"/>
      <c r="AL210" s="129"/>
      <c r="AM210" s="129"/>
      <c r="AN210" s="129"/>
      <c r="AO210" s="129"/>
      <c r="AP210" s="31"/>
      <c r="AQ210" s="45"/>
      <c r="AR210" s="31"/>
    </row>
    <row r="211" spans="1:44">
      <c r="A211" s="328"/>
      <c r="B211" s="330"/>
      <c r="C211" s="105"/>
      <c r="D211" s="139"/>
      <c r="E211" s="47"/>
      <c r="F211" s="142"/>
      <c r="G211" s="642"/>
      <c r="H211" s="642"/>
      <c r="I211" s="153"/>
      <c r="J211" s="655"/>
      <c r="K211" s="655"/>
      <c r="L211" s="655"/>
      <c r="M211" s="655"/>
      <c r="N211" s="655"/>
      <c r="O211" s="153"/>
      <c r="P211" s="31"/>
      <c r="Q211" s="31"/>
      <c r="R211" s="31"/>
      <c r="S211" s="31"/>
      <c r="T211" s="31"/>
      <c r="U211" s="31"/>
      <c r="V211" s="31"/>
      <c r="W211" s="31"/>
      <c r="X211" s="31"/>
      <c r="Y211" s="31"/>
      <c r="Z211" s="31"/>
      <c r="AA211" s="143"/>
      <c r="AB211" s="144"/>
      <c r="AC211" s="145"/>
      <c r="AD211" s="146"/>
      <c r="AE211" s="126"/>
      <c r="AF211" s="327"/>
      <c r="AG211" s="129"/>
      <c r="AH211" s="129"/>
      <c r="AI211" s="129"/>
      <c r="AJ211" s="129"/>
      <c r="AK211" s="129"/>
      <c r="AL211" s="129"/>
      <c r="AM211" s="129"/>
      <c r="AN211" s="129"/>
      <c r="AO211" s="129"/>
      <c r="AP211" s="31"/>
      <c r="AQ211" s="45"/>
      <c r="AR211" s="31"/>
    </row>
    <row r="212" spans="1:44">
      <c r="A212" s="328"/>
      <c r="B212" s="330"/>
      <c r="C212" s="105"/>
      <c r="D212" s="139"/>
      <c r="E212" s="47"/>
      <c r="F212" s="142"/>
      <c r="G212" s="642"/>
      <c r="H212" s="642"/>
      <c r="I212" s="153"/>
      <c r="J212" s="655"/>
      <c r="K212" s="655"/>
      <c r="L212" s="655"/>
      <c r="M212" s="655"/>
      <c r="N212" s="655"/>
      <c r="O212" s="153"/>
      <c r="P212" s="31"/>
      <c r="Q212" s="31"/>
      <c r="R212" s="31"/>
      <c r="S212" s="31"/>
      <c r="T212" s="31"/>
      <c r="U212" s="31"/>
      <c r="V212" s="31"/>
      <c r="W212" s="31"/>
      <c r="X212" s="31"/>
      <c r="Y212" s="31"/>
      <c r="Z212" s="31"/>
      <c r="AA212" s="143"/>
      <c r="AB212" s="144"/>
      <c r="AC212" s="145"/>
      <c r="AD212" s="146"/>
      <c r="AE212" s="126"/>
      <c r="AF212" s="327"/>
      <c r="AG212" s="129"/>
      <c r="AH212" s="129"/>
      <c r="AI212" s="129"/>
      <c r="AJ212" s="129"/>
      <c r="AK212" s="129"/>
      <c r="AL212" s="129"/>
      <c r="AM212" s="129"/>
      <c r="AN212" s="129"/>
      <c r="AO212" s="129"/>
      <c r="AP212" s="31"/>
      <c r="AQ212" s="45"/>
      <c r="AR212" s="31"/>
    </row>
    <row r="213" spans="1:44" ht="13.5" customHeight="1">
      <c r="A213" s="328"/>
      <c r="B213" s="330"/>
      <c r="C213" s="105"/>
      <c r="D213" s="139"/>
      <c r="E213" s="47"/>
      <c r="F213" s="142"/>
      <c r="G213" s="46"/>
      <c r="H213" s="46"/>
      <c r="I213" s="46"/>
      <c r="J213" s="46"/>
      <c r="K213" s="46"/>
      <c r="L213" s="46"/>
      <c r="M213" s="46"/>
      <c r="N213" s="46"/>
      <c r="O213" s="46"/>
      <c r="P213" s="46"/>
      <c r="Q213" s="46"/>
      <c r="R213" s="46"/>
      <c r="S213" s="46"/>
      <c r="T213" s="46"/>
      <c r="U213" s="46"/>
      <c r="V213" s="46"/>
      <c r="W213" s="46"/>
      <c r="X213" s="46"/>
      <c r="Y213" s="46"/>
      <c r="Z213" s="46"/>
      <c r="AA213" s="143"/>
      <c r="AB213" s="144"/>
      <c r="AC213" s="145"/>
      <c r="AD213" s="146"/>
      <c r="AE213" s="126"/>
      <c r="AF213" s="327"/>
      <c r="AG213" s="129"/>
      <c r="AH213" s="129"/>
      <c r="AI213" s="129"/>
      <c r="AJ213" s="129"/>
      <c r="AK213" s="129"/>
      <c r="AL213" s="129"/>
      <c r="AM213" s="129"/>
      <c r="AN213" s="129"/>
      <c r="AO213" s="129"/>
      <c r="AP213" s="31"/>
      <c r="AQ213" s="45"/>
      <c r="AR213" s="31"/>
    </row>
    <row r="214" spans="1:44" ht="5.25" customHeight="1">
      <c r="A214" s="328"/>
      <c r="B214" s="330"/>
      <c r="C214" s="105"/>
      <c r="D214" s="139"/>
      <c r="E214" s="139"/>
      <c r="F214" s="142"/>
      <c r="G214" s="46"/>
      <c r="H214" s="46"/>
      <c r="I214" s="46"/>
      <c r="J214" s="46"/>
      <c r="K214" s="46"/>
      <c r="L214" s="46"/>
      <c r="M214" s="46"/>
      <c r="N214" s="46"/>
      <c r="O214" s="46"/>
      <c r="P214" s="46"/>
      <c r="Q214" s="46"/>
      <c r="R214" s="46"/>
      <c r="S214" s="46"/>
      <c r="T214" s="46"/>
      <c r="U214" s="46"/>
      <c r="V214" s="46"/>
      <c r="W214" s="46"/>
      <c r="X214" s="46"/>
      <c r="Y214" s="46"/>
      <c r="Z214" s="46"/>
      <c r="AA214" s="143"/>
      <c r="AB214" s="144"/>
      <c r="AC214" s="145"/>
      <c r="AD214" s="146"/>
      <c r="AE214" s="126"/>
      <c r="AF214" s="327"/>
      <c r="AG214" s="129"/>
      <c r="AH214" s="129"/>
      <c r="AI214" s="129"/>
      <c r="AJ214" s="129"/>
      <c r="AK214" s="129"/>
      <c r="AL214" s="129"/>
      <c r="AM214" s="129"/>
      <c r="AN214" s="129"/>
      <c r="AO214" s="129"/>
      <c r="AP214" s="31"/>
      <c r="AQ214" s="45"/>
      <c r="AR214" s="31"/>
    </row>
    <row r="215" spans="1:44" ht="13.5" customHeight="1">
      <c r="A215" s="1008" t="s">
        <v>1103</v>
      </c>
      <c r="B215" s="1090">
        <v>8</v>
      </c>
      <c r="C215" s="1497" t="s">
        <v>543</v>
      </c>
      <c r="D215" s="139" t="s">
        <v>292</v>
      </c>
      <c r="E215" s="1056" t="s">
        <v>1188</v>
      </c>
      <c r="F215" s="142"/>
      <c r="G215" s="1011" t="s">
        <v>72</v>
      </c>
      <c r="H215" s="1011"/>
      <c r="I215" s="1011"/>
      <c r="J215" s="1011"/>
      <c r="K215" s="1011"/>
      <c r="L215" s="1011"/>
      <c r="M215" s="1012"/>
      <c r="N215" s="1665" t="s">
        <v>114</v>
      </c>
      <c r="O215" s="1665"/>
      <c r="P215" s="1665"/>
      <c r="Q215" s="1665"/>
      <c r="R215" s="1665"/>
      <c r="S215" s="1665"/>
      <c r="T215" s="1665"/>
      <c r="U215" s="1665"/>
      <c r="V215" s="1665"/>
      <c r="W215" s="46"/>
      <c r="X215" s="46"/>
      <c r="Y215" s="46"/>
      <c r="Z215" s="46"/>
      <c r="AA215" s="143"/>
      <c r="AB215" s="1082" t="s">
        <v>495</v>
      </c>
      <c r="AC215" s="1113"/>
      <c r="AD215" s="1114"/>
      <c r="AE215" s="126"/>
      <c r="AF215" s="327"/>
      <c r="AG215" s="129"/>
      <c r="AH215" s="129"/>
      <c r="AI215" s="129"/>
      <c r="AJ215" s="129"/>
      <c r="AK215" s="129"/>
      <c r="AL215" s="129"/>
      <c r="AM215" s="129"/>
      <c r="AN215" s="129"/>
      <c r="AO215" s="129"/>
      <c r="AP215" s="31"/>
      <c r="AQ215" s="45"/>
      <c r="AR215" s="31"/>
    </row>
    <row r="216" spans="1:44">
      <c r="A216" s="1008"/>
      <c r="B216" s="2058"/>
      <c r="C216" s="1497"/>
      <c r="D216" s="139"/>
      <c r="E216" s="1056"/>
      <c r="F216" s="142"/>
      <c r="G216" s="1011"/>
      <c r="H216" s="1011"/>
      <c r="I216" s="1011"/>
      <c r="J216" s="1011"/>
      <c r="K216" s="1011"/>
      <c r="L216" s="1011"/>
      <c r="M216" s="1012"/>
      <c r="N216" s="1665"/>
      <c r="O216" s="1665"/>
      <c r="P216" s="1665"/>
      <c r="Q216" s="1665"/>
      <c r="R216" s="1665"/>
      <c r="S216" s="1665"/>
      <c r="T216" s="1665"/>
      <c r="U216" s="1665"/>
      <c r="V216" s="1665"/>
      <c r="W216" s="46"/>
      <c r="X216" s="46"/>
      <c r="Y216" s="46"/>
      <c r="Z216" s="46"/>
      <c r="AA216" s="143"/>
      <c r="AB216" s="1082"/>
      <c r="AC216" s="1113"/>
      <c r="AD216" s="1114"/>
      <c r="AE216" s="126"/>
      <c r="AF216" s="327"/>
      <c r="AG216" s="129"/>
      <c r="AH216" s="129"/>
      <c r="AI216" s="129"/>
      <c r="AJ216" s="129"/>
      <c r="AK216" s="129"/>
      <c r="AL216" s="129"/>
      <c r="AM216" s="129"/>
      <c r="AN216" s="129"/>
      <c r="AO216" s="129"/>
      <c r="AP216" s="31"/>
      <c r="AQ216" s="45"/>
      <c r="AR216" s="31"/>
    </row>
    <row r="217" spans="1:44">
      <c r="A217" s="1008"/>
      <c r="B217" s="330"/>
      <c r="C217" s="1497"/>
      <c r="D217" s="139"/>
      <c r="E217" s="1056"/>
      <c r="F217" s="142"/>
      <c r="G217" s="46"/>
      <c r="H217" s="46"/>
      <c r="I217" s="46"/>
      <c r="J217" s="46"/>
      <c r="K217" s="46"/>
      <c r="L217" s="46"/>
      <c r="M217" s="46"/>
      <c r="N217" s="46"/>
      <c r="O217" s="46"/>
      <c r="P217" s="46"/>
      <c r="Q217" s="46"/>
      <c r="R217" s="46"/>
      <c r="S217" s="46"/>
      <c r="T217" s="46"/>
      <c r="U217" s="46"/>
      <c r="V217" s="46"/>
      <c r="W217" s="46"/>
      <c r="X217" s="46"/>
      <c r="Y217" s="46"/>
      <c r="Z217" s="46"/>
      <c r="AA217" s="143"/>
      <c r="AB217" s="1082"/>
      <c r="AC217" s="1113"/>
      <c r="AD217" s="1114"/>
      <c r="AE217" s="126"/>
      <c r="AF217" s="327"/>
      <c r="AG217" s="129"/>
      <c r="AH217" s="129"/>
      <c r="AI217" s="129"/>
      <c r="AJ217" s="129"/>
      <c r="AK217" s="129"/>
      <c r="AL217" s="129"/>
      <c r="AM217" s="129"/>
      <c r="AN217" s="129"/>
      <c r="AO217" s="129"/>
      <c r="AP217" s="31"/>
      <c r="AQ217" s="45"/>
      <c r="AR217" s="31"/>
    </row>
    <row r="218" spans="1:44" ht="13.5" customHeight="1">
      <c r="A218" s="1008"/>
      <c r="B218" s="330"/>
      <c r="C218" s="1497"/>
      <c r="D218" s="139"/>
      <c r="E218" s="1056"/>
      <c r="F218" s="142"/>
      <c r="G218" s="2117" t="s">
        <v>707</v>
      </c>
      <c r="H218" s="2117"/>
      <c r="I218" s="2117"/>
      <c r="J218" s="2117"/>
      <c r="K218" s="2117"/>
      <c r="L218" s="2117"/>
      <c r="M218" s="2117"/>
      <c r="N218" s="2117"/>
      <c r="O218" s="2117"/>
      <c r="P218" s="2117"/>
      <c r="Q218" s="2117"/>
      <c r="R218" s="2117"/>
      <c r="S218" s="2117"/>
      <c r="T218" s="2117"/>
      <c r="U218" s="383"/>
      <c r="V218" s="383"/>
      <c r="W218" s="383"/>
      <c r="X218" s="383"/>
      <c r="Y218" s="383"/>
      <c r="Z218" s="383"/>
      <c r="AA218" s="143"/>
      <c r="AB218" s="144"/>
      <c r="AC218" s="145"/>
      <c r="AD218" s="146"/>
      <c r="AE218" s="126"/>
      <c r="AF218" s="327"/>
      <c r="AG218" s="129"/>
      <c r="AH218" s="129"/>
      <c r="AI218" s="129"/>
      <c r="AJ218" s="129"/>
      <c r="AK218" s="129"/>
      <c r="AL218" s="129"/>
      <c r="AM218" s="129"/>
      <c r="AN218" s="129"/>
      <c r="AO218" s="129"/>
      <c r="AP218" s="31"/>
      <c r="AQ218" s="45"/>
      <c r="AR218" s="31"/>
    </row>
    <row r="219" spans="1:44">
      <c r="A219" s="328"/>
      <c r="B219" s="330"/>
      <c r="C219" s="105"/>
      <c r="D219" s="139"/>
      <c r="E219" s="1056"/>
      <c r="F219" s="142"/>
      <c r="G219" s="2118"/>
      <c r="H219" s="2119"/>
      <c r="I219" s="2119"/>
      <c r="J219" s="2119"/>
      <c r="K219" s="2119"/>
      <c r="L219" s="2119"/>
      <c r="M219" s="2119"/>
      <c r="N219" s="2119"/>
      <c r="O219" s="2119"/>
      <c r="P219" s="2119"/>
      <c r="Q219" s="2119"/>
      <c r="R219" s="2119"/>
      <c r="S219" s="2119"/>
      <c r="T219" s="2119"/>
      <c r="U219" s="2119"/>
      <c r="V219" s="2119"/>
      <c r="W219" s="2120"/>
      <c r="X219" s="383"/>
      <c r="Y219" s="383"/>
      <c r="Z219" s="383"/>
      <c r="AA219" s="143"/>
      <c r="AB219" s="144"/>
      <c r="AC219" s="145"/>
      <c r="AD219" s="146"/>
      <c r="AE219" s="126"/>
      <c r="AF219" s="327"/>
      <c r="AG219" s="129"/>
      <c r="AH219" s="129"/>
      <c r="AI219" s="129"/>
      <c r="AJ219" s="129"/>
      <c r="AK219" s="129"/>
      <c r="AL219" s="129"/>
      <c r="AM219" s="129"/>
      <c r="AN219" s="129"/>
      <c r="AO219" s="129"/>
      <c r="AP219" s="31"/>
      <c r="AQ219" s="45"/>
      <c r="AR219" s="31"/>
    </row>
    <row r="220" spans="1:44" ht="13.2" customHeight="1">
      <c r="A220" s="328"/>
      <c r="B220" s="330"/>
      <c r="C220" s="105"/>
      <c r="D220" s="139"/>
      <c r="E220" s="1056" t="s">
        <v>1187</v>
      </c>
      <c r="F220" s="142"/>
      <c r="G220" s="2118"/>
      <c r="H220" s="2119"/>
      <c r="I220" s="2119"/>
      <c r="J220" s="2119"/>
      <c r="K220" s="2119"/>
      <c r="L220" s="2119"/>
      <c r="M220" s="2119"/>
      <c r="N220" s="2119"/>
      <c r="O220" s="2119"/>
      <c r="P220" s="2119"/>
      <c r="Q220" s="2119"/>
      <c r="R220" s="2119"/>
      <c r="S220" s="2119"/>
      <c r="T220" s="2119"/>
      <c r="U220" s="2119"/>
      <c r="V220" s="2119"/>
      <c r="W220" s="2120"/>
      <c r="X220" s="383"/>
      <c r="Y220" s="383"/>
      <c r="Z220" s="383"/>
      <c r="AA220" s="143"/>
      <c r="AB220" s="144"/>
      <c r="AC220" s="145"/>
      <c r="AD220" s="146"/>
      <c r="AE220" s="126"/>
      <c r="AF220" s="327"/>
      <c r="AG220" s="129"/>
      <c r="AH220" s="129"/>
      <c r="AI220" s="129"/>
      <c r="AJ220" s="129"/>
      <c r="AK220" s="129"/>
      <c r="AL220" s="129"/>
      <c r="AM220" s="129"/>
      <c r="AN220" s="129"/>
      <c r="AO220" s="129"/>
      <c r="AP220" s="31"/>
      <c r="AQ220" s="45"/>
      <c r="AR220" s="31"/>
    </row>
    <row r="221" spans="1:44">
      <c r="A221" s="328"/>
      <c r="B221" s="330"/>
      <c r="C221" s="105"/>
      <c r="D221" s="139"/>
      <c r="E221" s="1056"/>
      <c r="F221" s="142"/>
      <c r="G221" s="2118"/>
      <c r="H221" s="2119"/>
      <c r="I221" s="2119"/>
      <c r="J221" s="2119"/>
      <c r="K221" s="2119"/>
      <c r="L221" s="2119"/>
      <c r="M221" s="2119"/>
      <c r="N221" s="2119"/>
      <c r="O221" s="2119"/>
      <c r="P221" s="2119"/>
      <c r="Q221" s="2119"/>
      <c r="R221" s="2119"/>
      <c r="S221" s="2119"/>
      <c r="T221" s="2119"/>
      <c r="U221" s="2119"/>
      <c r="V221" s="2119"/>
      <c r="W221" s="2120"/>
      <c r="X221" s="383"/>
      <c r="Y221" s="383"/>
      <c r="Z221" s="383"/>
      <c r="AA221" s="143"/>
      <c r="AB221" s="144"/>
      <c r="AC221" s="145"/>
      <c r="AD221" s="146"/>
      <c r="AE221" s="126"/>
      <c r="AF221" s="327"/>
      <c r="AG221" s="129"/>
      <c r="AH221" s="129"/>
      <c r="AI221" s="129"/>
      <c r="AJ221" s="129"/>
      <c r="AK221" s="129"/>
      <c r="AL221" s="129"/>
      <c r="AM221" s="129"/>
      <c r="AN221" s="129"/>
      <c r="AO221" s="129"/>
      <c r="AP221" s="31"/>
      <c r="AQ221" s="45"/>
      <c r="AR221" s="31"/>
    </row>
    <row r="222" spans="1:44">
      <c r="A222" s="328"/>
      <c r="B222" s="330"/>
      <c r="C222" s="105"/>
      <c r="D222" s="139"/>
      <c r="E222" s="1056"/>
      <c r="F222" s="142"/>
      <c r="G222" s="383"/>
      <c r="H222" s="383"/>
      <c r="I222" s="383"/>
      <c r="J222" s="383"/>
      <c r="K222" s="383"/>
      <c r="L222" s="383"/>
      <c r="M222" s="383"/>
      <c r="N222" s="383"/>
      <c r="O222" s="383"/>
      <c r="P222" s="383"/>
      <c r="Q222" s="383"/>
      <c r="R222" s="383"/>
      <c r="S222" s="383"/>
      <c r="T222" s="383"/>
      <c r="U222" s="383"/>
      <c r="V222" s="383"/>
      <c r="W222" s="383"/>
      <c r="X222" s="383"/>
      <c r="Y222" s="383"/>
      <c r="Z222" s="383"/>
      <c r="AA222" s="143"/>
      <c r="AB222" s="144"/>
      <c r="AC222" s="145"/>
      <c r="AD222" s="146"/>
      <c r="AE222" s="126"/>
      <c r="AF222" s="327"/>
      <c r="AG222" s="129"/>
      <c r="AH222" s="129"/>
      <c r="AI222" s="129"/>
      <c r="AJ222" s="129"/>
      <c r="AK222" s="129"/>
      <c r="AL222" s="129"/>
      <c r="AM222" s="129"/>
      <c r="AN222" s="129"/>
      <c r="AO222" s="129"/>
      <c r="AP222" s="31"/>
      <c r="AQ222" s="45"/>
      <c r="AR222" s="31"/>
    </row>
    <row r="223" spans="1:44">
      <c r="A223" s="328"/>
      <c r="B223" s="330"/>
      <c r="C223" s="105"/>
      <c r="D223" s="139"/>
      <c r="E223" s="1056"/>
      <c r="F223" s="142"/>
      <c r="G223" s="383"/>
      <c r="H223" s="383"/>
      <c r="I223" s="383"/>
      <c r="J223" s="383"/>
      <c r="K223" s="383"/>
      <c r="L223" s="383"/>
      <c r="M223" s="383"/>
      <c r="N223" s="383"/>
      <c r="O223" s="383"/>
      <c r="P223" s="383"/>
      <c r="Q223" s="383"/>
      <c r="R223" s="383"/>
      <c r="S223" s="383"/>
      <c r="T223" s="383"/>
      <c r="U223" s="383"/>
      <c r="V223" s="383"/>
      <c r="W223" s="383"/>
      <c r="X223" s="383"/>
      <c r="Y223" s="383"/>
      <c r="Z223" s="383"/>
      <c r="AA223" s="143"/>
      <c r="AB223" s="144"/>
      <c r="AC223" s="145"/>
      <c r="AD223" s="146"/>
      <c r="AE223" s="126"/>
      <c r="AF223" s="327"/>
      <c r="AG223" s="129"/>
      <c r="AH223" s="129"/>
      <c r="AI223" s="129"/>
      <c r="AJ223" s="129"/>
      <c r="AK223" s="129"/>
      <c r="AL223" s="129"/>
      <c r="AM223" s="129"/>
      <c r="AN223" s="129"/>
      <c r="AO223" s="129"/>
      <c r="AP223" s="31"/>
      <c r="AQ223" s="45"/>
      <c r="AR223" s="31"/>
    </row>
    <row r="224" spans="1:44">
      <c r="A224" s="328"/>
      <c r="B224" s="330"/>
      <c r="C224" s="105"/>
      <c r="D224" s="139"/>
      <c r="E224" s="1056"/>
      <c r="F224" s="142"/>
      <c r="G224" s="46"/>
      <c r="H224" s="46"/>
      <c r="I224" s="46"/>
      <c r="J224" s="46"/>
      <c r="K224" s="46"/>
      <c r="L224" s="46"/>
      <c r="M224" s="46"/>
      <c r="N224" s="46"/>
      <c r="O224" s="46"/>
      <c r="P224" s="46"/>
      <c r="Q224" s="46"/>
      <c r="R224" s="46"/>
      <c r="S224" s="46"/>
      <c r="T224" s="46"/>
      <c r="U224" s="46"/>
      <c r="V224" s="46"/>
      <c r="W224" s="46"/>
      <c r="X224" s="46"/>
      <c r="Y224" s="46"/>
      <c r="Z224" s="46"/>
      <c r="AA224" s="143"/>
      <c r="AB224" s="144"/>
      <c r="AC224" s="145"/>
      <c r="AD224" s="146"/>
      <c r="AE224" s="126"/>
      <c r="AF224" s="327"/>
      <c r="AG224" s="129"/>
      <c r="AH224" s="129"/>
      <c r="AI224" s="129"/>
      <c r="AJ224" s="129"/>
      <c r="AK224" s="129"/>
      <c r="AL224" s="129"/>
      <c r="AM224" s="129"/>
      <c r="AN224" s="129"/>
      <c r="AO224" s="129"/>
      <c r="AP224" s="31"/>
      <c r="AQ224" s="45"/>
      <c r="AR224" s="31"/>
    </row>
    <row r="225" spans="1:44">
      <c r="A225" s="328"/>
      <c r="B225" s="330"/>
      <c r="C225" s="105"/>
      <c r="D225" s="139"/>
      <c r="E225" s="1056"/>
      <c r="F225" s="142"/>
      <c r="G225" s="46"/>
      <c r="H225" s="46"/>
      <c r="I225" s="46"/>
      <c r="J225" s="46"/>
      <c r="K225" s="46"/>
      <c r="L225" s="46"/>
      <c r="M225" s="46"/>
      <c r="N225" s="46"/>
      <c r="O225" s="46"/>
      <c r="P225" s="46"/>
      <c r="Q225" s="46"/>
      <c r="R225" s="46"/>
      <c r="S225" s="46"/>
      <c r="T225" s="46"/>
      <c r="U225" s="46"/>
      <c r="V225" s="46"/>
      <c r="W225" s="46"/>
      <c r="X225" s="46"/>
      <c r="Y225" s="46"/>
      <c r="Z225" s="46"/>
      <c r="AA225" s="143"/>
      <c r="AB225" s="144"/>
      <c r="AC225" s="145"/>
      <c r="AD225" s="146"/>
      <c r="AE225" s="126"/>
      <c r="AF225" s="327"/>
      <c r="AG225" s="129"/>
      <c r="AH225" s="129"/>
      <c r="AI225" s="129"/>
      <c r="AJ225" s="129"/>
      <c r="AK225" s="129"/>
      <c r="AL225" s="129"/>
      <c r="AM225" s="129"/>
      <c r="AN225" s="129"/>
      <c r="AO225" s="129"/>
      <c r="AP225" s="31"/>
      <c r="AQ225" s="45"/>
      <c r="AR225" s="31"/>
    </row>
    <row r="226" spans="1:44" ht="4.8" customHeight="1">
      <c r="A226" s="331"/>
      <c r="B226" s="332"/>
      <c r="C226" s="373"/>
      <c r="D226" s="333"/>
      <c r="E226" s="203"/>
      <c r="F226" s="334"/>
      <c r="G226" s="262"/>
      <c r="H226" s="262"/>
      <c r="I226" s="262"/>
      <c r="J226" s="262"/>
      <c r="K226" s="262"/>
      <c r="L226" s="262"/>
      <c r="M226" s="262"/>
      <c r="N226" s="262"/>
      <c r="O226" s="262"/>
      <c r="P226" s="262"/>
      <c r="Q226" s="262"/>
      <c r="R226" s="262"/>
      <c r="S226" s="262"/>
      <c r="T226" s="262"/>
      <c r="U226" s="262"/>
      <c r="V226" s="262"/>
      <c r="W226" s="262"/>
      <c r="X226" s="262"/>
      <c r="Y226" s="262"/>
      <c r="Z226" s="262"/>
      <c r="AA226" s="335"/>
      <c r="AB226" s="336"/>
      <c r="AC226" s="337"/>
      <c r="AD226" s="338"/>
      <c r="AE226" s="126"/>
      <c r="AF226" s="327"/>
      <c r="AG226" s="129"/>
      <c r="AH226" s="129"/>
      <c r="AI226" s="129"/>
      <c r="AJ226" s="129"/>
      <c r="AK226" s="129"/>
      <c r="AL226" s="129"/>
      <c r="AM226" s="129"/>
      <c r="AN226" s="129"/>
      <c r="AO226" s="129"/>
      <c r="AP226" s="31"/>
      <c r="AQ226" s="45"/>
      <c r="AR226" s="31"/>
    </row>
    <row r="227" spans="1:44">
      <c r="A227" s="691"/>
      <c r="B227" s="692"/>
      <c r="C227" s="693"/>
      <c r="D227" s="694"/>
      <c r="E227" s="2103" t="s">
        <v>1175</v>
      </c>
      <c r="F227" s="695"/>
      <c r="G227" s="696"/>
      <c r="H227" s="696"/>
      <c r="I227" s="696"/>
      <c r="J227" s="696"/>
      <c r="K227" s="696"/>
      <c r="L227" s="696"/>
      <c r="M227" s="696"/>
      <c r="N227" s="696"/>
      <c r="O227" s="696"/>
      <c r="P227" s="696"/>
      <c r="Q227" s="696"/>
      <c r="R227" s="696"/>
      <c r="S227" s="696"/>
      <c r="T227" s="696"/>
      <c r="U227" s="696"/>
      <c r="V227" s="696"/>
      <c r="W227" s="696"/>
      <c r="X227" s="696"/>
      <c r="Y227" s="696"/>
      <c r="Z227" s="696"/>
      <c r="AA227" s="697"/>
      <c r="AB227" s="698"/>
      <c r="AC227" s="699"/>
      <c r="AD227" s="700"/>
      <c r="AE227" s="126"/>
      <c r="AF227" s="327"/>
      <c r="AG227" s="129"/>
      <c r="AH227" s="129"/>
      <c r="AI227" s="129"/>
      <c r="AJ227" s="129"/>
      <c r="AK227" s="129"/>
      <c r="AL227" s="129"/>
      <c r="AM227" s="129"/>
      <c r="AN227" s="129"/>
      <c r="AO227" s="129"/>
      <c r="AP227" s="31"/>
      <c r="AQ227" s="45"/>
      <c r="AR227" s="31"/>
    </row>
    <row r="228" spans="1:44">
      <c r="A228" s="328"/>
      <c r="B228" s="330"/>
      <c r="C228" s="105"/>
      <c r="D228" s="139"/>
      <c r="E228" s="1056"/>
      <c r="F228" s="142"/>
      <c r="G228" s="46"/>
      <c r="H228" s="46"/>
      <c r="I228" s="46"/>
      <c r="J228" s="46"/>
      <c r="K228" s="46"/>
      <c r="L228" s="46"/>
      <c r="M228" s="46"/>
      <c r="N228" s="46"/>
      <c r="O228" s="46"/>
      <c r="P228" s="46"/>
      <c r="Q228" s="46"/>
      <c r="R228" s="46"/>
      <c r="S228" s="46"/>
      <c r="T228" s="46"/>
      <c r="U228" s="46"/>
      <c r="V228" s="46"/>
      <c r="W228" s="46"/>
      <c r="X228" s="46"/>
      <c r="Y228" s="46"/>
      <c r="Z228" s="46"/>
      <c r="AA228" s="143"/>
      <c r="AB228" s="144"/>
      <c r="AC228" s="145"/>
      <c r="AD228" s="146"/>
      <c r="AE228" s="126"/>
      <c r="AF228" s="327"/>
      <c r="AG228" s="129"/>
      <c r="AH228" s="129"/>
      <c r="AI228" s="129"/>
      <c r="AJ228" s="129"/>
      <c r="AK228" s="129"/>
      <c r="AL228" s="129"/>
      <c r="AM228" s="129"/>
      <c r="AN228" s="129"/>
      <c r="AO228" s="129"/>
      <c r="AP228" s="31"/>
      <c r="AQ228" s="45"/>
      <c r="AR228" s="31"/>
    </row>
    <row r="229" spans="1:44">
      <c r="A229" s="328"/>
      <c r="B229" s="330"/>
      <c r="C229" s="105"/>
      <c r="D229" s="139"/>
      <c r="E229" s="1056"/>
      <c r="F229" s="142"/>
      <c r="G229" s="46"/>
      <c r="H229" s="46"/>
      <c r="I229" s="46"/>
      <c r="J229" s="46"/>
      <c r="K229" s="46"/>
      <c r="L229" s="46"/>
      <c r="M229" s="46"/>
      <c r="N229" s="46"/>
      <c r="O229" s="46"/>
      <c r="P229" s="46"/>
      <c r="Q229" s="46"/>
      <c r="R229" s="46"/>
      <c r="S229" s="46"/>
      <c r="T229" s="46"/>
      <c r="U229" s="46"/>
      <c r="V229" s="46"/>
      <c r="W229" s="46"/>
      <c r="X229" s="46"/>
      <c r="Y229" s="46"/>
      <c r="Z229" s="46"/>
      <c r="AA229" s="143"/>
      <c r="AB229" s="144"/>
      <c r="AC229" s="145"/>
      <c r="AD229" s="146"/>
      <c r="AE229" s="126"/>
      <c r="AF229" s="327"/>
      <c r="AG229" s="129"/>
      <c r="AH229" s="129"/>
      <c r="AI229" s="129"/>
      <c r="AJ229" s="129"/>
      <c r="AK229" s="129"/>
      <c r="AL229" s="129"/>
      <c r="AM229" s="129"/>
      <c r="AN229" s="129"/>
      <c r="AO229" s="129"/>
      <c r="AP229" s="31"/>
      <c r="AQ229" s="45"/>
      <c r="AR229" s="31"/>
    </row>
    <row r="230" spans="1:44">
      <c r="A230" s="328"/>
      <c r="B230" s="330"/>
      <c r="C230" s="105"/>
      <c r="D230" s="139"/>
      <c r="E230" s="1056"/>
      <c r="F230" s="142"/>
      <c r="G230" s="46"/>
      <c r="H230" s="46"/>
      <c r="I230" s="46"/>
      <c r="J230" s="46"/>
      <c r="K230" s="46"/>
      <c r="L230" s="46"/>
      <c r="M230" s="46"/>
      <c r="N230" s="46"/>
      <c r="O230" s="46"/>
      <c r="P230" s="46"/>
      <c r="Q230" s="46"/>
      <c r="R230" s="46"/>
      <c r="S230" s="46"/>
      <c r="T230" s="46"/>
      <c r="U230" s="46"/>
      <c r="V230" s="46"/>
      <c r="W230" s="46"/>
      <c r="X230" s="46"/>
      <c r="Y230" s="46"/>
      <c r="Z230" s="46"/>
      <c r="AA230" s="143"/>
      <c r="AB230" s="144"/>
      <c r="AC230" s="145"/>
      <c r="AD230" s="146"/>
      <c r="AE230" s="126"/>
      <c r="AF230" s="327"/>
      <c r="AG230" s="129"/>
      <c r="AH230" s="129"/>
      <c r="AI230" s="129"/>
      <c r="AJ230" s="129"/>
      <c r="AK230" s="129"/>
      <c r="AL230" s="129"/>
      <c r="AM230" s="129"/>
      <c r="AN230" s="129"/>
      <c r="AO230" s="129"/>
      <c r="AP230" s="31"/>
      <c r="AQ230" s="45"/>
      <c r="AR230" s="31"/>
    </row>
    <row r="231" spans="1:44">
      <c r="A231" s="328"/>
      <c r="B231" s="330"/>
      <c r="C231" s="105"/>
      <c r="D231" s="139"/>
      <c r="E231" s="1056"/>
      <c r="F231" s="142"/>
      <c r="G231" s="46"/>
      <c r="H231" s="46"/>
      <c r="I231" s="46"/>
      <c r="J231" s="46"/>
      <c r="K231" s="46"/>
      <c r="L231" s="46"/>
      <c r="M231" s="46"/>
      <c r="N231" s="46"/>
      <c r="O231" s="46"/>
      <c r="P231" s="46"/>
      <c r="Q231" s="46"/>
      <c r="R231" s="46"/>
      <c r="S231" s="46"/>
      <c r="T231" s="46"/>
      <c r="U231" s="46"/>
      <c r="V231" s="46"/>
      <c r="W231" s="46"/>
      <c r="X231" s="46"/>
      <c r="Y231" s="46"/>
      <c r="Z231" s="46"/>
      <c r="AA231" s="143"/>
      <c r="AB231" s="144"/>
      <c r="AC231" s="145"/>
      <c r="AD231" s="146"/>
      <c r="AE231" s="126"/>
      <c r="AF231" s="327"/>
      <c r="AG231" s="129"/>
      <c r="AH231" s="129"/>
      <c r="AI231" s="129"/>
      <c r="AJ231" s="129"/>
      <c r="AK231" s="129"/>
      <c r="AL231" s="129"/>
      <c r="AM231" s="129"/>
      <c r="AN231" s="129"/>
      <c r="AO231" s="129"/>
      <c r="AP231" s="31"/>
      <c r="AQ231" s="45"/>
      <c r="AR231" s="31"/>
    </row>
    <row r="232" spans="1:44" ht="1.5" customHeight="1">
      <c r="A232" s="328"/>
      <c r="B232" s="330"/>
      <c r="C232" s="105"/>
      <c r="D232" s="139"/>
      <c r="E232" s="47"/>
      <c r="F232" s="142"/>
      <c r="G232" s="46"/>
      <c r="H232" s="46"/>
      <c r="I232" s="46"/>
      <c r="J232" s="46"/>
      <c r="K232" s="46"/>
      <c r="L232" s="46"/>
      <c r="M232" s="46"/>
      <c r="N232" s="46"/>
      <c r="O232" s="46"/>
      <c r="P232" s="46"/>
      <c r="Q232" s="46"/>
      <c r="R232" s="46"/>
      <c r="S232" s="46"/>
      <c r="T232" s="46"/>
      <c r="U232" s="46"/>
      <c r="V232" s="46"/>
      <c r="W232" s="46"/>
      <c r="X232" s="46"/>
      <c r="Y232" s="46"/>
      <c r="Z232" s="46"/>
      <c r="AA232" s="143"/>
      <c r="AB232" s="144"/>
      <c r="AC232" s="145"/>
      <c r="AD232" s="146"/>
      <c r="AE232" s="126"/>
      <c r="AF232" s="327"/>
      <c r="AG232" s="129"/>
      <c r="AH232" s="129"/>
      <c r="AI232" s="129"/>
      <c r="AJ232" s="129"/>
      <c r="AK232" s="129"/>
      <c r="AL232" s="129"/>
      <c r="AM232" s="129"/>
      <c r="AN232" s="129"/>
      <c r="AO232" s="129"/>
      <c r="AP232" s="31"/>
      <c r="AQ232" s="45"/>
      <c r="AR232" s="31"/>
    </row>
    <row r="233" spans="1:44" ht="13.2" customHeight="1">
      <c r="A233" s="328"/>
      <c r="B233" s="330"/>
      <c r="C233" s="105"/>
      <c r="D233" s="139"/>
      <c r="E233" s="1056" t="s">
        <v>1174</v>
      </c>
      <c r="F233" s="142"/>
      <c r="G233" s="46"/>
      <c r="H233" s="46"/>
      <c r="I233" s="46"/>
      <c r="J233" s="46"/>
      <c r="K233" s="46"/>
      <c r="L233" s="46"/>
      <c r="M233" s="46"/>
      <c r="N233" s="46"/>
      <c r="O233" s="46"/>
      <c r="P233" s="46"/>
      <c r="Q233" s="46"/>
      <c r="R233" s="46"/>
      <c r="S233" s="46"/>
      <c r="T233" s="46"/>
      <c r="U233" s="46"/>
      <c r="V233" s="46"/>
      <c r="W233" s="46"/>
      <c r="X233" s="46"/>
      <c r="Y233" s="46"/>
      <c r="Z233" s="46"/>
      <c r="AA233" s="143"/>
      <c r="AB233" s="144"/>
      <c r="AC233" s="145"/>
      <c r="AD233" s="146"/>
      <c r="AE233" s="126"/>
      <c r="AF233" s="327"/>
      <c r="AG233" s="129"/>
      <c r="AH233" s="129"/>
      <c r="AI233" s="129"/>
      <c r="AJ233" s="129"/>
      <c r="AK233" s="129"/>
      <c r="AL233" s="129"/>
      <c r="AM233" s="129"/>
      <c r="AN233" s="129"/>
      <c r="AO233" s="129"/>
      <c r="AP233" s="31"/>
      <c r="AQ233" s="45"/>
      <c r="AR233" s="31"/>
    </row>
    <row r="234" spans="1:44">
      <c r="A234" s="328"/>
      <c r="B234" s="330"/>
      <c r="C234" s="105"/>
      <c r="D234" s="139"/>
      <c r="E234" s="1056"/>
      <c r="F234" s="142"/>
      <c r="G234" s="46"/>
      <c r="H234" s="46"/>
      <c r="I234" s="46"/>
      <c r="J234" s="46"/>
      <c r="K234" s="46"/>
      <c r="L234" s="46"/>
      <c r="M234" s="46"/>
      <c r="N234" s="46"/>
      <c r="O234" s="46"/>
      <c r="P234" s="46"/>
      <c r="Q234" s="46"/>
      <c r="R234" s="46"/>
      <c r="S234" s="46"/>
      <c r="T234" s="46"/>
      <c r="U234" s="46"/>
      <c r="V234" s="46"/>
      <c r="W234" s="46"/>
      <c r="X234" s="46"/>
      <c r="Y234" s="46"/>
      <c r="Z234" s="46"/>
      <c r="AA234" s="143"/>
      <c r="AB234" s="144"/>
      <c r="AC234" s="145"/>
      <c r="AD234" s="146"/>
      <c r="AE234" s="126"/>
      <c r="AF234" s="327"/>
      <c r="AG234" s="129"/>
      <c r="AH234" s="129"/>
      <c r="AI234" s="129"/>
      <c r="AJ234" s="129"/>
      <c r="AK234" s="129"/>
      <c r="AL234" s="129"/>
      <c r="AM234" s="129"/>
      <c r="AN234" s="129"/>
      <c r="AO234" s="129"/>
      <c r="AP234" s="31"/>
      <c r="AQ234" s="45"/>
      <c r="AR234" s="31"/>
    </row>
    <row r="235" spans="1:44">
      <c r="A235" s="328"/>
      <c r="B235" s="330"/>
      <c r="C235" s="105"/>
      <c r="D235" s="139"/>
      <c r="E235" s="1056"/>
      <c r="F235" s="142"/>
      <c r="G235" s="46"/>
      <c r="H235" s="46"/>
      <c r="I235" s="46"/>
      <c r="J235" s="46"/>
      <c r="K235" s="46"/>
      <c r="L235" s="46"/>
      <c r="M235" s="46"/>
      <c r="N235" s="46"/>
      <c r="O235" s="46"/>
      <c r="P235" s="46"/>
      <c r="Q235" s="46"/>
      <c r="R235" s="46"/>
      <c r="S235" s="46"/>
      <c r="T235" s="46"/>
      <c r="U235" s="46"/>
      <c r="V235" s="46"/>
      <c r="W235" s="46"/>
      <c r="X235" s="46"/>
      <c r="Y235" s="46"/>
      <c r="Z235" s="46"/>
      <c r="AA235" s="143"/>
      <c r="AB235" s="144"/>
      <c r="AC235" s="145"/>
      <c r="AD235" s="146"/>
      <c r="AE235" s="126"/>
      <c r="AF235" s="327"/>
      <c r="AG235" s="129"/>
      <c r="AH235" s="129"/>
      <c r="AI235" s="129"/>
      <c r="AJ235" s="129"/>
      <c r="AK235" s="129"/>
      <c r="AL235" s="129"/>
      <c r="AM235" s="129"/>
      <c r="AN235" s="129"/>
      <c r="AO235" s="129"/>
      <c r="AP235" s="31"/>
      <c r="AQ235" s="45"/>
      <c r="AR235" s="31"/>
    </row>
    <row r="236" spans="1:44">
      <c r="A236" s="328"/>
      <c r="B236" s="330"/>
      <c r="C236" s="105"/>
      <c r="D236" s="139"/>
      <c r="E236" s="1056"/>
      <c r="F236" s="142"/>
      <c r="G236" s="46"/>
      <c r="H236" s="46"/>
      <c r="I236" s="46"/>
      <c r="J236" s="46"/>
      <c r="K236" s="46"/>
      <c r="L236" s="46"/>
      <c r="M236" s="46"/>
      <c r="N236" s="46"/>
      <c r="O236" s="46"/>
      <c r="P236" s="46"/>
      <c r="Q236" s="46"/>
      <c r="R236" s="46"/>
      <c r="S236" s="46"/>
      <c r="T236" s="46"/>
      <c r="U236" s="46"/>
      <c r="V236" s="46"/>
      <c r="W236" s="46"/>
      <c r="X236" s="46"/>
      <c r="Y236" s="46"/>
      <c r="Z236" s="46"/>
      <c r="AA236" s="143"/>
      <c r="AB236" s="144"/>
      <c r="AC236" s="145"/>
      <c r="AD236" s="146"/>
      <c r="AE236" s="126"/>
      <c r="AF236" s="327"/>
      <c r="AG236" s="129"/>
      <c r="AH236" s="129"/>
      <c r="AI236" s="129"/>
      <c r="AJ236" s="129"/>
      <c r="AK236" s="129"/>
      <c r="AL236" s="129"/>
      <c r="AM236" s="129"/>
      <c r="AN236" s="129"/>
      <c r="AO236" s="129"/>
      <c r="AP236" s="31"/>
      <c r="AQ236" s="45"/>
      <c r="AR236" s="31"/>
    </row>
    <row r="237" spans="1:44" ht="12.75" customHeight="1">
      <c r="A237" s="328"/>
      <c r="B237" s="330"/>
      <c r="C237" s="105"/>
      <c r="D237" s="139"/>
      <c r="E237" s="1056"/>
      <c r="F237" s="142"/>
      <c r="G237" s="46"/>
      <c r="H237" s="46"/>
      <c r="I237" s="46"/>
      <c r="J237" s="46"/>
      <c r="K237" s="46"/>
      <c r="L237" s="46"/>
      <c r="M237" s="46"/>
      <c r="N237" s="46"/>
      <c r="O237" s="46"/>
      <c r="P237" s="46"/>
      <c r="Q237" s="46"/>
      <c r="R237" s="46"/>
      <c r="S237" s="46"/>
      <c r="T237" s="46"/>
      <c r="U237" s="46"/>
      <c r="V237" s="46"/>
      <c r="W237" s="46"/>
      <c r="X237" s="46"/>
      <c r="Y237" s="46"/>
      <c r="Z237" s="46"/>
      <c r="AA237" s="143"/>
      <c r="AB237" s="144"/>
      <c r="AC237" s="145"/>
      <c r="AD237" s="146"/>
      <c r="AE237" s="126"/>
      <c r="AF237" s="327"/>
      <c r="AG237" s="129"/>
      <c r="AH237" s="129"/>
      <c r="AI237" s="129"/>
      <c r="AJ237" s="129"/>
      <c r="AK237" s="129"/>
      <c r="AL237" s="129"/>
      <c r="AM237" s="129"/>
      <c r="AN237" s="129"/>
      <c r="AO237" s="129"/>
      <c r="AP237" s="31"/>
      <c r="AQ237" s="45"/>
      <c r="AR237" s="31"/>
    </row>
    <row r="238" spans="1:44">
      <c r="A238" s="328"/>
      <c r="B238" s="330"/>
      <c r="C238" s="105"/>
      <c r="D238" s="139"/>
      <c r="E238" s="1056"/>
      <c r="F238" s="142"/>
      <c r="G238" s="46"/>
      <c r="H238" s="46"/>
      <c r="I238" s="46"/>
      <c r="J238" s="46"/>
      <c r="K238" s="46"/>
      <c r="L238" s="46"/>
      <c r="M238" s="46"/>
      <c r="N238" s="46"/>
      <c r="O238" s="46"/>
      <c r="P238" s="46"/>
      <c r="Q238" s="46"/>
      <c r="R238" s="46"/>
      <c r="S238" s="46"/>
      <c r="T238" s="46"/>
      <c r="U238" s="46"/>
      <c r="V238" s="46"/>
      <c r="W238" s="46"/>
      <c r="X238" s="46"/>
      <c r="Y238" s="46"/>
      <c r="Z238" s="46"/>
      <c r="AA238" s="143"/>
      <c r="AB238" s="144"/>
      <c r="AC238" s="145"/>
      <c r="AD238" s="146"/>
      <c r="AE238" s="126"/>
      <c r="AF238" s="327"/>
      <c r="AG238" s="129"/>
      <c r="AH238" s="129"/>
      <c r="AI238" s="129"/>
      <c r="AJ238" s="129"/>
      <c r="AK238" s="129"/>
      <c r="AL238" s="129"/>
      <c r="AM238" s="129"/>
      <c r="AN238" s="129"/>
      <c r="AO238" s="129"/>
      <c r="AP238" s="31"/>
      <c r="AQ238" s="45"/>
      <c r="AR238" s="31"/>
    </row>
    <row r="239" spans="1:44" ht="6.75" customHeight="1">
      <c r="A239" s="328"/>
      <c r="B239" s="330"/>
      <c r="C239" s="105"/>
      <c r="D239" s="139"/>
      <c r="E239" s="1056"/>
      <c r="F239" s="142"/>
      <c r="G239" s="46"/>
      <c r="H239" s="46"/>
      <c r="I239" s="46"/>
      <c r="J239" s="46"/>
      <c r="K239" s="46"/>
      <c r="L239" s="46"/>
      <c r="M239" s="46"/>
      <c r="N239" s="46"/>
      <c r="O239" s="46"/>
      <c r="P239" s="46"/>
      <c r="Q239" s="46"/>
      <c r="R239" s="46"/>
      <c r="S239" s="46"/>
      <c r="T239" s="46"/>
      <c r="U239" s="46"/>
      <c r="V239" s="46"/>
      <c r="W239" s="46"/>
      <c r="X239" s="46"/>
      <c r="Y239" s="46"/>
      <c r="Z239" s="46"/>
      <c r="AA239" s="143"/>
      <c r="AB239" s="144"/>
      <c r="AC239" s="145"/>
      <c r="AD239" s="146"/>
      <c r="AE239" s="126"/>
      <c r="AF239" s="327"/>
      <c r="AG239" s="129"/>
      <c r="AH239" s="129"/>
      <c r="AI239" s="129"/>
      <c r="AJ239" s="129"/>
      <c r="AK239" s="129"/>
      <c r="AL239" s="129"/>
      <c r="AM239" s="129"/>
      <c r="AN239" s="129"/>
      <c r="AO239" s="129"/>
      <c r="AP239" s="31"/>
      <c r="AQ239" s="45"/>
      <c r="AR239" s="31"/>
    </row>
    <row r="240" spans="1:44" ht="13.5" customHeight="1">
      <c r="A240" s="328"/>
      <c r="B240" s="330"/>
      <c r="C240" s="105"/>
      <c r="D240" s="139"/>
      <c r="E240" s="1056" t="s">
        <v>1173</v>
      </c>
      <c r="F240" s="142"/>
      <c r="G240" s="46"/>
      <c r="H240" s="46"/>
      <c r="I240" s="46"/>
      <c r="J240" s="46"/>
      <c r="K240" s="46"/>
      <c r="L240" s="46"/>
      <c r="M240" s="46"/>
      <c r="N240" s="46"/>
      <c r="O240" s="46"/>
      <c r="P240" s="46"/>
      <c r="Q240" s="46"/>
      <c r="R240" s="46"/>
      <c r="S240" s="46"/>
      <c r="T240" s="46"/>
      <c r="U240" s="46"/>
      <c r="V240" s="46"/>
      <c r="W240" s="46"/>
      <c r="X240" s="46"/>
      <c r="Y240" s="46"/>
      <c r="Z240" s="46"/>
      <c r="AA240" s="143"/>
      <c r="AB240" s="144"/>
      <c r="AC240" s="145"/>
      <c r="AD240" s="146"/>
      <c r="AE240" s="126"/>
      <c r="AF240" s="327"/>
      <c r="AG240" s="129"/>
      <c r="AH240" s="129"/>
      <c r="AI240" s="129"/>
      <c r="AJ240" s="129"/>
      <c r="AK240" s="129"/>
      <c r="AL240" s="129"/>
      <c r="AM240" s="129"/>
      <c r="AN240" s="129"/>
      <c r="AO240" s="129"/>
      <c r="AP240" s="31"/>
      <c r="AQ240" s="45"/>
      <c r="AR240" s="31"/>
    </row>
    <row r="241" spans="1:44" ht="13.5" customHeight="1">
      <c r="A241" s="328"/>
      <c r="B241" s="330"/>
      <c r="C241" s="105"/>
      <c r="D241" s="139"/>
      <c r="E241" s="1056"/>
      <c r="F241" s="142"/>
      <c r="G241" s="46"/>
      <c r="H241" s="46"/>
      <c r="I241" s="46"/>
      <c r="J241" s="46"/>
      <c r="K241" s="46"/>
      <c r="L241" s="46"/>
      <c r="M241" s="46"/>
      <c r="N241" s="46"/>
      <c r="O241" s="46"/>
      <c r="P241" s="46"/>
      <c r="Q241" s="46"/>
      <c r="R241" s="46"/>
      <c r="S241" s="46"/>
      <c r="T241" s="46"/>
      <c r="U241" s="46"/>
      <c r="V241" s="46"/>
      <c r="W241" s="46"/>
      <c r="X241" s="46"/>
      <c r="Y241" s="46"/>
      <c r="Z241" s="46"/>
      <c r="AA241" s="143"/>
      <c r="AB241" s="144"/>
      <c r="AC241" s="145"/>
      <c r="AD241" s="146"/>
      <c r="AE241" s="126"/>
      <c r="AF241" s="327"/>
      <c r="AG241" s="129"/>
      <c r="AH241" s="129"/>
      <c r="AI241" s="129"/>
      <c r="AJ241" s="129"/>
      <c r="AK241" s="129"/>
      <c r="AL241" s="129"/>
      <c r="AM241" s="129"/>
      <c r="AN241" s="129"/>
      <c r="AO241" s="129"/>
      <c r="AP241" s="31"/>
      <c r="AQ241" s="45"/>
      <c r="AR241" s="31"/>
    </row>
    <row r="242" spans="1:44" ht="13.5" customHeight="1">
      <c r="A242" s="328"/>
      <c r="B242" s="330"/>
      <c r="C242" s="105"/>
      <c r="D242" s="139"/>
      <c r="E242" s="1056"/>
      <c r="F242" s="142"/>
      <c r="G242" s="46"/>
      <c r="H242" s="46"/>
      <c r="I242" s="46"/>
      <c r="J242" s="46"/>
      <c r="K242" s="46"/>
      <c r="L242" s="46"/>
      <c r="M242" s="46"/>
      <c r="N242" s="46"/>
      <c r="O242" s="46"/>
      <c r="P242" s="46"/>
      <c r="Q242" s="46"/>
      <c r="R242" s="46"/>
      <c r="S242" s="46"/>
      <c r="T242" s="46"/>
      <c r="U242" s="46"/>
      <c r="V242" s="46"/>
      <c r="W242" s="46"/>
      <c r="X242" s="46"/>
      <c r="Y242" s="46"/>
      <c r="Z242" s="46"/>
      <c r="AA242" s="143"/>
      <c r="AB242" s="144"/>
      <c r="AC242" s="145"/>
      <c r="AD242" s="146"/>
      <c r="AE242" s="126"/>
      <c r="AF242" s="327"/>
      <c r="AG242" s="129"/>
      <c r="AH242" s="129"/>
      <c r="AI242" s="129"/>
      <c r="AJ242" s="129"/>
      <c r="AK242" s="129"/>
      <c r="AL242" s="129"/>
      <c r="AM242" s="129"/>
      <c r="AN242" s="129"/>
      <c r="AO242" s="129"/>
      <c r="AP242" s="31"/>
      <c r="AQ242" s="45"/>
      <c r="AR242" s="31"/>
    </row>
    <row r="243" spans="1:44" ht="13.5" customHeight="1">
      <c r="A243" s="328"/>
      <c r="B243" s="330"/>
      <c r="C243" s="105"/>
      <c r="D243" s="139"/>
      <c r="E243" s="1056"/>
      <c r="F243" s="142"/>
      <c r="G243" s="46"/>
      <c r="H243" s="46"/>
      <c r="I243" s="46"/>
      <c r="J243" s="46"/>
      <c r="K243" s="46"/>
      <c r="L243" s="46"/>
      <c r="M243" s="46"/>
      <c r="N243" s="46"/>
      <c r="O243" s="46"/>
      <c r="P243" s="46"/>
      <c r="Q243" s="46"/>
      <c r="R243" s="46"/>
      <c r="S243" s="46"/>
      <c r="T243" s="46"/>
      <c r="U243" s="46"/>
      <c r="V243" s="46"/>
      <c r="W243" s="46"/>
      <c r="X243" s="46"/>
      <c r="Y243" s="46"/>
      <c r="Z243" s="46"/>
      <c r="AA243" s="143"/>
      <c r="AB243" s="144"/>
      <c r="AC243" s="145"/>
      <c r="AD243" s="146"/>
      <c r="AE243" s="126"/>
      <c r="AF243" s="327"/>
      <c r="AG243" s="129"/>
      <c r="AH243" s="129"/>
      <c r="AI243" s="129"/>
      <c r="AJ243" s="129"/>
      <c r="AK243" s="129"/>
      <c r="AL243" s="129"/>
      <c r="AM243" s="129"/>
      <c r="AN243" s="129"/>
      <c r="AO243" s="129"/>
      <c r="AP243" s="31"/>
      <c r="AQ243" s="45"/>
      <c r="AR243" s="31"/>
    </row>
    <row r="244" spans="1:44">
      <c r="A244" s="328"/>
      <c r="B244" s="330"/>
      <c r="C244" s="105"/>
      <c r="D244" s="139"/>
      <c r="E244" s="1056"/>
      <c r="F244" s="142"/>
      <c r="G244" s="46"/>
      <c r="H244" s="46"/>
      <c r="I244" s="46"/>
      <c r="J244" s="46"/>
      <c r="K244" s="46"/>
      <c r="L244" s="46"/>
      <c r="M244" s="46"/>
      <c r="N244" s="46"/>
      <c r="O244" s="46"/>
      <c r="P244" s="46"/>
      <c r="Q244" s="46"/>
      <c r="R244" s="46"/>
      <c r="S244" s="46"/>
      <c r="T244" s="46"/>
      <c r="U244" s="46"/>
      <c r="V244" s="46"/>
      <c r="W244" s="46"/>
      <c r="X244" s="46"/>
      <c r="Y244" s="46"/>
      <c r="Z244" s="46"/>
      <c r="AA244" s="143"/>
      <c r="AB244" s="144"/>
      <c r="AC244" s="145"/>
      <c r="AD244" s="146"/>
      <c r="AE244" s="126"/>
      <c r="AF244" s="327"/>
      <c r="AG244" s="129"/>
      <c r="AH244" s="129"/>
      <c r="AI244" s="129"/>
      <c r="AJ244" s="129"/>
      <c r="AK244" s="129"/>
      <c r="AL244" s="129"/>
      <c r="AM244" s="129"/>
      <c r="AN244" s="129"/>
      <c r="AO244" s="129"/>
      <c r="AP244" s="31"/>
      <c r="AQ244" s="45"/>
      <c r="AR244" s="31"/>
    </row>
    <row r="245" spans="1:44" ht="17.25" customHeight="1">
      <c r="A245" s="328"/>
      <c r="B245" s="330"/>
      <c r="C245" s="105"/>
      <c r="D245" s="139"/>
      <c r="E245" s="1056"/>
      <c r="F245" s="142"/>
      <c r="G245" s="46"/>
      <c r="H245" s="46"/>
      <c r="I245" s="46"/>
      <c r="J245" s="46"/>
      <c r="K245" s="46"/>
      <c r="L245" s="46"/>
      <c r="M245" s="46"/>
      <c r="N245" s="46"/>
      <c r="O245" s="46"/>
      <c r="P245" s="46"/>
      <c r="Q245" s="46"/>
      <c r="R245" s="46"/>
      <c r="S245" s="46"/>
      <c r="T245" s="46"/>
      <c r="U245" s="46"/>
      <c r="V245" s="46"/>
      <c r="W245" s="46"/>
      <c r="X245" s="46"/>
      <c r="Y245" s="46"/>
      <c r="Z245" s="46"/>
      <c r="AA245" s="143"/>
      <c r="AB245" s="144"/>
      <c r="AC245" s="145"/>
      <c r="AD245" s="146"/>
      <c r="AE245" s="126"/>
      <c r="AF245" s="327"/>
      <c r="AG245" s="129"/>
      <c r="AH245" s="129"/>
      <c r="AI245" s="129"/>
      <c r="AJ245" s="129"/>
      <c r="AK245" s="129"/>
      <c r="AL245" s="129"/>
      <c r="AM245" s="129"/>
      <c r="AN245" s="129"/>
      <c r="AO245" s="129"/>
      <c r="AP245" s="31"/>
      <c r="AQ245" s="45"/>
      <c r="AR245" s="31"/>
    </row>
    <row r="246" spans="1:44" ht="14.25" customHeight="1">
      <c r="A246" s="47"/>
      <c r="B246" s="330"/>
      <c r="C246" s="488"/>
      <c r="D246" s="139"/>
      <c r="E246" s="1056"/>
      <c r="F246" s="142"/>
      <c r="G246" s="46"/>
      <c r="H246" s="46"/>
      <c r="I246" s="46"/>
      <c r="J246" s="46"/>
      <c r="K246" s="46"/>
      <c r="L246" s="46"/>
      <c r="M246" s="46"/>
      <c r="N246" s="46"/>
      <c r="O246" s="46"/>
      <c r="P246" s="46"/>
      <c r="Q246" s="46"/>
      <c r="R246" s="46"/>
      <c r="S246" s="46"/>
      <c r="T246" s="46"/>
      <c r="U246" s="46"/>
      <c r="V246" s="46"/>
      <c r="W246" s="46"/>
      <c r="X246" s="46"/>
      <c r="Y246" s="46"/>
      <c r="Z246" s="46"/>
      <c r="AA246" s="143"/>
      <c r="AB246" s="144"/>
      <c r="AC246" s="145"/>
      <c r="AD246" s="146"/>
      <c r="AE246" s="126"/>
      <c r="AF246" s="327"/>
      <c r="AG246" s="129"/>
      <c r="AH246" s="129"/>
      <c r="AI246" s="129"/>
      <c r="AJ246" s="129"/>
      <c r="AK246" s="129"/>
      <c r="AL246" s="129"/>
      <c r="AM246" s="129"/>
      <c r="AN246" s="129"/>
      <c r="AO246" s="129"/>
      <c r="AP246" s="31"/>
      <c r="AQ246" s="45"/>
      <c r="AR246" s="31"/>
    </row>
    <row r="247" spans="1:44" ht="13.5" customHeight="1">
      <c r="A247" s="1008" t="s">
        <v>501</v>
      </c>
      <c r="B247" s="1090">
        <v>9</v>
      </c>
      <c r="C247" s="1497" t="s">
        <v>546</v>
      </c>
      <c r="D247" s="139" t="s">
        <v>384</v>
      </c>
      <c r="E247" s="1008" t="s">
        <v>548</v>
      </c>
      <c r="F247" s="142"/>
      <c r="G247" s="1011" t="s">
        <v>72</v>
      </c>
      <c r="H247" s="1011"/>
      <c r="I247" s="1011"/>
      <c r="J247" s="1011"/>
      <c r="K247" s="1011"/>
      <c r="L247" s="1011"/>
      <c r="M247" s="1012"/>
      <c r="N247" s="1665" t="s">
        <v>114</v>
      </c>
      <c r="O247" s="1665"/>
      <c r="P247" s="1665"/>
      <c r="Q247" s="1665"/>
      <c r="R247" s="1665"/>
      <c r="S247" s="1665"/>
      <c r="T247" s="1665"/>
      <c r="U247" s="1665"/>
      <c r="V247" s="1665"/>
      <c r="W247" s="46"/>
      <c r="X247" s="46"/>
      <c r="Y247" s="46"/>
      <c r="Z247" s="46"/>
      <c r="AA247" s="143"/>
      <c r="AB247" s="1082" t="s">
        <v>495</v>
      </c>
      <c r="AC247" s="1113"/>
      <c r="AD247" s="1114"/>
      <c r="AE247" s="126"/>
      <c r="AF247" s="327"/>
      <c r="AG247" s="129"/>
      <c r="AH247" s="129"/>
      <c r="AI247" s="129"/>
      <c r="AJ247" s="129"/>
      <c r="AK247" s="129"/>
      <c r="AL247" s="129"/>
      <c r="AM247" s="129"/>
      <c r="AN247" s="129"/>
      <c r="AO247" s="129"/>
      <c r="AP247" s="31"/>
      <c r="AQ247" s="45"/>
      <c r="AR247" s="31"/>
    </row>
    <row r="248" spans="1:44">
      <c r="A248" s="1008"/>
      <c r="B248" s="2058"/>
      <c r="C248" s="1497"/>
      <c r="D248" s="139"/>
      <c r="E248" s="1008"/>
      <c r="F248" s="142"/>
      <c r="G248" s="1011"/>
      <c r="H248" s="1011"/>
      <c r="I248" s="1011"/>
      <c r="J248" s="1011"/>
      <c r="K248" s="1011"/>
      <c r="L248" s="1011"/>
      <c r="M248" s="1012"/>
      <c r="N248" s="1665"/>
      <c r="O248" s="1665"/>
      <c r="P248" s="1665"/>
      <c r="Q248" s="1665"/>
      <c r="R248" s="1665"/>
      <c r="S248" s="1665"/>
      <c r="T248" s="1665"/>
      <c r="U248" s="1665"/>
      <c r="V248" s="1665"/>
      <c r="W248" s="46"/>
      <c r="X248" s="46"/>
      <c r="Y248" s="46"/>
      <c r="Z248" s="46"/>
      <c r="AA248" s="143"/>
      <c r="AB248" s="1082"/>
      <c r="AC248" s="1113"/>
      <c r="AD248" s="1114"/>
      <c r="AE248" s="126"/>
      <c r="AF248" s="327"/>
      <c r="AG248" s="129"/>
      <c r="AH248" s="129"/>
      <c r="AI248" s="129"/>
      <c r="AJ248" s="129"/>
      <c r="AK248" s="129"/>
      <c r="AL248" s="129"/>
      <c r="AM248" s="129"/>
      <c r="AN248" s="129"/>
      <c r="AO248" s="129"/>
      <c r="AP248" s="31"/>
      <c r="AQ248" s="45"/>
      <c r="AR248" s="31"/>
    </row>
    <row r="249" spans="1:44">
      <c r="A249" s="1008"/>
      <c r="B249" s="330"/>
      <c r="C249" s="1497"/>
      <c r="D249" s="139"/>
      <c r="E249" s="1008"/>
      <c r="F249" s="142"/>
      <c r="G249" s="46"/>
      <c r="H249" s="46"/>
      <c r="I249" s="46"/>
      <c r="J249" s="46"/>
      <c r="K249" s="46"/>
      <c r="L249" s="46"/>
      <c r="M249" s="46"/>
      <c r="N249" s="46"/>
      <c r="O249" s="46"/>
      <c r="P249" s="46"/>
      <c r="Q249" s="46"/>
      <c r="R249" s="46"/>
      <c r="S249" s="46"/>
      <c r="T249" s="46"/>
      <c r="U249" s="46"/>
      <c r="V249" s="46"/>
      <c r="W249" s="46"/>
      <c r="X249" s="46"/>
      <c r="Y249" s="46"/>
      <c r="Z249" s="46"/>
      <c r="AA249" s="143"/>
      <c r="AB249" s="1082"/>
      <c r="AC249" s="1113"/>
      <c r="AD249" s="1114"/>
      <c r="AE249" s="126"/>
      <c r="AF249" s="327"/>
      <c r="AG249" s="129"/>
      <c r="AH249" s="129"/>
      <c r="AI249" s="129"/>
      <c r="AJ249" s="129"/>
      <c r="AK249" s="129"/>
      <c r="AL249" s="129"/>
      <c r="AM249" s="129"/>
      <c r="AN249" s="129"/>
      <c r="AO249" s="129"/>
      <c r="AP249" s="31"/>
      <c r="AQ249" s="45"/>
      <c r="AR249" s="31"/>
    </row>
    <row r="250" spans="1:44">
      <c r="A250" s="1008"/>
      <c r="B250" s="330"/>
      <c r="C250" s="1497"/>
      <c r="D250" s="139"/>
      <c r="E250" s="1008"/>
      <c r="F250" s="142"/>
      <c r="G250" s="46"/>
      <c r="H250" s="46"/>
      <c r="I250" s="46"/>
      <c r="J250" s="46"/>
      <c r="K250" s="46"/>
      <c r="L250" s="46"/>
      <c r="M250" s="46"/>
      <c r="N250" s="46"/>
      <c r="O250" s="46"/>
      <c r="P250" s="46"/>
      <c r="Q250" s="46"/>
      <c r="R250" s="46"/>
      <c r="S250" s="46"/>
      <c r="T250" s="46"/>
      <c r="U250" s="46"/>
      <c r="V250" s="46"/>
      <c r="W250" s="46"/>
      <c r="X250" s="46"/>
      <c r="Y250" s="46"/>
      <c r="Z250" s="46"/>
      <c r="AA250" s="143"/>
      <c r="AB250" s="144"/>
      <c r="AC250" s="145"/>
      <c r="AD250" s="146"/>
      <c r="AE250" s="126"/>
      <c r="AF250" s="327"/>
      <c r="AG250" s="129"/>
      <c r="AH250" s="129"/>
      <c r="AI250" s="129"/>
      <c r="AJ250" s="129"/>
      <c r="AK250" s="129"/>
      <c r="AL250" s="129"/>
      <c r="AM250" s="129"/>
      <c r="AN250" s="129"/>
      <c r="AO250" s="129"/>
      <c r="AP250" s="31"/>
      <c r="AQ250" s="45"/>
      <c r="AR250" s="31"/>
    </row>
    <row r="251" spans="1:44" ht="3.75" customHeight="1">
      <c r="A251" s="1008"/>
      <c r="B251" s="330"/>
      <c r="C251" s="105"/>
      <c r="D251" s="139"/>
      <c r="E251" s="139"/>
      <c r="F251" s="142"/>
      <c r="G251" s="46"/>
      <c r="H251" s="46"/>
      <c r="I251" s="46"/>
      <c r="J251" s="46"/>
      <c r="K251" s="46"/>
      <c r="L251" s="46"/>
      <c r="M251" s="46"/>
      <c r="N251" s="46"/>
      <c r="O251" s="46"/>
      <c r="P251" s="46"/>
      <c r="Q251" s="46"/>
      <c r="R251" s="46"/>
      <c r="S251" s="46"/>
      <c r="T251" s="46"/>
      <c r="U251" s="46"/>
      <c r="V251" s="46"/>
      <c r="W251" s="46"/>
      <c r="X251" s="46"/>
      <c r="Y251" s="46"/>
      <c r="Z251" s="46"/>
      <c r="AA251" s="143"/>
      <c r="AB251" s="144"/>
      <c r="AC251" s="145"/>
      <c r="AD251" s="146"/>
      <c r="AE251" s="126"/>
      <c r="AF251" s="327"/>
      <c r="AG251" s="129"/>
      <c r="AH251" s="129"/>
      <c r="AI251" s="129"/>
      <c r="AJ251" s="129"/>
      <c r="AK251" s="129"/>
      <c r="AL251" s="129"/>
      <c r="AM251" s="129"/>
      <c r="AN251" s="129"/>
      <c r="AO251" s="129"/>
      <c r="AP251" s="31"/>
      <c r="AQ251" s="45"/>
      <c r="AR251" s="31"/>
    </row>
    <row r="252" spans="1:44">
      <c r="A252" s="1008"/>
      <c r="B252" s="1090">
        <v>10</v>
      </c>
      <c r="C252" s="1497" t="s">
        <v>549</v>
      </c>
      <c r="D252" s="139" t="s">
        <v>240</v>
      </c>
      <c r="E252" s="1008" t="s">
        <v>550</v>
      </c>
      <c r="F252" s="142"/>
      <c r="G252" s="1011" t="s">
        <v>72</v>
      </c>
      <c r="H252" s="1011"/>
      <c r="I252" s="1011"/>
      <c r="J252" s="1011"/>
      <c r="K252" s="1011"/>
      <c r="L252" s="1011"/>
      <c r="M252" s="1012"/>
      <c r="N252" s="1665" t="s">
        <v>114</v>
      </c>
      <c r="O252" s="1665"/>
      <c r="P252" s="1665"/>
      <c r="Q252" s="1665"/>
      <c r="R252" s="1665"/>
      <c r="S252" s="1665"/>
      <c r="T252" s="1665"/>
      <c r="U252" s="1665"/>
      <c r="V252" s="1665"/>
      <c r="W252" s="31"/>
      <c r="X252" s="31"/>
      <c r="Y252" s="31"/>
      <c r="Z252" s="46"/>
      <c r="AA252" s="143"/>
      <c r="AB252" s="1082" t="s">
        <v>495</v>
      </c>
      <c r="AC252" s="1113"/>
      <c r="AD252" s="1114"/>
      <c r="AE252" s="126"/>
      <c r="AF252" s="327"/>
      <c r="AG252" s="129"/>
      <c r="AH252" s="129"/>
      <c r="AI252" s="129"/>
      <c r="AJ252" s="129"/>
      <c r="AK252" s="129"/>
      <c r="AL252" s="129"/>
      <c r="AM252" s="129"/>
      <c r="AN252" s="129"/>
      <c r="AO252" s="129"/>
      <c r="AP252" s="31"/>
      <c r="AQ252" s="45"/>
      <c r="AR252" s="31"/>
    </row>
    <row r="253" spans="1:44">
      <c r="A253" s="1008"/>
      <c r="B253" s="2058"/>
      <c r="C253" s="1497"/>
      <c r="D253" s="139"/>
      <c r="E253" s="1008"/>
      <c r="F253" s="142"/>
      <c r="G253" s="1011"/>
      <c r="H253" s="1011"/>
      <c r="I253" s="1011"/>
      <c r="J253" s="1011"/>
      <c r="K253" s="1011"/>
      <c r="L253" s="1011"/>
      <c r="M253" s="1012"/>
      <c r="N253" s="1665"/>
      <c r="O253" s="1665"/>
      <c r="P253" s="1665"/>
      <c r="Q253" s="1665"/>
      <c r="R253" s="1665"/>
      <c r="S253" s="1665"/>
      <c r="T253" s="1665"/>
      <c r="U253" s="1665"/>
      <c r="V253" s="1665"/>
      <c r="W253" s="31"/>
      <c r="X253" s="31"/>
      <c r="Y253" s="31"/>
      <c r="Z253" s="46"/>
      <c r="AA253" s="143"/>
      <c r="AB253" s="1082"/>
      <c r="AC253" s="1113"/>
      <c r="AD253" s="1114"/>
      <c r="AE253" s="126"/>
      <c r="AF253" s="327"/>
      <c r="AG253" s="129"/>
      <c r="AH253" s="129"/>
      <c r="AI253" s="129"/>
      <c r="AJ253" s="129"/>
      <c r="AK253" s="129"/>
      <c r="AL253" s="129"/>
      <c r="AM253" s="129"/>
      <c r="AN253" s="129"/>
      <c r="AO253" s="129"/>
      <c r="AP253" s="31"/>
      <c r="AQ253" s="45"/>
      <c r="AR253" s="31"/>
    </row>
    <row r="254" spans="1:44">
      <c r="A254" s="328"/>
      <c r="B254" s="330"/>
      <c r="C254" s="1497"/>
      <c r="D254" s="139"/>
      <c r="E254" s="1008"/>
      <c r="F254" s="142"/>
      <c r="G254" s="31"/>
      <c r="H254" s="31"/>
      <c r="I254" s="31"/>
      <c r="J254" s="31"/>
      <c r="K254" s="31"/>
      <c r="L254" s="31"/>
      <c r="M254" s="31"/>
      <c r="N254" s="31"/>
      <c r="O254" s="31"/>
      <c r="P254" s="31"/>
      <c r="Q254" s="31"/>
      <c r="R254" s="31"/>
      <c r="S254" s="31"/>
      <c r="T254" s="31"/>
      <c r="U254" s="31"/>
      <c r="V254" s="31"/>
      <c r="W254" s="31"/>
      <c r="X254" s="31"/>
      <c r="Y254" s="31"/>
      <c r="Z254" s="46"/>
      <c r="AA254" s="143"/>
      <c r="AB254" s="1082"/>
      <c r="AC254" s="1113"/>
      <c r="AD254" s="1114"/>
      <c r="AE254" s="126"/>
      <c r="AF254" s="327"/>
      <c r="AG254" s="129"/>
      <c r="AH254" s="129"/>
      <c r="AI254" s="129"/>
      <c r="AJ254" s="129"/>
      <c r="AK254" s="129"/>
      <c r="AL254" s="129"/>
      <c r="AM254" s="129"/>
      <c r="AN254" s="129"/>
      <c r="AO254" s="129"/>
      <c r="AP254" s="31"/>
      <c r="AQ254" s="45"/>
      <c r="AR254" s="31"/>
    </row>
    <row r="255" spans="1:44">
      <c r="A255" s="328"/>
      <c r="B255" s="330"/>
      <c r="C255" s="1497"/>
      <c r="D255" s="139"/>
      <c r="E255" s="1008"/>
      <c r="F255" s="142"/>
      <c r="G255" s="1117" t="s">
        <v>79</v>
      </c>
      <c r="H255" s="1117"/>
      <c r="I255" s="1117"/>
      <c r="J255" s="1117"/>
      <c r="K255" s="1117"/>
      <c r="L255" s="1117"/>
      <c r="M255" s="1117"/>
      <c r="N255" s="1117"/>
      <c r="O255" s="1117"/>
      <c r="P255" s="1117"/>
      <c r="Q255" s="1117"/>
      <c r="R255" s="1117"/>
      <c r="S255" s="1117"/>
      <c r="T255" s="1117"/>
      <c r="U255" s="1117"/>
      <c r="V255" s="1117"/>
      <c r="W255" s="31"/>
      <c r="X255" s="31"/>
      <c r="Y255" s="31"/>
      <c r="Z255" s="46"/>
      <c r="AA255" s="143"/>
      <c r="AB255" s="144"/>
      <c r="AC255" s="145"/>
      <c r="AD255" s="146"/>
      <c r="AE255" s="126"/>
      <c r="AF255" s="327"/>
      <c r="AG255" s="129"/>
      <c r="AH255" s="129"/>
      <c r="AI255" s="129"/>
      <c r="AJ255" s="129"/>
      <c r="AK255" s="129"/>
      <c r="AL255" s="129"/>
      <c r="AM255" s="129"/>
      <c r="AN255" s="129"/>
      <c r="AO255" s="129"/>
      <c r="AP255" s="31"/>
      <c r="AQ255" s="45"/>
      <c r="AR255" s="31"/>
    </row>
    <row r="256" spans="1:44">
      <c r="A256" s="328"/>
      <c r="B256" s="330"/>
      <c r="C256" s="105"/>
      <c r="D256" s="139"/>
      <c r="E256" s="139"/>
      <c r="F256" s="142"/>
      <c r="G256" s="31"/>
      <c r="H256" s="31"/>
      <c r="I256" s="31"/>
      <c r="J256" s="31"/>
      <c r="K256" s="31"/>
      <c r="L256" s="31"/>
      <c r="M256" s="31"/>
      <c r="N256" s="31"/>
      <c r="O256" s="31"/>
      <c r="P256" s="31"/>
      <c r="Q256" s="31"/>
      <c r="R256" s="31"/>
      <c r="S256" s="31"/>
      <c r="T256" s="31"/>
      <c r="U256" s="31"/>
      <c r="V256" s="31"/>
      <c r="W256" s="31"/>
      <c r="X256" s="31"/>
      <c r="Y256" s="31"/>
      <c r="Z256" s="46"/>
      <c r="AA256" s="143"/>
      <c r="AB256" s="144"/>
      <c r="AC256" s="145"/>
      <c r="AD256" s="146"/>
      <c r="AE256" s="126"/>
      <c r="AF256" s="327"/>
      <c r="AG256" s="129"/>
      <c r="AH256" s="129"/>
      <c r="AI256" s="129"/>
      <c r="AJ256" s="129"/>
      <c r="AK256" s="129"/>
      <c r="AL256" s="129"/>
      <c r="AM256" s="129"/>
      <c r="AN256" s="129"/>
      <c r="AO256" s="129"/>
      <c r="AP256" s="31"/>
      <c r="AQ256" s="45"/>
      <c r="AR256" s="31"/>
    </row>
    <row r="257" spans="1:44">
      <c r="A257" s="328"/>
      <c r="B257" s="330"/>
      <c r="C257" s="105"/>
      <c r="D257" s="139"/>
      <c r="E257" s="139"/>
      <c r="F257" s="142"/>
      <c r="G257" s="1062"/>
      <c r="H257" s="1063"/>
      <c r="I257" s="1063"/>
      <c r="J257" s="1063"/>
      <c r="K257" s="1064"/>
      <c r="L257" s="1633" t="s">
        <v>80</v>
      </c>
      <c r="M257" s="1634"/>
      <c r="N257" s="1634"/>
      <c r="O257" s="1635"/>
      <c r="P257" s="1633" t="s">
        <v>81</v>
      </c>
      <c r="Q257" s="1634"/>
      <c r="R257" s="1634"/>
      <c r="S257" s="1634"/>
      <c r="T257" s="1634"/>
      <c r="U257" s="1634"/>
      <c r="V257" s="1634"/>
      <c r="W257" s="1634"/>
      <c r="X257" s="1634"/>
      <c r="Y257" s="1635"/>
      <c r="Z257" s="46"/>
      <c r="AA257" s="143"/>
      <c r="AB257" s="144"/>
      <c r="AC257" s="145"/>
      <c r="AD257" s="146"/>
      <c r="AE257" s="126"/>
      <c r="AF257" s="327"/>
      <c r="AG257" s="129"/>
      <c r="AH257" s="129"/>
      <c r="AI257" s="129"/>
      <c r="AJ257" s="129"/>
      <c r="AK257" s="129"/>
      <c r="AL257" s="129"/>
      <c r="AM257" s="129"/>
      <c r="AN257" s="129"/>
      <c r="AO257" s="129"/>
      <c r="AP257" s="31"/>
      <c r="AQ257" s="45"/>
      <c r="AR257" s="31"/>
    </row>
    <row r="258" spans="1:44">
      <c r="A258" s="328"/>
      <c r="B258" s="330"/>
      <c r="C258" s="105"/>
      <c r="D258" s="139"/>
      <c r="E258" s="139"/>
      <c r="F258" s="142"/>
      <c r="G258" s="1633" t="s">
        <v>4</v>
      </c>
      <c r="H258" s="1634"/>
      <c r="I258" s="1634"/>
      <c r="J258" s="1634"/>
      <c r="K258" s="1635"/>
      <c r="L258" s="2230"/>
      <c r="M258" s="2231"/>
      <c r="N258" s="2231"/>
      <c r="O258" s="675" t="s">
        <v>40</v>
      </c>
      <c r="P258" s="2161"/>
      <c r="Q258" s="2162"/>
      <c r="R258" s="2162"/>
      <c r="S258" s="2162"/>
      <c r="T258" s="2162"/>
      <c r="U258" s="2162"/>
      <c r="V258" s="2162"/>
      <c r="W258" s="2162"/>
      <c r="X258" s="2162"/>
      <c r="Y258" s="2163"/>
      <c r="Z258" s="46"/>
      <c r="AA258" s="143"/>
      <c r="AB258" s="144"/>
      <c r="AC258" s="145"/>
      <c r="AD258" s="146"/>
      <c r="AE258" s="126"/>
      <c r="AF258" s="327"/>
      <c r="AG258" s="129"/>
      <c r="AH258" s="129"/>
      <c r="AI258" s="129"/>
      <c r="AJ258" s="129"/>
      <c r="AK258" s="129"/>
      <c r="AL258" s="129"/>
      <c r="AM258" s="129"/>
      <c r="AN258" s="129"/>
      <c r="AO258" s="129"/>
      <c r="AP258" s="31"/>
      <c r="AQ258" s="45"/>
      <c r="AR258" s="31"/>
    </row>
    <row r="259" spans="1:44">
      <c r="A259" s="328"/>
      <c r="B259" s="330"/>
      <c r="C259" s="105"/>
      <c r="D259" s="139"/>
      <c r="E259" s="139"/>
      <c r="F259" s="142"/>
      <c r="G259" s="1633" t="s">
        <v>5</v>
      </c>
      <c r="H259" s="1634"/>
      <c r="I259" s="1634"/>
      <c r="J259" s="1634"/>
      <c r="K259" s="1635"/>
      <c r="L259" s="2230"/>
      <c r="M259" s="2231"/>
      <c r="N259" s="2231"/>
      <c r="O259" s="675" t="s">
        <v>40</v>
      </c>
      <c r="P259" s="2167"/>
      <c r="Q259" s="2168"/>
      <c r="R259" s="2168"/>
      <c r="S259" s="2168"/>
      <c r="T259" s="2168"/>
      <c r="U259" s="2168"/>
      <c r="V259" s="2168"/>
      <c r="W259" s="2168"/>
      <c r="X259" s="2168"/>
      <c r="Y259" s="2169"/>
      <c r="Z259" s="46"/>
      <c r="AA259" s="143"/>
      <c r="AB259" s="144"/>
      <c r="AC259" s="145"/>
      <c r="AD259" s="146"/>
      <c r="AE259" s="126"/>
      <c r="AF259" s="327"/>
      <c r="AG259" s="129"/>
      <c r="AH259" s="129"/>
      <c r="AI259" s="129"/>
      <c r="AJ259" s="129"/>
      <c r="AK259" s="129"/>
      <c r="AL259" s="129"/>
      <c r="AM259" s="129"/>
      <c r="AN259" s="129"/>
      <c r="AO259" s="129"/>
      <c r="AP259" s="31"/>
      <c r="AQ259" s="45"/>
      <c r="AR259" s="31"/>
    </row>
    <row r="260" spans="1:44">
      <c r="A260" s="328"/>
      <c r="B260" s="330"/>
      <c r="C260" s="105"/>
      <c r="D260" s="139"/>
      <c r="E260" s="139"/>
      <c r="F260" s="142"/>
      <c r="G260" s="46"/>
      <c r="H260" s="46"/>
      <c r="I260" s="46"/>
      <c r="J260" s="46"/>
      <c r="K260" s="46"/>
      <c r="L260" s="46"/>
      <c r="M260" s="46"/>
      <c r="N260" s="46"/>
      <c r="O260" s="46"/>
      <c r="P260" s="46"/>
      <c r="Q260" s="46"/>
      <c r="R260" s="46"/>
      <c r="S260" s="46"/>
      <c r="T260" s="46"/>
      <c r="U260" s="46"/>
      <c r="V260" s="46"/>
      <c r="W260" s="46"/>
      <c r="X260" s="46"/>
      <c r="Y260" s="46"/>
      <c r="Z260" s="46"/>
      <c r="AA260" s="143"/>
      <c r="AB260" s="144"/>
      <c r="AC260" s="145"/>
      <c r="AD260" s="146"/>
      <c r="AE260" s="126"/>
      <c r="AF260" s="327"/>
      <c r="AG260" s="129"/>
      <c r="AH260" s="129"/>
      <c r="AI260" s="129"/>
      <c r="AJ260" s="129"/>
      <c r="AK260" s="129"/>
      <c r="AL260" s="129"/>
      <c r="AM260" s="129"/>
      <c r="AN260" s="129"/>
      <c r="AO260" s="129"/>
      <c r="AP260" s="31"/>
      <c r="AQ260" s="45"/>
      <c r="AR260" s="31"/>
    </row>
    <row r="261" spans="1:44" ht="13.5" customHeight="1">
      <c r="A261" s="328"/>
      <c r="B261" s="330">
        <v>11</v>
      </c>
      <c r="C261" s="105" t="s">
        <v>1384</v>
      </c>
      <c r="D261" s="139" t="s">
        <v>292</v>
      </c>
      <c r="E261" s="1056" t="s">
        <v>560</v>
      </c>
      <c r="F261" s="142"/>
      <c r="G261" s="1011" t="s">
        <v>72</v>
      </c>
      <c r="H261" s="1011"/>
      <c r="I261" s="1011"/>
      <c r="J261" s="1011"/>
      <c r="K261" s="1011"/>
      <c r="L261" s="1011"/>
      <c r="M261" s="1012"/>
      <c r="N261" s="1665" t="s">
        <v>114</v>
      </c>
      <c r="O261" s="1665"/>
      <c r="P261" s="1665"/>
      <c r="Q261" s="1665"/>
      <c r="R261" s="1665"/>
      <c r="S261" s="1665"/>
      <c r="T261" s="1665"/>
      <c r="U261" s="1665"/>
      <c r="V261" s="1665"/>
      <c r="W261" s="349"/>
      <c r="X261" s="349"/>
      <c r="Y261" s="349"/>
      <c r="Z261" s="31"/>
      <c r="AA261" s="143"/>
      <c r="AB261" s="1082" t="s">
        <v>495</v>
      </c>
      <c r="AC261" s="1113"/>
      <c r="AD261" s="1114"/>
      <c r="AE261" s="126"/>
      <c r="AF261" s="327"/>
      <c r="AG261" s="129"/>
      <c r="AH261" s="129"/>
      <c r="AI261" s="129"/>
      <c r="AJ261" s="129"/>
      <c r="AK261" s="129"/>
      <c r="AL261" s="129"/>
      <c r="AM261" s="129"/>
      <c r="AN261" s="129"/>
      <c r="AO261" s="129"/>
      <c r="AP261" s="31"/>
      <c r="AQ261" s="45"/>
      <c r="AR261" s="31"/>
    </row>
    <row r="262" spans="1:44">
      <c r="A262" s="328"/>
      <c r="B262" s="330"/>
      <c r="C262" s="105"/>
      <c r="D262" s="139"/>
      <c r="E262" s="1056"/>
      <c r="F262" s="142"/>
      <c r="G262" s="1011"/>
      <c r="H262" s="1011"/>
      <c r="I262" s="1011"/>
      <c r="J262" s="1011"/>
      <c r="K262" s="1011"/>
      <c r="L262" s="1011"/>
      <c r="M262" s="1012"/>
      <c r="N262" s="1665"/>
      <c r="O262" s="1665"/>
      <c r="P262" s="1665"/>
      <c r="Q262" s="1665"/>
      <c r="R262" s="1665"/>
      <c r="S262" s="1665"/>
      <c r="T262" s="1665"/>
      <c r="U262" s="1665"/>
      <c r="V262" s="1665"/>
      <c r="W262" s="349"/>
      <c r="X262" s="349"/>
      <c r="Y262" s="349"/>
      <c r="Z262" s="31"/>
      <c r="AA262" s="143"/>
      <c r="AB262" s="1082"/>
      <c r="AC262" s="1113"/>
      <c r="AD262" s="1114"/>
      <c r="AE262" s="126"/>
      <c r="AF262" s="327"/>
      <c r="AG262" s="129"/>
      <c r="AH262" s="129"/>
      <c r="AI262" s="129"/>
      <c r="AJ262" s="129"/>
      <c r="AK262" s="129"/>
      <c r="AL262" s="129"/>
      <c r="AM262" s="129"/>
      <c r="AN262" s="129"/>
      <c r="AO262" s="129"/>
      <c r="AP262" s="31"/>
      <c r="AQ262" s="45"/>
      <c r="AR262" s="31"/>
    </row>
    <row r="263" spans="1:44">
      <c r="A263" s="328"/>
      <c r="B263" s="330"/>
      <c r="C263" s="105"/>
      <c r="D263" s="139"/>
      <c r="E263" s="1056"/>
      <c r="F263" s="142"/>
      <c r="G263" s="350"/>
      <c r="H263" s="350"/>
      <c r="I263" s="350"/>
      <c r="J263" s="350"/>
      <c r="K263" s="350"/>
      <c r="L263" s="351"/>
      <c r="M263" s="351"/>
      <c r="N263" s="351"/>
      <c r="O263" s="31"/>
      <c r="P263" s="349"/>
      <c r="Q263" s="349"/>
      <c r="R263" s="349"/>
      <c r="S263" s="349"/>
      <c r="T263" s="349"/>
      <c r="U263" s="349"/>
      <c r="V263" s="349"/>
      <c r="W263" s="349"/>
      <c r="X263" s="349"/>
      <c r="Y263" s="349"/>
      <c r="Z263" s="31"/>
      <c r="AA263" s="143"/>
      <c r="AB263" s="1082"/>
      <c r="AC263" s="1113"/>
      <c r="AD263" s="1114"/>
      <c r="AE263" s="126"/>
      <c r="AF263" s="327"/>
      <c r="AG263" s="129"/>
      <c r="AH263" s="129"/>
      <c r="AI263" s="129"/>
      <c r="AJ263" s="129"/>
      <c r="AK263" s="129"/>
      <c r="AL263" s="129"/>
      <c r="AM263" s="129"/>
      <c r="AN263" s="129"/>
      <c r="AO263" s="129"/>
      <c r="AP263" s="31"/>
      <c r="AQ263" s="45"/>
      <c r="AR263" s="31"/>
    </row>
    <row r="264" spans="1:44">
      <c r="A264" s="328"/>
      <c r="B264" s="330"/>
      <c r="C264" s="105"/>
      <c r="D264" s="139"/>
      <c r="E264" s="1056"/>
      <c r="F264" s="142"/>
      <c r="G264" s="2232" t="s">
        <v>502</v>
      </c>
      <c r="H264" s="2232"/>
      <c r="I264" s="2232"/>
      <c r="J264" s="2232"/>
      <c r="K264" s="2232"/>
      <c r="L264" s="2232"/>
      <c r="M264" s="2232"/>
      <c r="N264" s="2232"/>
      <c r="O264" s="2232"/>
      <c r="P264" s="2232"/>
      <c r="Q264" s="2232"/>
      <c r="R264" s="2232"/>
      <c r="S264" s="2232"/>
      <c r="T264" s="2232"/>
      <c r="U264" s="2232"/>
      <c r="V264" s="2232"/>
      <c r="W264" s="2232"/>
      <c r="X264" s="2232"/>
      <c r="Y264" s="2232"/>
      <c r="Z264" s="2232"/>
      <c r="AA264" s="143"/>
      <c r="AB264" s="144"/>
      <c r="AC264" s="145"/>
      <c r="AD264" s="146"/>
      <c r="AE264" s="126"/>
      <c r="AF264" s="327"/>
      <c r="AG264" s="129"/>
      <c r="AH264" s="129"/>
      <c r="AI264" s="129"/>
      <c r="AJ264" s="129"/>
      <c r="AK264" s="129"/>
      <c r="AL264" s="129"/>
      <c r="AM264" s="129"/>
      <c r="AN264" s="129"/>
      <c r="AO264" s="129"/>
      <c r="AP264" s="31"/>
      <c r="AQ264" s="45"/>
      <c r="AR264" s="31"/>
    </row>
    <row r="265" spans="1:44">
      <c r="A265" s="328"/>
      <c r="B265" s="330"/>
      <c r="C265" s="105"/>
      <c r="D265" s="139"/>
      <c r="E265" s="1056"/>
      <c r="F265" s="142"/>
      <c r="G265" s="2233"/>
      <c r="H265" s="2234"/>
      <c r="I265" s="2234"/>
      <c r="J265" s="2234"/>
      <c r="K265" s="2234"/>
      <c r="L265" s="2234"/>
      <c r="M265" s="2234"/>
      <c r="N265" s="2234"/>
      <c r="O265" s="2234"/>
      <c r="P265" s="2234"/>
      <c r="Q265" s="2234"/>
      <c r="R265" s="2234"/>
      <c r="S265" s="2234"/>
      <c r="T265" s="2234"/>
      <c r="U265" s="2234"/>
      <c r="V265" s="2234"/>
      <c r="W265" s="2234"/>
      <c r="X265" s="2234"/>
      <c r="Y265" s="2234"/>
      <c r="Z265" s="2235"/>
      <c r="AA265" s="143"/>
      <c r="AB265" s="144"/>
      <c r="AC265" s="145"/>
      <c r="AD265" s="146"/>
      <c r="AE265" s="126"/>
      <c r="AF265" s="327"/>
      <c r="AG265" s="129"/>
      <c r="AH265" s="129"/>
      <c r="AI265" s="129"/>
      <c r="AJ265" s="129"/>
      <c r="AK265" s="129"/>
      <c r="AL265" s="129"/>
      <c r="AM265" s="129"/>
      <c r="AN265" s="129"/>
      <c r="AO265" s="129"/>
      <c r="AP265" s="31"/>
      <c r="AQ265" s="45"/>
      <c r="AR265" s="31"/>
    </row>
    <row r="266" spans="1:44">
      <c r="A266" s="328"/>
      <c r="B266" s="330"/>
      <c r="C266" s="105"/>
      <c r="D266" s="139"/>
      <c r="E266" s="1056"/>
      <c r="F266" s="142"/>
      <c r="G266" s="2236"/>
      <c r="H266" s="2237"/>
      <c r="I266" s="2237"/>
      <c r="J266" s="2237"/>
      <c r="K266" s="2237"/>
      <c r="L266" s="2237"/>
      <c r="M266" s="2237"/>
      <c r="N266" s="2237"/>
      <c r="O266" s="2237"/>
      <c r="P266" s="2237"/>
      <c r="Q266" s="2237"/>
      <c r="R266" s="2237"/>
      <c r="S266" s="2237"/>
      <c r="T266" s="2237"/>
      <c r="U266" s="2237"/>
      <c r="V266" s="2237"/>
      <c r="W266" s="2237"/>
      <c r="X266" s="2237"/>
      <c r="Y266" s="2237"/>
      <c r="Z266" s="2238"/>
      <c r="AA266" s="143"/>
      <c r="AB266" s="144"/>
      <c r="AC266" s="145"/>
      <c r="AD266" s="146"/>
      <c r="AE266" s="126"/>
      <c r="AF266" s="327"/>
      <c r="AG266" s="129"/>
      <c r="AH266" s="129"/>
      <c r="AI266" s="129"/>
      <c r="AJ266" s="129"/>
      <c r="AK266" s="129"/>
      <c r="AL266" s="129"/>
      <c r="AM266" s="129"/>
      <c r="AN266" s="129"/>
      <c r="AO266" s="129"/>
      <c r="AP266" s="31"/>
      <c r="AQ266" s="45"/>
      <c r="AR266" s="31"/>
    </row>
    <row r="267" spans="1:44">
      <c r="A267" s="328"/>
      <c r="B267" s="330"/>
      <c r="C267" s="105"/>
      <c r="D267" s="139"/>
      <c r="E267" s="1056"/>
      <c r="F267" s="142"/>
      <c r="G267" s="2236"/>
      <c r="H267" s="2237"/>
      <c r="I267" s="2237"/>
      <c r="J267" s="2237"/>
      <c r="K267" s="2237"/>
      <c r="L267" s="2237"/>
      <c r="M267" s="2237"/>
      <c r="N267" s="2237"/>
      <c r="O267" s="2237"/>
      <c r="P267" s="2237"/>
      <c r="Q267" s="2237"/>
      <c r="R267" s="2237"/>
      <c r="S267" s="2237"/>
      <c r="T267" s="2237"/>
      <c r="U267" s="2237"/>
      <c r="V267" s="2237"/>
      <c r="W267" s="2237"/>
      <c r="X267" s="2237"/>
      <c r="Y267" s="2237"/>
      <c r="Z267" s="2238"/>
      <c r="AA267" s="143"/>
      <c r="AB267" s="144"/>
      <c r="AC267" s="145"/>
      <c r="AD267" s="146"/>
      <c r="AE267" s="126"/>
      <c r="AF267" s="327"/>
      <c r="AG267" s="129"/>
      <c r="AH267" s="129"/>
      <c r="AI267" s="129"/>
      <c r="AJ267" s="129"/>
      <c r="AK267" s="129"/>
      <c r="AL267" s="129"/>
      <c r="AM267" s="129"/>
      <c r="AN267" s="129"/>
      <c r="AO267" s="129"/>
      <c r="AP267" s="31"/>
      <c r="AQ267" s="45"/>
      <c r="AR267" s="31"/>
    </row>
    <row r="268" spans="1:44">
      <c r="A268" s="328"/>
      <c r="B268" s="330"/>
      <c r="C268" s="105"/>
      <c r="D268" s="139"/>
      <c r="E268" s="139"/>
      <c r="F268" s="142"/>
      <c r="G268" s="2239"/>
      <c r="H268" s="2240"/>
      <c r="I268" s="2240"/>
      <c r="J268" s="2240"/>
      <c r="K268" s="2240"/>
      <c r="L268" s="2240"/>
      <c r="M268" s="2240"/>
      <c r="N268" s="2240"/>
      <c r="O268" s="2240"/>
      <c r="P268" s="2240"/>
      <c r="Q268" s="2240"/>
      <c r="R268" s="2240"/>
      <c r="S268" s="2240"/>
      <c r="T268" s="2240"/>
      <c r="U268" s="2240"/>
      <c r="V268" s="2240"/>
      <c r="W268" s="2240"/>
      <c r="X268" s="2240"/>
      <c r="Y268" s="2240"/>
      <c r="Z268" s="2241"/>
      <c r="AA268" s="143"/>
      <c r="AB268" s="144"/>
      <c r="AC268" s="145"/>
      <c r="AD268" s="146"/>
      <c r="AE268" s="126"/>
      <c r="AF268" s="327"/>
      <c r="AG268" s="129"/>
      <c r="AH268" s="129"/>
      <c r="AI268" s="129"/>
      <c r="AJ268" s="129"/>
      <c r="AK268" s="129"/>
      <c r="AL268" s="129"/>
      <c r="AM268" s="129"/>
      <c r="AN268" s="129"/>
      <c r="AO268" s="129"/>
      <c r="AP268" s="31"/>
      <c r="AQ268" s="45"/>
      <c r="AR268" s="31"/>
    </row>
    <row r="269" spans="1:44" ht="5.25" customHeight="1">
      <c r="A269" s="331"/>
      <c r="B269" s="332"/>
      <c r="C269" s="373"/>
      <c r="D269" s="333"/>
      <c r="E269" s="333"/>
      <c r="F269" s="334"/>
      <c r="G269" s="635"/>
      <c r="H269" s="635"/>
      <c r="I269" s="635"/>
      <c r="J269" s="635"/>
      <c r="K269" s="635"/>
      <c r="L269" s="635"/>
      <c r="M269" s="635"/>
      <c r="N269" s="635"/>
      <c r="O269" s="635"/>
      <c r="P269" s="635"/>
      <c r="Q269" s="635"/>
      <c r="R269" s="635"/>
      <c r="S269" s="635"/>
      <c r="T269" s="635"/>
      <c r="U269" s="635"/>
      <c r="V269" s="635"/>
      <c r="W269" s="635"/>
      <c r="X269" s="635"/>
      <c r="Y269" s="635"/>
      <c r="Z269" s="635"/>
      <c r="AA269" s="335"/>
      <c r="AB269" s="336"/>
      <c r="AC269" s="337"/>
      <c r="AD269" s="338"/>
      <c r="AE269" s="126"/>
      <c r="AF269" s="327"/>
      <c r="AG269" s="129"/>
      <c r="AH269" s="129"/>
      <c r="AI269" s="129"/>
      <c r="AJ269" s="129"/>
      <c r="AK269" s="129"/>
      <c r="AL269" s="129"/>
      <c r="AM269" s="129"/>
      <c r="AN269" s="129"/>
      <c r="AO269" s="129"/>
      <c r="AP269" s="31"/>
      <c r="AQ269" s="45"/>
      <c r="AR269" s="31"/>
    </row>
    <row r="270" spans="1:44" ht="5.4" customHeight="1">
      <c r="A270" s="328"/>
      <c r="B270" s="330"/>
      <c r="C270" s="105"/>
      <c r="D270" s="139"/>
      <c r="E270" s="139"/>
      <c r="F270" s="142"/>
      <c r="G270" s="594"/>
      <c r="H270" s="594"/>
      <c r="I270" s="594"/>
      <c r="J270" s="594"/>
      <c r="K270" s="594"/>
      <c r="L270" s="594"/>
      <c r="M270" s="594"/>
      <c r="N270" s="594"/>
      <c r="O270" s="594"/>
      <c r="P270" s="594"/>
      <c r="Q270" s="594"/>
      <c r="R270" s="594"/>
      <c r="S270" s="594"/>
      <c r="T270" s="594"/>
      <c r="U270" s="594"/>
      <c r="V270" s="594"/>
      <c r="W270" s="594"/>
      <c r="X270" s="594"/>
      <c r="Y270" s="594"/>
      <c r="Z270" s="594"/>
      <c r="AA270" s="143"/>
      <c r="AB270" s="144"/>
      <c r="AC270" s="145"/>
      <c r="AD270" s="146"/>
      <c r="AE270" s="126"/>
      <c r="AF270" s="327"/>
      <c r="AG270" s="129"/>
      <c r="AH270" s="129"/>
      <c r="AI270" s="129"/>
      <c r="AJ270" s="129"/>
      <c r="AK270" s="129"/>
      <c r="AL270" s="129"/>
      <c r="AM270" s="129"/>
      <c r="AN270" s="129"/>
      <c r="AO270" s="129"/>
      <c r="AP270" s="31"/>
      <c r="AQ270" s="45"/>
      <c r="AR270" s="31"/>
    </row>
    <row r="271" spans="1:44" ht="13.5" customHeight="1">
      <c r="A271" s="1056" t="s">
        <v>1196</v>
      </c>
      <c r="B271" s="1110">
        <v>12</v>
      </c>
      <c r="C271" s="1497" t="s">
        <v>562</v>
      </c>
      <c r="D271" s="63" t="s">
        <v>538</v>
      </c>
      <c r="E271" s="1056" t="s">
        <v>563</v>
      </c>
      <c r="F271" s="32"/>
      <c r="G271" s="1011" t="s">
        <v>72</v>
      </c>
      <c r="H271" s="1011"/>
      <c r="I271" s="1011"/>
      <c r="J271" s="1011"/>
      <c r="K271" s="1011"/>
      <c r="L271" s="1011"/>
      <c r="M271" s="1012"/>
      <c r="N271" s="1058" t="s">
        <v>114</v>
      </c>
      <c r="O271" s="1058"/>
      <c r="P271" s="1058"/>
      <c r="Q271" s="1058"/>
      <c r="R271" s="1058"/>
      <c r="S271" s="1058"/>
      <c r="T271" s="1058"/>
      <c r="U271" s="1058"/>
      <c r="V271" s="1058"/>
      <c r="W271" s="31"/>
      <c r="X271" s="31"/>
      <c r="Y271" s="31"/>
      <c r="Z271" s="31"/>
      <c r="AA271" s="45"/>
      <c r="AB271" s="1082" t="s">
        <v>495</v>
      </c>
      <c r="AC271" s="1113"/>
      <c r="AD271" s="1114"/>
      <c r="AE271" s="126"/>
      <c r="AF271" s="327"/>
      <c r="AG271" s="129"/>
      <c r="AH271" s="129"/>
      <c r="AI271" s="129"/>
      <c r="AJ271" s="129"/>
      <c r="AK271" s="129"/>
      <c r="AL271" s="129"/>
      <c r="AM271" s="129"/>
      <c r="AN271" s="129"/>
      <c r="AO271" s="129"/>
      <c r="AP271" s="31"/>
      <c r="AQ271" s="45"/>
      <c r="AR271" s="31"/>
    </row>
    <row r="272" spans="1:44">
      <c r="A272" s="1056"/>
      <c r="B272" s="1110"/>
      <c r="C272" s="1497"/>
      <c r="D272" s="47"/>
      <c r="E272" s="1056"/>
      <c r="F272" s="32"/>
      <c r="G272" s="1011"/>
      <c r="H272" s="1011"/>
      <c r="I272" s="1011"/>
      <c r="J272" s="1011"/>
      <c r="K272" s="1011"/>
      <c r="L272" s="1011"/>
      <c r="M272" s="1012"/>
      <c r="N272" s="1058"/>
      <c r="O272" s="1058"/>
      <c r="P272" s="1058"/>
      <c r="Q272" s="1058"/>
      <c r="R272" s="1058"/>
      <c r="S272" s="1058"/>
      <c r="T272" s="1058"/>
      <c r="U272" s="1058"/>
      <c r="V272" s="1058"/>
      <c r="W272" s="31"/>
      <c r="X272" s="31"/>
      <c r="Y272" s="31"/>
      <c r="Z272" s="31"/>
      <c r="AA272" s="45"/>
      <c r="AB272" s="1082"/>
      <c r="AC272" s="1113"/>
      <c r="AD272" s="1114"/>
      <c r="AE272" s="126"/>
      <c r="AF272" s="327"/>
      <c r="AG272" s="129"/>
      <c r="AH272" s="129"/>
      <c r="AI272" s="129"/>
      <c r="AJ272" s="129"/>
      <c r="AK272" s="129"/>
      <c r="AL272" s="129"/>
      <c r="AM272" s="129"/>
      <c r="AN272" s="129"/>
      <c r="AO272" s="129"/>
      <c r="AP272" s="31"/>
      <c r="AQ272" s="45"/>
      <c r="AR272" s="31"/>
    </row>
    <row r="273" spans="1:44" ht="13.5" customHeight="1">
      <c r="A273" s="1056"/>
      <c r="B273" s="59"/>
      <c r="C273" s="1497"/>
      <c r="D273" s="47"/>
      <c r="E273" s="1056"/>
      <c r="F273" s="32"/>
      <c r="G273" s="344"/>
      <c r="H273" s="2159"/>
      <c r="I273" s="2159"/>
      <c r="J273" s="2159"/>
      <c r="K273" s="2159"/>
      <c r="L273" s="2159"/>
      <c r="M273" s="2159"/>
      <c r="N273" s="2159"/>
      <c r="O273" s="2159"/>
      <c r="P273" s="2159"/>
      <c r="Q273" s="2159"/>
      <c r="R273" s="2159"/>
      <c r="S273" s="2159"/>
      <c r="T273" s="2159"/>
      <c r="U273" s="2159"/>
      <c r="V273" s="2159"/>
      <c r="W273" s="2159"/>
      <c r="X273" s="2159"/>
      <c r="Y273" s="2159"/>
      <c r="Z273" s="2159"/>
      <c r="AA273" s="45"/>
      <c r="AB273" s="1082"/>
      <c r="AC273" s="1113"/>
      <c r="AD273" s="1114"/>
      <c r="AE273" s="126"/>
      <c r="AF273" s="327"/>
      <c r="AG273" s="129"/>
      <c r="AH273" s="129"/>
      <c r="AI273" s="129"/>
      <c r="AJ273" s="129"/>
      <c r="AK273" s="129"/>
      <c r="AL273" s="129"/>
      <c r="AM273" s="129"/>
      <c r="AN273" s="129"/>
      <c r="AO273" s="129"/>
      <c r="AP273" s="31"/>
      <c r="AQ273" s="45"/>
      <c r="AR273" s="31"/>
    </row>
    <row r="274" spans="1:44">
      <c r="A274" s="1056"/>
      <c r="B274" s="59"/>
      <c r="C274" s="1497"/>
      <c r="D274" s="47"/>
      <c r="E274" s="1056"/>
      <c r="F274" s="32"/>
      <c r="G274" s="31"/>
      <c r="H274" s="2159"/>
      <c r="I274" s="2159"/>
      <c r="J274" s="2159"/>
      <c r="K274" s="2159"/>
      <c r="L274" s="2159"/>
      <c r="M274" s="2159"/>
      <c r="N274" s="2159"/>
      <c r="O274" s="2159"/>
      <c r="P274" s="2159"/>
      <c r="Q274" s="2159"/>
      <c r="R274" s="2159"/>
      <c r="S274" s="2159"/>
      <c r="T274" s="2159"/>
      <c r="U274" s="2159"/>
      <c r="V274" s="2159"/>
      <c r="W274" s="2159"/>
      <c r="X274" s="2159"/>
      <c r="Y274" s="2159"/>
      <c r="Z274" s="2159"/>
      <c r="AA274" s="45"/>
      <c r="AB274" s="144"/>
      <c r="AC274" s="145"/>
      <c r="AD274" s="146"/>
      <c r="AE274" s="126"/>
      <c r="AF274" s="327"/>
      <c r="AG274" s="129"/>
      <c r="AH274" s="129"/>
      <c r="AI274" s="129"/>
      <c r="AJ274" s="129"/>
      <c r="AK274" s="129"/>
      <c r="AL274" s="129"/>
      <c r="AM274" s="129"/>
      <c r="AN274" s="129"/>
      <c r="AO274" s="129"/>
      <c r="AP274" s="31"/>
      <c r="AQ274" s="45"/>
      <c r="AR274" s="31"/>
    </row>
    <row r="275" spans="1:44" ht="8.25" customHeight="1">
      <c r="A275" s="1056"/>
      <c r="B275" s="59"/>
      <c r="C275" s="488"/>
      <c r="D275" s="47"/>
      <c r="E275" s="1056"/>
      <c r="F275" s="32"/>
      <c r="G275" s="31"/>
      <c r="H275" s="31"/>
      <c r="I275" s="31"/>
      <c r="J275" s="31"/>
      <c r="K275" s="31"/>
      <c r="L275" s="31"/>
      <c r="M275" s="31"/>
      <c r="N275" s="31"/>
      <c r="O275" s="31"/>
      <c r="P275" s="31"/>
      <c r="Q275" s="31"/>
      <c r="R275" s="31"/>
      <c r="S275" s="31"/>
      <c r="T275" s="31"/>
      <c r="U275" s="31"/>
      <c r="V275" s="31"/>
      <c r="W275" s="31"/>
      <c r="X275" s="31"/>
      <c r="Y275" s="31"/>
      <c r="Z275" s="31"/>
      <c r="AA275" s="45"/>
      <c r="AB275" s="144"/>
      <c r="AC275" s="145"/>
      <c r="AD275" s="146"/>
      <c r="AE275" s="126"/>
      <c r="AF275" s="327"/>
      <c r="AG275" s="129"/>
      <c r="AH275" s="129"/>
      <c r="AI275" s="129"/>
      <c r="AJ275" s="129"/>
      <c r="AK275" s="129"/>
      <c r="AL275" s="129"/>
      <c r="AM275" s="129"/>
      <c r="AN275" s="129"/>
      <c r="AO275" s="129"/>
      <c r="AP275" s="31"/>
      <c r="AQ275" s="45"/>
      <c r="AR275" s="31"/>
    </row>
    <row r="276" spans="1:44" hidden="1">
      <c r="A276" s="47"/>
      <c r="B276" s="59"/>
      <c r="C276" s="488"/>
      <c r="D276" s="47"/>
      <c r="E276" s="47"/>
      <c r="F276" s="32"/>
      <c r="G276" s="31"/>
      <c r="H276" s="31"/>
      <c r="I276" s="31"/>
      <c r="J276" s="31"/>
      <c r="K276" s="31"/>
      <c r="L276" s="31"/>
      <c r="M276" s="31"/>
      <c r="N276" s="31"/>
      <c r="O276" s="31"/>
      <c r="P276" s="31"/>
      <c r="Q276" s="31"/>
      <c r="R276" s="31"/>
      <c r="S276" s="31"/>
      <c r="T276" s="31"/>
      <c r="U276" s="31"/>
      <c r="V276" s="31"/>
      <c r="W276" s="31"/>
      <c r="X276" s="31"/>
      <c r="Y276" s="31"/>
      <c r="Z276" s="31"/>
      <c r="AA276" s="45"/>
      <c r="AB276" s="144"/>
      <c r="AC276" s="145"/>
      <c r="AD276" s="146"/>
      <c r="AE276" s="126"/>
      <c r="AF276" s="327"/>
      <c r="AG276" s="129"/>
      <c r="AH276" s="129"/>
      <c r="AI276" s="129"/>
      <c r="AJ276" s="129"/>
      <c r="AK276" s="129"/>
      <c r="AL276" s="129"/>
      <c r="AM276" s="129"/>
      <c r="AN276" s="129"/>
      <c r="AO276" s="129"/>
      <c r="AP276" s="31"/>
      <c r="AQ276" s="45"/>
      <c r="AR276" s="31"/>
    </row>
    <row r="277" spans="1:44" ht="13.5" customHeight="1">
      <c r="A277" s="1008" t="s">
        <v>1104</v>
      </c>
      <c r="B277" s="1110">
        <v>13</v>
      </c>
      <c r="C277" s="1497" t="s">
        <v>564</v>
      </c>
      <c r="D277" s="63" t="s">
        <v>538</v>
      </c>
      <c r="E277" s="1008" t="s">
        <v>929</v>
      </c>
      <c r="F277" s="32"/>
      <c r="G277" s="1011" t="s">
        <v>72</v>
      </c>
      <c r="H277" s="1011"/>
      <c r="I277" s="1011"/>
      <c r="J277" s="1011"/>
      <c r="K277" s="1011"/>
      <c r="L277" s="1011"/>
      <c r="M277" s="1012"/>
      <c r="N277" s="1058" t="s">
        <v>114</v>
      </c>
      <c r="O277" s="1058"/>
      <c r="P277" s="1058"/>
      <c r="Q277" s="1058"/>
      <c r="R277" s="1058"/>
      <c r="S277" s="1058"/>
      <c r="T277" s="1058"/>
      <c r="U277" s="1058"/>
      <c r="V277" s="1058"/>
      <c r="W277" s="31"/>
      <c r="X277" s="31"/>
      <c r="Y277" s="31"/>
      <c r="Z277" s="31"/>
      <c r="AA277" s="45"/>
      <c r="AB277" s="1082" t="s">
        <v>495</v>
      </c>
      <c r="AC277" s="1113"/>
      <c r="AD277" s="1114"/>
      <c r="AE277" s="126"/>
      <c r="AF277" s="327"/>
      <c r="AG277" s="129"/>
      <c r="AH277" s="129"/>
      <c r="AI277" s="129"/>
      <c r="AJ277" s="129"/>
      <c r="AK277" s="129"/>
      <c r="AL277" s="129"/>
      <c r="AM277" s="129"/>
      <c r="AN277" s="129"/>
      <c r="AO277" s="129"/>
      <c r="AP277" s="31"/>
      <c r="AQ277" s="45"/>
      <c r="AR277" s="31"/>
    </row>
    <row r="278" spans="1:44" ht="12.75" customHeight="1">
      <c r="A278" s="1008"/>
      <c r="B278" s="1110"/>
      <c r="C278" s="1497"/>
      <c r="D278" s="47"/>
      <c r="E278" s="1008"/>
      <c r="F278" s="32"/>
      <c r="G278" s="1011"/>
      <c r="H278" s="1011"/>
      <c r="I278" s="1011"/>
      <c r="J278" s="1011"/>
      <c r="K278" s="1011"/>
      <c r="L278" s="1011"/>
      <c r="M278" s="1012"/>
      <c r="N278" s="1058"/>
      <c r="O278" s="1058"/>
      <c r="P278" s="1058"/>
      <c r="Q278" s="1058"/>
      <c r="R278" s="1058"/>
      <c r="S278" s="1058"/>
      <c r="T278" s="1058"/>
      <c r="U278" s="1058"/>
      <c r="V278" s="1058"/>
      <c r="W278" s="31"/>
      <c r="X278" s="31"/>
      <c r="Y278" s="31"/>
      <c r="Z278" s="31"/>
      <c r="AA278" s="45"/>
      <c r="AB278" s="1082"/>
      <c r="AC278" s="1113"/>
      <c r="AD278" s="1114"/>
      <c r="AE278" s="126"/>
      <c r="AF278" s="327"/>
      <c r="AG278" s="129"/>
      <c r="AH278" s="129"/>
      <c r="AI278" s="129"/>
      <c r="AJ278" s="129"/>
      <c r="AK278" s="129"/>
      <c r="AL278" s="129"/>
      <c r="AM278" s="129"/>
      <c r="AN278" s="129"/>
      <c r="AO278" s="129"/>
      <c r="AP278" s="31"/>
      <c r="AQ278" s="45"/>
      <c r="AR278" s="31"/>
    </row>
    <row r="279" spans="1:44" ht="12.75" customHeight="1">
      <c r="A279" s="1008"/>
      <c r="B279" s="59"/>
      <c r="C279" s="1497"/>
      <c r="D279" s="47"/>
      <c r="E279" s="1008"/>
      <c r="F279" s="32"/>
      <c r="G279" s="157"/>
      <c r="H279" s="157"/>
      <c r="I279" s="157"/>
      <c r="J279" s="157"/>
      <c r="K279" s="157"/>
      <c r="L279" s="157"/>
      <c r="M279" s="157"/>
      <c r="O279" s="444"/>
      <c r="P279" s="444"/>
      <c r="Q279" s="444"/>
      <c r="R279" s="444"/>
      <c r="S279" s="444"/>
      <c r="T279" s="444"/>
      <c r="U279" s="444"/>
      <c r="V279" s="444"/>
      <c r="W279" s="31"/>
      <c r="X279" s="31"/>
      <c r="Y279" s="31"/>
      <c r="Z279" s="31"/>
      <c r="AA279" s="31"/>
      <c r="AB279" s="1082"/>
      <c r="AC279" s="1113"/>
      <c r="AD279" s="1114"/>
      <c r="AE279" s="126"/>
      <c r="AF279" s="327"/>
      <c r="AG279" s="129"/>
      <c r="AH279" s="129"/>
      <c r="AI279" s="129"/>
      <c r="AJ279" s="129"/>
      <c r="AK279" s="129"/>
      <c r="AL279" s="129"/>
      <c r="AM279" s="129"/>
      <c r="AN279" s="129"/>
      <c r="AO279" s="129"/>
      <c r="AP279" s="31"/>
      <c r="AQ279" s="45"/>
      <c r="AR279" s="31"/>
    </row>
    <row r="280" spans="1:44" ht="12.75" customHeight="1">
      <c r="A280" s="1008"/>
      <c r="B280" s="59"/>
      <c r="C280" s="1497"/>
      <c r="D280" s="47"/>
      <c r="E280" s="1008"/>
      <c r="F280" s="31"/>
      <c r="G280" s="927" t="s">
        <v>737</v>
      </c>
      <c r="H280" s="927"/>
      <c r="I280" s="927"/>
      <c r="J280" s="927"/>
      <c r="K280" s="927"/>
      <c r="L280" s="927"/>
      <c r="M280" s="927"/>
      <c r="N280" s="927"/>
      <c r="O280" s="927"/>
      <c r="P280" s="927"/>
      <c r="Q280" s="927"/>
      <c r="R280" s="927"/>
      <c r="S280" s="927"/>
      <c r="T280" s="927"/>
      <c r="U280" s="927"/>
      <c r="V280" s="927"/>
      <c r="W280" s="927"/>
      <c r="X280" s="927"/>
      <c r="Y280" s="927"/>
      <c r="Z280" s="927"/>
      <c r="AA280" s="38"/>
      <c r="AB280" s="213"/>
      <c r="AC280" s="214"/>
      <c r="AD280" s="215"/>
      <c r="AE280" s="126"/>
      <c r="AF280" s="327"/>
      <c r="AG280" s="129"/>
      <c r="AH280" s="129"/>
      <c r="AI280" s="129"/>
      <c r="AJ280" s="129"/>
      <c r="AK280" s="129"/>
      <c r="AL280" s="129"/>
      <c r="AM280" s="129"/>
      <c r="AN280" s="129"/>
      <c r="AO280" s="129"/>
      <c r="AP280" s="31"/>
      <c r="AQ280" s="45"/>
      <c r="AR280" s="31"/>
    </row>
    <row r="281" spans="1:44" ht="12.75" customHeight="1">
      <c r="A281" s="1008"/>
      <c r="B281" s="59"/>
      <c r="C281" s="1497"/>
      <c r="D281" s="47"/>
      <c r="E281" s="1008"/>
      <c r="F281" s="31"/>
      <c r="G281" s="1062"/>
      <c r="H281" s="1063"/>
      <c r="I281" s="1063"/>
      <c r="J281" s="1063"/>
      <c r="K281" s="1064"/>
      <c r="L281" s="1062"/>
      <c r="M281" s="1063"/>
      <c r="N281" s="1063"/>
      <c r="O281" s="1063"/>
      <c r="P281" s="1064"/>
      <c r="Q281" s="2129" t="s">
        <v>738</v>
      </c>
      <c r="R281" s="2129"/>
      <c r="S281" s="2129"/>
      <c r="T281" s="2129"/>
      <c r="U281" s="2129" t="s">
        <v>739</v>
      </c>
      <c r="V281" s="2129"/>
      <c r="W281" s="2129"/>
      <c r="X281" s="2129"/>
      <c r="Y281" s="31"/>
      <c r="Z281" s="31"/>
      <c r="AA281" s="38"/>
      <c r="AB281" s="213"/>
      <c r="AC281" s="214"/>
      <c r="AD281" s="215"/>
      <c r="AE281" s="126"/>
      <c r="AF281" s="327"/>
      <c r="AG281" s="129"/>
      <c r="AH281" s="129"/>
      <c r="AI281" s="129"/>
      <c r="AJ281" s="129"/>
      <c r="AK281" s="129"/>
      <c r="AL281" s="129"/>
      <c r="AM281" s="129"/>
      <c r="AN281" s="129"/>
      <c r="AO281" s="129"/>
      <c r="AP281" s="31"/>
      <c r="AQ281" s="45"/>
      <c r="AR281" s="31"/>
    </row>
    <row r="282" spans="1:44" ht="12.75" customHeight="1">
      <c r="A282" s="1008"/>
      <c r="B282" s="59"/>
      <c r="C282" s="1497"/>
      <c r="D282" s="47"/>
      <c r="E282" s="1008"/>
      <c r="F282" s="31"/>
      <c r="G282" s="2083" t="s">
        <v>740</v>
      </c>
      <c r="H282" s="2084"/>
      <c r="I282" s="2084"/>
      <c r="J282" s="2084"/>
      <c r="K282" s="2085"/>
      <c r="L282" s="2082" t="s">
        <v>741</v>
      </c>
      <c r="M282" s="2082"/>
      <c r="N282" s="2082"/>
      <c r="O282" s="2082"/>
      <c r="P282" s="2082"/>
      <c r="Q282" s="2115"/>
      <c r="R282" s="2115"/>
      <c r="S282" s="2116"/>
      <c r="T282" s="445" t="s">
        <v>293</v>
      </c>
      <c r="U282" s="2115"/>
      <c r="V282" s="2115"/>
      <c r="W282" s="2116"/>
      <c r="X282" s="446" t="s">
        <v>293</v>
      </c>
      <c r="Y282" s="31"/>
      <c r="Z282" s="31"/>
      <c r="AA282" s="38"/>
      <c r="AB282" s="213"/>
      <c r="AC282" s="214"/>
      <c r="AD282" s="215"/>
      <c r="AE282" s="126"/>
      <c r="AF282" s="327"/>
      <c r="AG282" s="129"/>
      <c r="AH282" s="129"/>
      <c r="AI282" s="129"/>
      <c r="AJ282" s="129"/>
      <c r="AK282" s="129"/>
      <c r="AL282" s="129"/>
      <c r="AM282" s="129"/>
      <c r="AN282" s="129"/>
      <c r="AO282" s="129"/>
      <c r="AP282" s="31"/>
      <c r="AQ282" s="45"/>
      <c r="AR282" s="31"/>
    </row>
    <row r="283" spans="1:44" ht="12.75" customHeight="1">
      <c r="A283" s="1008"/>
      <c r="B283" s="59"/>
      <c r="C283" s="1497"/>
      <c r="D283" s="47"/>
      <c r="E283" s="1008"/>
      <c r="F283" s="31"/>
      <c r="G283" s="953"/>
      <c r="H283" s="954"/>
      <c r="I283" s="954"/>
      <c r="J283" s="954"/>
      <c r="K283" s="987"/>
      <c r="L283" s="2082" t="s">
        <v>742</v>
      </c>
      <c r="M283" s="2082"/>
      <c r="N283" s="2082"/>
      <c r="O283" s="2082"/>
      <c r="P283" s="2082"/>
      <c r="Q283" s="2115"/>
      <c r="R283" s="2115"/>
      <c r="S283" s="2116"/>
      <c r="T283" s="445" t="s">
        <v>293</v>
      </c>
      <c r="U283" s="2115"/>
      <c r="V283" s="2115"/>
      <c r="W283" s="2116"/>
      <c r="X283" s="446" t="s">
        <v>293</v>
      </c>
      <c r="Y283" s="31"/>
      <c r="Z283" s="31"/>
      <c r="AA283" s="38"/>
      <c r="AB283" s="213"/>
      <c r="AC283" s="214"/>
      <c r="AD283" s="215"/>
      <c r="AE283" s="126"/>
      <c r="AF283" s="327"/>
      <c r="AG283" s="129"/>
      <c r="AH283" s="129"/>
      <c r="AI283" s="129"/>
      <c r="AJ283" s="129"/>
      <c r="AK283" s="129"/>
      <c r="AL283" s="129"/>
      <c r="AM283" s="129"/>
      <c r="AN283" s="129"/>
      <c r="AO283" s="129"/>
      <c r="AP283" s="31"/>
      <c r="AQ283" s="45"/>
      <c r="AR283" s="31"/>
    </row>
    <row r="284" spans="1:44" ht="12.75" customHeight="1">
      <c r="A284" s="1008"/>
      <c r="B284" s="59"/>
      <c r="C284" s="1497"/>
      <c r="D284" s="47"/>
      <c r="E284" s="1008"/>
      <c r="F284" s="31"/>
      <c r="G284" s="2083" t="s">
        <v>743</v>
      </c>
      <c r="H284" s="2084"/>
      <c r="I284" s="2084"/>
      <c r="J284" s="2084"/>
      <c r="K284" s="2085"/>
      <c r="L284" s="2082" t="s">
        <v>741</v>
      </c>
      <c r="M284" s="2082"/>
      <c r="N284" s="2082"/>
      <c r="O284" s="2082"/>
      <c r="P284" s="2082"/>
      <c r="Q284" s="2115"/>
      <c r="R284" s="2115"/>
      <c r="S284" s="2116"/>
      <c r="T284" s="445" t="s">
        <v>293</v>
      </c>
      <c r="U284" s="2115"/>
      <c r="V284" s="2115"/>
      <c r="W284" s="2116"/>
      <c r="X284" s="446" t="s">
        <v>293</v>
      </c>
      <c r="Y284" s="31"/>
      <c r="Z284" s="31"/>
      <c r="AA284" s="38"/>
      <c r="AB284" s="213"/>
      <c r="AC284" s="214"/>
      <c r="AD284" s="215"/>
      <c r="AE284" s="126"/>
      <c r="AF284" s="327"/>
      <c r="AG284" s="129"/>
      <c r="AH284" s="129"/>
      <c r="AI284" s="129"/>
      <c r="AJ284" s="129"/>
      <c r="AK284" s="129"/>
      <c r="AL284" s="129"/>
      <c r="AM284" s="129"/>
      <c r="AN284" s="129"/>
      <c r="AO284" s="129"/>
      <c r="AP284" s="31"/>
      <c r="AQ284" s="45"/>
      <c r="AR284" s="31"/>
    </row>
    <row r="285" spans="1:44" ht="12.75" customHeight="1">
      <c r="A285" s="1008"/>
      <c r="B285" s="59"/>
      <c r="C285" s="1497"/>
      <c r="D285" s="47"/>
      <c r="E285" s="1008"/>
      <c r="F285" s="31"/>
      <c r="G285" s="953"/>
      <c r="H285" s="954"/>
      <c r="I285" s="954"/>
      <c r="J285" s="954"/>
      <c r="K285" s="987"/>
      <c r="L285" s="2082" t="s">
        <v>742</v>
      </c>
      <c r="M285" s="2082"/>
      <c r="N285" s="2082"/>
      <c r="O285" s="2082"/>
      <c r="P285" s="2082"/>
      <c r="Q285" s="2115"/>
      <c r="R285" s="2115"/>
      <c r="S285" s="2116"/>
      <c r="T285" s="445" t="s">
        <v>293</v>
      </c>
      <c r="U285" s="2115"/>
      <c r="V285" s="2115"/>
      <c r="W285" s="2116"/>
      <c r="X285" s="446" t="s">
        <v>293</v>
      </c>
      <c r="Y285" s="31"/>
      <c r="Z285" s="31"/>
      <c r="AA285" s="38"/>
      <c r="AB285" s="213"/>
      <c r="AC285" s="214"/>
      <c r="AD285" s="215"/>
      <c r="AE285" s="126"/>
      <c r="AF285" s="327"/>
      <c r="AG285" s="129"/>
      <c r="AH285" s="129"/>
      <c r="AI285" s="129"/>
      <c r="AJ285" s="129"/>
      <c r="AK285" s="129"/>
      <c r="AL285" s="129"/>
      <c r="AM285" s="129"/>
      <c r="AN285" s="129"/>
      <c r="AO285" s="129"/>
      <c r="AP285" s="31"/>
      <c r="AQ285" s="45"/>
      <c r="AR285" s="31"/>
    </row>
    <row r="286" spans="1:44" ht="13.5" customHeight="1">
      <c r="A286" s="1008"/>
      <c r="B286" s="59"/>
      <c r="C286" s="1497"/>
      <c r="D286" s="47"/>
      <c r="E286" s="1008"/>
      <c r="F286" s="32"/>
      <c r="G286" s="31"/>
      <c r="H286" s="350"/>
      <c r="I286" s="350"/>
      <c r="J286" s="350"/>
      <c r="K286" s="350"/>
      <c r="L286" s="350"/>
      <c r="M286" s="447"/>
      <c r="N286" s="447"/>
      <c r="O286" s="447"/>
      <c r="P286" s="447"/>
      <c r="Q286" s="447"/>
      <c r="R286" s="448"/>
      <c r="S286" s="448"/>
      <c r="T286" s="448"/>
      <c r="U286" s="448"/>
      <c r="V286" s="448"/>
      <c r="W286" s="448"/>
      <c r="X286" s="448"/>
      <c r="Y286" s="245"/>
      <c r="Z286" s="31"/>
      <c r="AA286" s="31"/>
      <c r="AB286" s="213"/>
      <c r="AC286" s="214"/>
      <c r="AD286" s="215"/>
      <c r="AE286" s="126"/>
      <c r="AF286" s="327"/>
      <c r="AG286" s="129"/>
      <c r="AH286" s="129"/>
      <c r="AI286" s="129"/>
      <c r="AJ286" s="129"/>
      <c r="AK286" s="129"/>
      <c r="AL286" s="129"/>
      <c r="AM286" s="129"/>
      <c r="AN286" s="129"/>
      <c r="AO286" s="129"/>
      <c r="AP286" s="31"/>
      <c r="AQ286" s="45"/>
      <c r="AR286" s="31"/>
    </row>
    <row r="287" spans="1:44" ht="13.5" customHeight="1">
      <c r="A287" s="1008"/>
      <c r="B287" s="59"/>
      <c r="C287" s="1497"/>
      <c r="D287" s="47"/>
      <c r="E287" s="1008"/>
      <c r="F287" s="31"/>
      <c r="G287" s="927" t="s">
        <v>744</v>
      </c>
      <c r="H287" s="927"/>
      <c r="I287" s="927"/>
      <c r="J287" s="927"/>
      <c r="K287" s="927"/>
      <c r="L287" s="927"/>
      <c r="M287" s="927"/>
      <c r="N287" s="927"/>
      <c r="O287" s="927"/>
      <c r="P287" s="927"/>
      <c r="Q287" s="927"/>
      <c r="R287" s="927"/>
      <c r="S287" s="927"/>
      <c r="T287" s="927"/>
      <c r="U287" s="927"/>
      <c r="V287" s="927"/>
      <c r="W287" s="927"/>
      <c r="X287" s="927"/>
      <c r="Y287" s="927"/>
      <c r="Z287" s="927"/>
      <c r="AA287" s="31"/>
      <c r="AB287" s="213"/>
      <c r="AC287" s="214"/>
      <c r="AD287" s="215"/>
      <c r="AE287" s="126"/>
      <c r="AF287" s="327"/>
      <c r="AG287" s="129"/>
      <c r="AH287" s="129"/>
      <c r="AI287" s="129"/>
      <c r="AJ287" s="129"/>
      <c r="AK287" s="129"/>
      <c r="AL287" s="129"/>
      <c r="AM287" s="129"/>
      <c r="AN287" s="129"/>
      <c r="AO287" s="129"/>
      <c r="AP287" s="31"/>
      <c r="AQ287" s="45"/>
      <c r="AR287" s="31"/>
    </row>
    <row r="288" spans="1:44" ht="13.5" customHeight="1">
      <c r="A288" s="1008"/>
      <c r="B288" s="59"/>
      <c r="C288" s="1497"/>
      <c r="D288" s="47"/>
      <c r="E288" s="1008"/>
      <c r="F288" s="31"/>
      <c r="G288" s="1062"/>
      <c r="H288" s="1063"/>
      <c r="I288" s="1063"/>
      <c r="J288" s="1063"/>
      <c r="K288" s="1064"/>
      <c r="L288" s="1062"/>
      <c r="M288" s="1063"/>
      <c r="N288" s="1063"/>
      <c r="O288" s="1063"/>
      <c r="P288" s="1064"/>
      <c r="Q288" s="2129" t="s">
        <v>738</v>
      </c>
      <c r="R288" s="2129"/>
      <c r="S288" s="2129"/>
      <c r="T288" s="2129"/>
      <c r="U288" s="2129" t="s">
        <v>739</v>
      </c>
      <c r="V288" s="2129"/>
      <c r="W288" s="2129"/>
      <c r="X288" s="2129"/>
      <c r="Y288" s="31"/>
      <c r="Z288" s="31"/>
      <c r="AA288" s="31"/>
      <c r="AB288" s="213"/>
      <c r="AC288" s="214"/>
      <c r="AD288" s="215"/>
      <c r="AE288" s="126"/>
      <c r="AF288" s="327"/>
      <c r="AG288" s="129"/>
      <c r="AH288" s="129"/>
      <c r="AI288" s="129"/>
      <c r="AJ288" s="129"/>
      <c r="AK288" s="129"/>
      <c r="AL288" s="129"/>
      <c r="AM288" s="129"/>
      <c r="AN288" s="129"/>
      <c r="AO288" s="129"/>
      <c r="AP288" s="31"/>
      <c r="AQ288" s="45"/>
      <c r="AR288" s="31"/>
    </row>
    <row r="289" spans="1:44" ht="13.5" customHeight="1">
      <c r="A289" s="1008"/>
      <c r="B289" s="59"/>
      <c r="C289" s="1497"/>
      <c r="D289" s="47"/>
      <c r="E289" s="1008"/>
      <c r="F289" s="31"/>
      <c r="G289" s="2083" t="s">
        <v>740</v>
      </c>
      <c r="H289" s="2084"/>
      <c r="I289" s="2084"/>
      <c r="J289" s="2084"/>
      <c r="K289" s="2085"/>
      <c r="L289" s="2082" t="s">
        <v>741</v>
      </c>
      <c r="M289" s="2082"/>
      <c r="N289" s="2082"/>
      <c r="O289" s="2082"/>
      <c r="P289" s="2082"/>
      <c r="Q289" s="2115"/>
      <c r="R289" s="2115"/>
      <c r="S289" s="2116"/>
      <c r="T289" s="445" t="s">
        <v>293</v>
      </c>
      <c r="U289" s="2115"/>
      <c r="V289" s="2115"/>
      <c r="W289" s="2116"/>
      <c r="X289" s="446" t="s">
        <v>293</v>
      </c>
      <c r="Y289" s="31"/>
      <c r="Z289" s="31"/>
      <c r="AA289" s="31"/>
      <c r="AB289" s="213"/>
      <c r="AC289" s="214"/>
      <c r="AD289" s="215"/>
      <c r="AE289" s="126"/>
      <c r="AF289" s="327"/>
      <c r="AG289" s="129"/>
      <c r="AH289" s="129"/>
      <c r="AI289" s="129"/>
      <c r="AJ289" s="129"/>
      <c r="AK289" s="129"/>
      <c r="AL289" s="129"/>
      <c r="AM289" s="129"/>
      <c r="AN289" s="129"/>
      <c r="AO289" s="129"/>
      <c r="AP289" s="31"/>
      <c r="AQ289" s="45"/>
      <c r="AR289" s="31"/>
    </row>
    <row r="290" spans="1:44" ht="13.5" customHeight="1">
      <c r="A290" s="1008"/>
      <c r="B290" s="59"/>
      <c r="C290" s="1497"/>
      <c r="D290" s="47"/>
      <c r="E290" s="1008"/>
      <c r="F290" s="31"/>
      <c r="G290" s="953"/>
      <c r="H290" s="954"/>
      <c r="I290" s="954"/>
      <c r="J290" s="954"/>
      <c r="K290" s="987"/>
      <c r="L290" s="2082" t="s">
        <v>742</v>
      </c>
      <c r="M290" s="2082"/>
      <c r="N290" s="2082"/>
      <c r="O290" s="2082"/>
      <c r="P290" s="2082"/>
      <c r="Q290" s="2115"/>
      <c r="R290" s="2115"/>
      <c r="S290" s="2116"/>
      <c r="T290" s="445" t="s">
        <v>293</v>
      </c>
      <c r="U290" s="2115"/>
      <c r="V290" s="2115"/>
      <c r="W290" s="2116"/>
      <c r="X290" s="446" t="s">
        <v>293</v>
      </c>
      <c r="Y290" s="31"/>
      <c r="Z290" s="31"/>
      <c r="AA290" s="31"/>
      <c r="AB290" s="213"/>
      <c r="AC290" s="214"/>
      <c r="AD290" s="215"/>
      <c r="AE290" s="126"/>
      <c r="AF290" s="327"/>
      <c r="AG290" s="129"/>
      <c r="AH290" s="129"/>
      <c r="AI290" s="129"/>
      <c r="AJ290" s="129"/>
      <c r="AK290" s="129"/>
      <c r="AL290" s="129"/>
      <c r="AM290" s="129"/>
      <c r="AN290" s="129"/>
      <c r="AO290" s="129"/>
      <c r="AP290" s="31"/>
      <c r="AQ290" s="45"/>
      <c r="AR290" s="31"/>
    </row>
    <row r="291" spans="1:44" ht="13.5" customHeight="1">
      <c r="A291" s="1008"/>
      <c r="B291" s="59"/>
      <c r="C291" s="1497"/>
      <c r="D291" s="47"/>
      <c r="E291" s="1008"/>
      <c r="F291" s="31"/>
      <c r="G291" s="2083" t="s">
        <v>743</v>
      </c>
      <c r="H291" s="2084"/>
      <c r="I291" s="2084"/>
      <c r="J291" s="2084"/>
      <c r="K291" s="2085"/>
      <c r="L291" s="2082" t="s">
        <v>741</v>
      </c>
      <c r="M291" s="2082"/>
      <c r="N291" s="2082"/>
      <c r="O291" s="2082"/>
      <c r="P291" s="2082"/>
      <c r="Q291" s="2115"/>
      <c r="R291" s="2115"/>
      <c r="S291" s="2116"/>
      <c r="T291" s="445" t="s">
        <v>293</v>
      </c>
      <c r="U291" s="2115"/>
      <c r="V291" s="2115"/>
      <c r="W291" s="2116"/>
      <c r="X291" s="446" t="s">
        <v>293</v>
      </c>
      <c r="Y291" s="31"/>
      <c r="Z291" s="31"/>
      <c r="AA291" s="31"/>
      <c r="AB291" s="213"/>
      <c r="AC291" s="214"/>
      <c r="AD291" s="215"/>
      <c r="AE291" s="126"/>
      <c r="AF291" s="327"/>
      <c r="AG291" s="129"/>
      <c r="AH291" s="129"/>
      <c r="AI291" s="129"/>
      <c r="AJ291" s="129"/>
      <c r="AK291" s="129"/>
      <c r="AL291" s="129"/>
      <c r="AM291" s="129"/>
      <c r="AN291" s="129"/>
      <c r="AO291" s="129"/>
      <c r="AP291" s="31"/>
      <c r="AQ291" s="45"/>
      <c r="AR291" s="31"/>
    </row>
    <row r="292" spans="1:44" ht="13.5" customHeight="1">
      <c r="A292" s="1008"/>
      <c r="B292" s="59"/>
      <c r="C292" s="1497"/>
      <c r="D292" s="47"/>
      <c r="E292" s="1008"/>
      <c r="F292" s="31"/>
      <c r="G292" s="953"/>
      <c r="H292" s="954"/>
      <c r="I292" s="954"/>
      <c r="J292" s="954"/>
      <c r="K292" s="987"/>
      <c r="L292" s="2082" t="s">
        <v>742</v>
      </c>
      <c r="M292" s="2082"/>
      <c r="N292" s="2082"/>
      <c r="O292" s="2082"/>
      <c r="P292" s="2082"/>
      <c r="Q292" s="2115"/>
      <c r="R292" s="2115"/>
      <c r="S292" s="2116"/>
      <c r="T292" s="445" t="s">
        <v>293</v>
      </c>
      <c r="U292" s="2115"/>
      <c r="V292" s="2115"/>
      <c r="W292" s="2116"/>
      <c r="X292" s="446" t="s">
        <v>293</v>
      </c>
      <c r="Y292" s="31"/>
      <c r="Z292" s="31"/>
      <c r="AA292" s="31"/>
      <c r="AB292" s="213"/>
      <c r="AC292" s="214"/>
      <c r="AD292" s="215"/>
      <c r="AE292" s="126"/>
      <c r="AF292" s="327"/>
      <c r="AG292" s="129"/>
      <c r="AH292" s="129"/>
      <c r="AI292" s="129"/>
      <c r="AJ292" s="129"/>
      <c r="AK292" s="129"/>
      <c r="AL292" s="129"/>
      <c r="AM292" s="129"/>
      <c r="AN292" s="129"/>
      <c r="AO292" s="129"/>
      <c r="AP292" s="31"/>
      <c r="AQ292" s="45"/>
      <c r="AR292" s="31"/>
    </row>
    <row r="293" spans="1:44" ht="13.5" customHeight="1">
      <c r="A293" s="1008"/>
      <c r="B293" s="59"/>
      <c r="C293" s="1497"/>
      <c r="D293" s="47"/>
      <c r="E293" s="1008"/>
      <c r="F293" s="31"/>
      <c r="G293" s="350"/>
      <c r="H293" s="350"/>
      <c r="I293" s="350"/>
      <c r="J293" s="350"/>
      <c r="K293" s="350"/>
      <c r="L293" s="447"/>
      <c r="M293" s="447"/>
      <c r="N293" s="447"/>
      <c r="O293" s="447"/>
      <c r="P293" s="447"/>
      <c r="Q293" s="448"/>
      <c r="R293" s="448"/>
      <c r="S293" s="448"/>
      <c r="T293" s="448"/>
      <c r="U293" s="448"/>
      <c r="V293" s="448"/>
      <c r="W293" s="448"/>
      <c r="X293" s="245"/>
      <c r="Y293" s="31"/>
      <c r="Z293" s="31"/>
      <c r="AA293" s="31"/>
      <c r="AB293" s="213"/>
      <c r="AC293" s="214"/>
      <c r="AD293" s="215"/>
      <c r="AE293" s="126"/>
      <c r="AF293" s="327"/>
      <c r="AG293" s="129"/>
      <c r="AH293" s="129"/>
      <c r="AI293" s="129"/>
      <c r="AJ293" s="129"/>
      <c r="AK293" s="129"/>
      <c r="AL293" s="129"/>
      <c r="AM293" s="129"/>
      <c r="AN293" s="129"/>
      <c r="AO293" s="129"/>
      <c r="AP293" s="31"/>
      <c r="AQ293" s="45"/>
      <c r="AR293" s="31"/>
    </row>
    <row r="294" spans="1:44">
      <c r="A294" s="1008"/>
      <c r="B294" s="59"/>
      <c r="C294" s="1497"/>
      <c r="D294" s="47"/>
      <c r="E294" s="1008"/>
      <c r="F294" s="32"/>
      <c r="G294" s="2130" t="s">
        <v>133</v>
      </c>
      <c r="H294" s="2131"/>
      <c r="I294" s="2131"/>
      <c r="J294" s="2131"/>
      <c r="K294" s="2131"/>
      <c r="L294" s="2131"/>
      <c r="M294" s="2131"/>
      <c r="N294" s="2132"/>
      <c r="O294" s="2133"/>
      <c r="P294" s="2134"/>
      <c r="Q294" s="2134"/>
      <c r="R294" s="384" t="s">
        <v>119</v>
      </c>
      <c r="S294" s="355"/>
      <c r="T294" s="355"/>
      <c r="U294" s="355"/>
      <c r="V294" s="355"/>
      <c r="W294" s="355"/>
      <c r="X294" s="355"/>
      <c r="Y294" s="355"/>
      <c r="Z294" s="355"/>
      <c r="AA294" s="45"/>
      <c r="AB294" s="144"/>
      <c r="AC294" s="145"/>
      <c r="AD294" s="146"/>
      <c r="AE294" s="126"/>
      <c r="AF294" s="327"/>
      <c r="AG294" s="129"/>
      <c r="AH294" s="129"/>
      <c r="AI294" s="129"/>
      <c r="AJ294" s="129"/>
      <c r="AK294" s="129"/>
      <c r="AL294" s="129"/>
      <c r="AM294" s="129"/>
      <c r="AN294" s="129"/>
      <c r="AO294" s="129"/>
      <c r="AP294" s="31"/>
      <c r="AQ294" s="45"/>
      <c r="AR294" s="31"/>
    </row>
    <row r="295" spans="1:44" ht="7.5" customHeight="1">
      <c r="A295" s="47"/>
      <c r="B295" s="59"/>
      <c r="C295" s="1497"/>
      <c r="D295" s="47"/>
      <c r="E295" s="1008"/>
      <c r="F295" s="32"/>
      <c r="G295" s="31"/>
      <c r="H295" s="927"/>
      <c r="I295" s="927"/>
      <c r="J295" s="927"/>
      <c r="K295" s="927"/>
      <c r="L295" s="927"/>
      <c r="M295" s="927"/>
      <c r="N295" s="927"/>
      <c r="O295" s="927"/>
      <c r="P295" s="927"/>
      <c r="Q295" s="927"/>
      <c r="R295" s="927"/>
      <c r="S295" s="927"/>
      <c r="T295" s="927"/>
      <c r="U295" s="927"/>
      <c r="V295" s="927"/>
      <c r="W295" s="927"/>
      <c r="X295" s="927"/>
      <c r="Y295" s="927"/>
      <c r="Z295" s="927"/>
      <c r="AA295" s="927"/>
      <c r="AB295" s="144"/>
      <c r="AC295" s="145"/>
      <c r="AD295" s="146"/>
      <c r="AE295" s="126"/>
      <c r="AF295" s="327"/>
      <c r="AG295" s="129"/>
      <c r="AH295" s="129"/>
      <c r="AI295" s="129"/>
      <c r="AJ295" s="129"/>
      <c r="AK295" s="129"/>
      <c r="AL295" s="129"/>
      <c r="AM295" s="129"/>
      <c r="AN295" s="129"/>
      <c r="AO295" s="129"/>
      <c r="AP295" s="31"/>
      <c r="AQ295" s="45"/>
      <c r="AR295" s="31"/>
    </row>
    <row r="296" spans="1:44" ht="1.5" customHeight="1">
      <c r="A296" s="47"/>
      <c r="B296" s="59"/>
      <c r="C296" s="1497"/>
      <c r="D296" s="47"/>
      <c r="E296" s="1008"/>
      <c r="F296" s="32"/>
      <c r="G296" s="390"/>
      <c r="H296" s="390"/>
      <c r="I296" s="390"/>
      <c r="J296" s="390"/>
      <c r="K296" s="390"/>
      <c r="L296" s="390"/>
      <c r="M296" s="390"/>
      <c r="N296" s="390"/>
      <c r="O296" s="449"/>
      <c r="P296" s="449"/>
      <c r="Q296" s="449"/>
      <c r="R296" s="245"/>
      <c r="S296" s="355"/>
      <c r="T296" s="355"/>
      <c r="U296" s="355"/>
      <c r="V296" s="355"/>
      <c r="W296" s="355"/>
      <c r="X296" s="355"/>
      <c r="Y296" s="355"/>
      <c r="Z296" s="355"/>
      <c r="AA296" s="45"/>
      <c r="AB296" s="144"/>
      <c r="AC296" s="145"/>
      <c r="AD296" s="146"/>
      <c r="AE296" s="126"/>
      <c r="AF296" s="327"/>
      <c r="AG296" s="129"/>
      <c r="AH296" s="129"/>
      <c r="AI296" s="129"/>
      <c r="AJ296" s="129"/>
      <c r="AK296" s="129"/>
      <c r="AL296" s="129"/>
      <c r="AM296" s="129"/>
      <c r="AN296" s="129"/>
      <c r="AO296" s="129"/>
      <c r="AP296" s="31"/>
      <c r="AQ296" s="45"/>
      <c r="AR296" s="31"/>
    </row>
    <row r="297" spans="1:44" ht="13.5" customHeight="1">
      <c r="A297" s="47"/>
      <c r="B297" s="59"/>
      <c r="C297" s="1497"/>
      <c r="D297" s="47"/>
      <c r="E297" s="1008"/>
      <c r="F297" s="32"/>
      <c r="G297" s="2135" t="s">
        <v>221</v>
      </c>
      <c r="H297" s="2135"/>
      <c r="I297" s="2135"/>
      <c r="J297" s="2135"/>
      <c r="K297" s="2135"/>
      <c r="L297" s="2135"/>
      <c r="M297" s="2135"/>
      <c r="N297" s="2135"/>
      <c r="O297" s="2135"/>
      <c r="P297" s="2135"/>
      <c r="Q297" s="2135"/>
      <c r="R297" s="2135"/>
      <c r="S297" s="2135"/>
      <c r="T297" s="2135"/>
      <c r="U297" s="2135"/>
      <c r="V297" s="2135"/>
      <c r="W297" s="2135"/>
      <c r="X297" s="2135"/>
      <c r="Y297" s="2135"/>
      <c r="Z297" s="2135"/>
      <c r="AA297" s="2136"/>
      <c r="AB297" s="144"/>
      <c r="AC297" s="145"/>
      <c r="AD297" s="146"/>
      <c r="AE297" s="126"/>
      <c r="AF297" s="327"/>
      <c r="AG297" s="129"/>
      <c r="AH297" s="129"/>
      <c r="AI297" s="129"/>
      <c r="AJ297" s="129"/>
      <c r="AK297" s="129"/>
      <c r="AL297" s="129"/>
      <c r="AM297" s="129"/>
      <c r="AN297" s="129"/>
      <c r="AO297" s="129"/>
      <c r="AP297" s="31"/>
      <c r="AQ297" s="45"/>
      <c r="AR297" s="31"/>
    </row>
    <row r="298" spans="1:44" ht="17.25" customHeight="1">
      <c r="A298" s="47"/>
      <c r="B298" s="59"/>
      <c r="C298" s="1497"/>
      <c r="D298" s="47"/>
      <c r="E298" s="1008"/>
      <c r="F298" s="32"/>
      <c r="G298" s="2135"/>
      <c r="H298" s="2135"/>
      <c r="I298" s="2135"/>
      <c r="J298" s="2135"/>
      <c r="K298" s="2135"/>
      <c r="L298" s="2135"/>
      <c r="M298" s="2135"/>
      <c r="N298" s="2135"/>
      <c r="O298" s="2135"/>
      <c r="P298" s="2135"/>
      <c r="Q298" s="2135"/>
      <c r="R298" s="2135"/>
      <c r="S298" s="2135"/>
      <c r="T298" s="2135"/>
      <c r="U298" s="2135"/>
      <c r="V298" s="2135"/>
      <c r="W298" s="2135"/>
      <c r="X298" s="2135"/>
      <c r="Y298" s="2135"/>
      <c r="Z298" s="2135"/>
      <c r="AA298" s="2136"/>
      <c r="AB298" s="144"/>
      <c r="AC298" s="145"/>
      <c r="AD298" s="146"/>
      <c r="AE298" s="126"/>
      <c r="AF298" s="327"/>
      <c r="AG298" s="129"/>
      <c r="AH298" s="129"/>
      <c r="AI298" s="129"/>
      <c r="AJ298" s="129"/>
      <c r="AK298" s="129"/>
      <c r="AL298" s="129"/>
      <c r="AM298" s="129"/>
      <c r="AN298" s="129"/>
      <c r="AO298" s="129"/>
      <c r="AP298" s="31"/>
      <c r="AQ298" s="45"/>
      <c r="AR298" s="31"/>
    </row>
    <row r="299" spans="1:44">
      <c r="A299" s="47"/>
      <c r="B299" s="59"/>
      <c r="C299" s="1497"/>
      <c r="D299" s="47"/>
      <c r="E299" s="1008"/>
      <c r="F299" s="32"/>
      <c r="G299" s="2086"/>
      <c r="H299" s="2087"/>
      <c r="I299" s="2087"/>
      <c r="J299" s="2087"/>
      <c r="K299" s="2087"/>
      <c r="L299" s="2087"/>
      <c r="M299" s="2087"/>
      <c r="N299" s="2087"/>
      <c r="O299" s="2087"/>
      <c r="P299" s="2087"/>
      <c r="Q299" s="2087"/>
      <c r="R299" s="2087"/>
      <c r="S299" s="2087"/>
      <c r="T299" s="2087"/>
      <c r="U299" s="2087"/>
      <c r="V299" s="2087"/>
      <c r="W299" s="2087"/>
      <c r="X299" s="2087"/>
      <c r="Y299" s="2087"/>
      <c r="Z299" s="2088"/>
      <c r="AA299" s="339"/>
      <c r="AB299" s="144"/>
      <c r="AC299" s="145"/>
      <c r="AD299" s="146"/>
      <c r="AE299" s="126"/>
      <c r="AF299" s="327"/>
      <c r="AG299" s="129"/>
      <c r="AH299" s="129"/>
      <c r="AI299" s="129"/>
      <c r="AJ299" s="129"/>
      <c r="AK299" s="129"/>
      <c r="AL299" s="129"/>
      <c r="AM299" s="129"/>
      <c r="AN299" s="129"/>
      <c r="AO299" s="129"/>
      <c r="AP299" s="31"/>
      <c r="AQ299" s="45"/>
      <c r="AR299" s="31"/>
    </row>
    <row r="300" spans="1:44">
      <c r="A300" s="47"/>
      <c r="B300" s="59"/>
      <c r="C300" s="1497"/>
      <c r="D300" s="47"/>
      <c r="E300" s="1008"/>
      <c r="F300" s="32"/>
      <c r="G300" s="1588"/>
      <c r="H300" s="1589"/>
      <c r="I300" s="1589"/>
      <c r="J300" s="1589"/>
      <c r="K300" s="1589"/>
      <c r="L300" s="1589"/>
      <c r="M300" s="1589"/>
      <c r="N300" s="1589"/>
      <c r="O300" s="1589"/>
      <c r="P300" s="1589"/>
      <c r="Q300" s="1589"/>
      <c r="R300" s="1589"/>
      <c r="S300" s="1589"/>
      <c r="T300" s="1589"/>
      <c r="U300" s="1589"/>
      <c r="V300" s="1589"/>
      <c r="W300" s="1589"/>
      <c r="X300" s="1589"/>
      <c r="Y300" s="1589"/>
      <c r="Z300" s="1590"/>
      <c r="AA300" s="339"/>
      <c r="AB300" s="144"/>
      <c r="AC300" s="145"/>
      <c r="AD300" s="146"/>
      <c r="AE300" s="126"/>
      <c r="AF300" s="327"/>
      <c r="AG300" s="129"/>
      <c r="AH300" s="129"/>
      <c r="AI300" s="129"/>
      <c r="AJ300" s="129"/>
      <c r="AK300" s="129"/>
      <c r="AL300" s="129"/>
      <c r="AM300" s="129"/>
      <c r="AN300" s="129"/>
      <c r="AO300" s="129"/>
      <c r="AP300" s="31"/>
      <c r="AQ300" s="45"/>
      <c r="AR300" s="31"/>
    </row>
    <row r="301" spans="1:44">
      <c r="A301" s="47"/>
      <c r="B301" s="59"/>
      <c r="C301" s="1497"/>
      <c r="D301" s="47"/>
      <c r="E301" s="1008"/>
      <c r="F301" s="32"/>
      <c r="G301" s="1501"/>
      <c r="H301" s="1289"/>
      <c r="I301" s="1289"/>
      <c r="J301" s="1289"/>
      <c r="K301" s="1289"/>
      <c r="L301" s="1289"/>
      <c r="M301" s="1289"/>
      <c r="N301" s="1289"/>
      <c r="O301" s="1289"/>
      <c r="P301" s="1289"/>
      <c r="Q301" s="1289"/>
      <c r="R301" s="1289"/>
      <c r="S301" s="1289"/>
      <c r="T301" s="1289"/>
      <c r="U301" s="1289"/>
      <c r="V301" s="1289"/>
      <c r="W301" s="1289"/>
      <c r="X301" s="1289"/>
      <c r="Y301" s="1289"/>
      <c r="Z301" s="1502"/>
      <c r="AA301" s="339"/>
      <c r="AB301" s="144"/>
      <c r="AC301" s="145"/>
      <c r="AD301" s="146"/>
      <c r="AE301" s="126"/>
      <c r="AF301" s="327"/>
      <c r="AG301" s="129"/>
      <c r="AH301" s="129"/>
      <c r="AI301" s="129"/>
      <c r="AJ301" s="129"/>
      <c r="AK301" s="129"/>
      <c r="AL301" s="129"/>
      <c r="AM301" s="129"/>
      <c r="AN301" s="129"/>
      <c r="AO301" s="129"/>
      <c r="AP301" s="31"/>
      <c r="AQ301" s="45"/>
      <c r="AR301" s="31"/>
    </row>
    <row r="302" spans="1:44">
      <c r="A302" s="47"/>
      <c r="B302" s="59"/>
      <c r="C302" s="1497"/>
      <c r="D302" s="47"/>
      <c r="E302" s="1008"/>
      <c r="F302" s="32"/>
      <c r="G302" s="41"/>
      <c r="H302" s="41"/>
      <c r="I302" s="41"/>
      <c r="J302" s="41"/>
      <c r="K302" s="41"/>
      <c r="L302" s="41"/>
      <c r="M302" s="41"/>
      <c r="N302" s="41"/>
      <c r="O302" s="41"/>
      <c r="P302" s="41"/>
      <c r="Q302" s="41"/>
      <c r="R302" s="41"/>
      <c r="S302" s="41"/>
      <c r="T302" s="41"/>
      <c r="U302" s="41"/>
      <c r="V302" s="41"/>
      <c r="W302" s="41"/>
      <c r="X302" s="41"/>
      <c r="Y302" s="41"/>
      <c r="Z302" s="41"/>
      <c r="AA302" s="339"/>
      <c r="AB302" s="144"/>
      <c r="AC302" s="145"/>
      <c r="AD302" s="146"/>
      <c r="AE302" s="126"/>
      <c r="AF302" s="327"/>
      <c r="AG302" s="129"/>
      <c r="AH302" s="129"/>
      <c r="AI302" s="129"/>
      <c r="AJ302" s="129"/>
      <c r="AK302" s="129"/>
      <c r="AL302" s="129"/>
      <c r="AM302" s="129"/>
      <c r="AN302" s="129"/>
      <c r="AO302" s="129"/>
      <c r="AP302" s="31"/>
      <c r="AQ302" s="45"/>
      <c r="AR302" s="31"/>
    </row>
    <row r="303" spans="1:44">
      <c r="A303" s="47"/>
      <c r="B303" s="59"/>
      <c r="C303" s="1497"/>
      <c r="D303" s="47"/>
      <c r="E303" s="47"/>
      <c r="F303" s="32"/>
      <c r="G303" s="2089" t="s">
        <v>134</v>
      </c>
      <c r="H303" s="2090"/>
      <c r="I303" s="2090"/>
      <c r="J303" s="2090"/>
      <c r="K303" s="2090"/>
      <c r="L303" s="2090"/>
      <c r="M303" s="2090"/>
      <c r="N303" s="2091"/>
      <c r="O303" s="2092"/>
      <c r="P303" s="2093"/>
      <c r="Q303" s="2093"/>
      <c r="R303" s="159" t="s">
        <v>119</v>
      </c>
      <c r="S303" s="41"/>
      <c r="T303" s="41"/>
      <c r="U303" s="41"/>
      <c r="V303" s="41"/>
      <c r="W303" s="41"/>
      <c r="X303" s="41"/>
      <c r="Y303" s="41"/>
      <c r="Z303" s="41"/>
      <c r="AA303" s="339"/>
      <c r="AB303" s="144"/>
      <c r="AC303" s="145"/>
      <c r="AD303" s="146"/>
      <c r="AE303" s="126"/>
      <c r="AF303" s="327"/>
      <c r="AG303" s="129"/>
      <c r="AH303" s="129"/>
      <c r="AI303" s="129"/>
      <c r="AJ303" s="129"/>
      <c r="AK303" s="129"/>
      <c r="AL303" s="129"/>
      <c r="AM303" s="129"/>
      <c r="AN303" s="129"/>
      <c r="AO303" s="129"/>
      <c r="AP303" s="31"/>
      <c r="AQ303" s="45"/>
      <c r="AR303" s="31"/>
    </row>
    <row r="304" spans="1:44">
      <c r="A304" s="47"/>
      <c r="B304" s="59"/>
      <c r="C304" s="1497"/>
      <c r="D304" s="47"/>
      <c r="E304" s="47"/>
      <c r="F304" s="32"/>
      <c r="G304" s="46"/>
      <c r="H304" s="46"/>
      <c r="I304" s="46"/>
      <c r="J304" s="46"/>
      <c r="K304" s="46"/>
      <c r="L304" s="46"/>
      <c r="M304" s="46"/>
      <c r="N304" s="46"/>
      <c r="O304" s="701"/>
      <c r="P304" s="701"/>
      <c r="Q304" s="701"/>
      <c r="R304" s="31"/>
      <c r="S304" s="41"/>
      <c r="T304" s="41"/>
      <c r="U304" s="41"/>
      <c r="V304" s="41"/>
      <c r="W304" s="41"/>
      <c r="X304" s="41"/>
      <c r="Y304" s="41"/>
      <c r="Z304" s="41"/>
      <c r="AA304" s="339"/>
      <c r="AB304" s="144"/>
      <c r="AC304" s="145"/>
      <c r="AD304" s="146"/>
      <c r="AE304" s="126"/>
      <c r="AF304" s="327"/>
      <c r="AG304" s="129"/>
      <c r="AH304" s="129"/>
      <c r="AI304" s="129"/>
      <c r="AJ304" s="129"/>
      <c r="AK304" s="129"/>
      <c r="AL304" s="129"/>
      <c r="AM304" s="129"/>
      <c r="AN304" s="129"/>
      <c r="AO304" s="129"/>
      <c r="AP304" s="31"/>
      <c r="AQ304" s="45"/>
      <c r="AR304" s="31"/>
    </row>
    <row r="305" spans="1:44">
      <c r="A305" s="47"/>
      <c r="B305" s="59"/>
      <c r="C305" s="1497"/>
      <c r="D305" s="47"/>
      <c r="E305" s="47"/>
      <c r="F305" s="32"/>
      <c r="G305" s="1553" t="s">
        <v>865</v>
      </c>
      <c r="H305" s="1553"/>
      <c r="I305" s="1553"/>
      <c r="J305" s="1553"/>
      <c r="K305" s="1553"/>
      <c r="L305" s="1553"/>
      <c r="M305" s="1553"/>
      <c r="N305" s="1553"/>
      <c r="O305" s="1553"/>
      <c r="P305" s="1553"/>
      <c r="Q305" s="1553"/>
      <c r="R305" s="1553"/>
      <c r="S305" s="1553"/>
      <c r="T305" s="1553"/>
      <c r="U305" s="1553"/>
      <c r="V305" s="1553"/>
      <c r="W305" s="1553"/>
      <c r="X305" s="1553"/>
      <c r="Y305" s="1553"/>
      <c r="Z305" s="1553"/>
      <c r="AA305" s="1554"/>
      <c r="AB305" s="144"/>
      <c r="AC305" s="145"/>
      <c r="AD305" s="146"/>
      <c r="AE305" s="126"/>
      <c r="AF305" s="327"/>
      <c r="AG305" s="129"/>
      <c r="AH305" s="129"/>
      <c r="AI305" s="129"/>
      <c r="AJ305" s="129"/>
      <c r="AK305" s="129"/>
      <c r="AL305" s="129"/>
      <c r="AM305" s="129"/>
      <c r="AN305" s="129"/>
      <c r="AO305" s="129"/>
      <c r="AP305" s="31"/>
      <c r="AQ305" s="45"/>
      <c r="AR305" s="31"/>
    </row>
    <row r="306" spans="1:44">
      <c r="A306" s="47"/>
      <c r="B306" s="59"/>
      <c r="C306" s="1497"/>
      <c r="D306" s="47"/>
      <c r="E306" s="47"/>
      <c r="F306" s="32"/>
      <c r="G306" s="2086"/>
      <c r="H306" s="2087"/>
      <c r="I306" s="2087"/>
      <c r="J306" s="2087"/>
      <c r="K306" s="2087"/>
      <c r="L306" s="2087"/>
      <c r="M306" s="2087"/>
      <c r="N306" s="2087"/>
      <c r="O306" s="2087"/>
      <c r="P306" s="2087"/>
      <c r="Q306" s="2087"/>
      <c r="R306" s="2087"/>
      <c r="S306" s="2087"/>
      <c r="T306" s="2087"/>
      <c r="U306" s="2087"/>
      <c r="V306" s="2087"/>
      <c r="W306" s="2087"/>
      <c r="X306" s="2087"/>
      <c r="Y306" s="2087"/>
      <c r="Z306" s="2088"/>
      <c r="AA306" s="339"/>
      <c r="AB306" s="144"/>
      <c r="AC306" s="145"/>
      <c r="AD306" s="146"/>
      <c r="AE306" s="126"/>
      <c r="AF306" s="327"/>
      <c r="AG306" s="129"/>
      <c r="AH306" s="129"/>
      <c r="AI306" s="129"/>
      <c r="AJ306" s="129"/>
      <c r="AK306" s="129"/>
      <c r="AL306" s="129"/>
      <c r="AM306" s="129"/>
      <c r="AN306" s="129"/>
      <c r="AO306" s="129"/>
      <c r="AP306" s="31"/>
      <c r="AQ306" s="45"/>
      <c r="AR306" s="31"/>
    </row>
    <row r="307" spans="1:44">
      <c r="A307" s="47"/>
      <c r="B307" s="59"/>
      <c r="C307" s="1497"/>
      <c r="D307" s="47"/>
      <c r="E307" s="47"/>
      <c r="F307" s="32"/>
      <c r="G307" s="1588"/>
      <c r="H307" s="1589"/>
      <c r="I307" s="1589"/>
      <c r="J307" s="1589"/>
      <c r="K307" s="1589"/>
      <c r="L307" s="1589"/>
      <c r="M307" s="1589"/>
      <c r="N307" s="1589"/>
      <c r="O307" s="1589"/>
      <c r="P307" s="1589"/>
      <c r="Q307" s="1589"/>
      <c r="R307" s="1589"/>
      <c r="S307" s="1589"/>
      <c r="T307" s="1589"/>
      <c r="U307" s="1589"/>
      <c r="V307" s="1589"/>
      <c r="W307" s="1589"/>
      <c r="X307" s="1589"/>
      <c r="Y307" s="1589"/>
      <c r="Z307" s="1590"/>
      <c r="AA307" s="339"/>
      <c r="AB307" s="144"/>
      <c r="AC307" s="145"/>
      <c r="AD307" s="146"/>
      <c r="AE307" s="126"/>
      <c r="AF307" s="327"/>
      <c r="AG307" s="129"/>
      <c r="AH307" s="129"/>
      <c r="AI307" s="129"/>
      <c r="AJ307" s="129"/>
      <c r="AK307" s="129"/>
      <c r="AL307" s="129"/>
      <c r="AM307" s="129"/>
      <c r="AN307" s="129"/>
      <c r="AO307" s="129"/>
      <c r="AP307" s="31"/>
      <c r="AQ307" s="45"/>
      <c r="AR307" s="31"/>
    </row>
    <row r="308" spans="1:44">
      <c r="A308" s="47"/>
      <c r="B308" s="59"/>
      <c r="C308" s="1497"/>
      <c r="D308" s="47"/>
      <c r="E308" s="47"/>
      <c r="F308" s="32"/>
      <c r="G308" s="1501"/>
      <c r="H308" s="1289"/>
      <c r="I308" s="1289"/>
      <c r="J308" s="1289"/>
      <c r="K308" s="1289"/>
      <c r="L308" s="1289"/>
      <c r="M308" s="1289"/>
      <c r="N308" s="1289"/>
      <c r="O308" s="1289"/>
      <c r="P308" s="1289"/>
      <c r="Q308" s="1289"/>
      <c r="R308" s="1289"/>
      <c r="S308" s="1289"/>
      <c r="T308" s="1289"/>
      <c r="U308" s="1289"/>
      <c r="V308" s="1289"/>
      <c r="W308" s="1289"/>
      <c r="X308" s="1289"/>
      <c r="Y308" s="1289"/>
      <c r="Z308" s="1502"/>
      <c r="AA308" s="339"/>
      <c r="AB308" s="144"/>
      <c r="AC308" s="145"/>
      <c r="AD308" s="146"/>
      <c r="AE308" s="126"/>
      <c r="AF308" s="327"/>
      <c r="AG308" s="129"/>
      <c r="AH308" s="129"/>
      <c r="AI308" s="129"/>
      <c r="AJ308" s="129"/>
      <c r="AK308" s="129"/>
      <c r="AL308" s="129"/>
      <c r="AM308" s="129"/>
      <c r="AN308" s="129"/>
      <c r="AO308" s="129"/>
      <c r="AP308" s="31"/>
      <c r="AQ308" s="45"/>
      <c r="AR308" s="31"/>
    </row>
    <row r="309" spans="1:44" ht="13.5" customHeight="1">
      <c r="A309" s="47"/>
      <c r="B309" s="59"/>
      <c r="C309" s="1497"/>
      <c r="D309" s="47"/>
      <c r="E309" s="47"/>
      <c r="F309" s="32"/>
      <c r="G309" s="2242" t="s">
        <v>222</v>
      </c>
      <c r="H309" s="2242"/>
      <c r="I309" s="2242"/>
      <c r="J309" s="2242"/>
      <c r="K309" s="2242"/>
      <c r="L309" s="2242"/>
      <c r="M309" s="2242"/>
      <c r="N309" s="2242"/>
      <c r="O309" s="2242"/>
      <c r="P309" s="2242"/>
      <c r="Q309" s="2242"/>
      <c r="R309" s="2242"/>
      <c r="S309" s="2242"/>
      <c r="T309" s="2242"/>
      <c r="U309" s="2242"/>
      <c r="V309" s="2242"/>
      <c r="W309" s="2242"/>
      <c r="X309" s="2242"/>
      <c r="Y309" s="2242"/>
      <c r="Z309" s="2242"/>
      <c r="AA309" s="339"/>
      <c r="AB309" s="144"/>
      <c r="AC309" s="145"/>
      <c r="AD309" s="146"/>
      <c r="AE309" s="126"/>
      <c r="AF309" s="327"/>
      <c r="AG309" s="129"/>
      <c r="AH309" s="129"/>
      <c r="AI309" s="129"/>
      <c r="AJ309" s="129"/>
      <c r="AK309" s="129"/>
      <c r="AL309" s="129"/>
      <c r="AM309" s="129"/>
      <c r="AN309" s="129"/>
      <c r="AO309" s="129"/>
      <c r="AP309" s="31"/>
      <c r="AQ309" s="45"/>
      <c r="AR309" s="31"/>
    </row>
    <row r="310" spans="1:44">
      <c r="A310" s="47"/>
      <c r="B310" s="59"/>
      <c r="C310" s="1497"/>
      <c r="D310" s="47"/>
      <c r="E310" s="47"/>
      <c r="F310" s="32"/>
      <c r="G310" s="2229"/>
      <c r="H310" s="2229"/>
      <c r="I310" s="2229"/>
      <c r="J310" s="2229"/>
      <c r="K310" s="2229"/>
      <c r="L310" s="2229"/>
      <c r="M310" s="2229"/>
      <c r="N310" s="2229"/>
      <c r="O310" s="2229"/>
      <c r="P310" s="2229"/>
      <c r="Q310" s="2229"/>
      <c r="R310" s="2229"/>
      <c r="S310" s="2229"/>
      <c r="T310" s="2229"/>
      <c r="U310" s="2229"/>
      <c r="V310" s="2229"/>
      <c r="W310" s="2229"/>
      <c r="X310" s="2229"/>
      <c r="Y310" s="2229"/>
      <c r="Z310" s="2229"/>
      <c r="AA310" s="339"/>
      <c r="AB310" s="144"/>
      <c r="AC310" s="145"/>
      <c r="AD310" s="146"/>
      <c r="AE310" s="126"/>
      <c r="AF310" s="327"/>
      <c r="AG310" s="129"/>
      <c r="AH310" s="129"/>
      <c r="AI310" s="129"/>
      <c r="AJ310" s="129"/>
      <c r="AK310" s="129"/>
      <c r="AL310" s="129"/>
      <c r="AM310" s="129"/>
      <c r="AN310" s="129"/>
      <c r="AO310" s="129"/>
      <c r="AP310" s="31"/>
      <c r="AQ310" s="45"/>
      <c r="AR310" s="31"/>
    </row>
    <row r="311" spans="1:44">
      <c r="A311" s="47"/>
      <c r="B311" s="59"/>
      <c r="C311" s="1497"/>
      <c r="D311" s="47"/>
      <c r="E311" s="47"/>
      <c r="F311" s="32"/>
      <c r="G311" s="2086"/>
      <c r="H311" s="2087"/>
      <c r="I311" s="2087"/>
      <c r="J311" s="2087"/>
      <c r="K311" s="2087"/>
      <c r="L311" s="2087"/>
      <c r="M311" s="2087"/>
      <c r="N311" s="2087"/>
      <c r="O311" s="2087"/>
      <c r="P311" s="2087"/>
      <c r="Q311" s="2087"/>
      <c r="R311" s="2087"/>
      <c r="S311" s="2087"/>
      <c r="T311" s="2087"/>
      <c r="U311" s="2087"/>
      <c r="V311" s="2087"/>
      <c r="W311" s="2087"/>
      <c r="X311" s="2087"/>
      <c r="Y311" s="2087"/>
      <c r="Z311" s="2088"/>
      <c r="AA311" s="339"/>
      <c r="AB311" s="144"/>
      <c r="AC311" s="145"/>
      <c r="AD311" s="146"/>
      <c r="AE311" s="126"/>
      <c r="AF311" s="327"/>
      <c r="AG311" s="129"/>
      <c r="AH311" s="129"/>
      <c r="AI311" s="129"/>
      <c r="AJ311" s="129"/>
      <c r="AK311" s="129"/>
      <c r="AL311" s="129"/>
      <c r="AM311" s="129"/>
      <c r="AN311" s="129"/>
      <c r="AO311" s="129"/>
      <c r="AP311" s="31"/>
      <c r="AQ311" s="45"/>
      <c r="AR311" s="31"/>
    </row>
    <row r="312" spans="1:44">
      <c r="A312" s="47"/>
      <c r="B312" s="59"/>
      <c r="C312" s="1497"/>
      <c r="D312" s="47"/>
      <c r="E312" s="47"/>
      <c r="F312" s="32"/>
      <c r="G312" s="1588"/>
      <c r="H312" s="1589"/>
      <c r="I312" s="1589"/>
      <c r="J312" s="1589"/>
      <c r="K312" s="1589"/>
      <c r="L312" s="1589"/>
      <c r="M312" s="1589"/>
      <c r="N312" s="1589"/>
      <c r="O312" s="1589"/>
      <c r="P312" s="1589"/>
      <c r="Q312" s="1589"/>
      <c r="R312" s="1589"/>
      <c r="S312" s="1589"/>
      <c r="T312" s="1589"/>
      <c r="U312" s="1589"/>
      <c r="V312" s="1589"/>
      <c r="W312" s="1589"/>
      <c r="X312" s="1589"/>
      <c r="Y312" s="1589"/>
      <c r="Z312" s="1590"/>
      <c r="AA312" s="339"/>
      <c r="AB312" s="144"/>
      <c r="AC312" s="145"/>
      <c r="AD312" s="146"/>
      <c r="AE312" s="126"/>
      <c r="AF312" s="327"/>
      <c r="AG312" s="129"/>
      <c r="AH312" s="129"/>
      <c r="AI312" s="129"/>
      <c r="AJ312" s="129"/>
      <c r="AK312" s="129"/>
      <c r="AL312" s="129"/>
      <c r="AM312" s="129"/>
      <c r="AN312" s="129"/>
      <c r="AO312" s="129"/>
      <c r="AP312" s="31"/>
      <c r="AQ312" s="45"/>
      <c r="AR312" s="31"/>
    </row>
    <row r="313" spans="1:44">
      <c r="A313" s="47"/>
      <c r="B313" s="59"/>
      <c r="C313" s="1497"/>
      <c r="D313" s="47"/>
      <c r="E313" s="47"/>
      <c r="F313" s="32"/>
      <c r="G313" s="1501"/>
      <c r="H313" s="1289"/>
      <c r="I313" s="1289"/>
      <c r="J313" s="1289"/>
      <c r="K313" s="1289"/>
      <c r="L313" s="1289"/>
      <c r="M313" s="1289"/>
      <c r="N313" s="1289"/>
      <c r="O313" s="1289"/>
      <c r="P313" s="1289"/>
      <c r="Q313" s="1289"/>
      <c r="R313" s="1289"/>
      <c r="S313" s="1289"/>
      <c r="T313" s="1289"/>
      <c r="U313" s="1289"/>
      <c r="V313" s="1289"/>
      <c r="W313" s="1289"/>
      <c r="X313" s="1289"/>
      <c r="Y313" s="1289"/>
      <c r="Z313" s="1502"/>
      <c r="AA313" s="339"/>
      <c r="AB313" s="144"/>
      <c r="AC313" s="145"/>
      <c r="AD313" s="146"/>
      <c r="AE313" s="126"/>
      <c r="AF313" s="327"/>
      <c r="AG313" s="129"/>
      <c r="AH313" s="129"/>
      <c r="AI313" s="129"/>
      <c r="AJ313" s="129"/>
      <c r="AK313" s="129"/>
      <c r="AL313" s="129"/>
      <c r="AM313" s="129"/>
      <c r="AN313" s="129"/>
      <c r="AO313" s="129"/>
      <c r="AP313" s="31"/>
      <c r="AQ313" s="45"/>
      <c r="AR313" s="31"/>
    </row>
    <row r="314" spans="1:44" ht="6" customHeight="1">
      <c r="A314" s="203"/>
      <c r="B314" s="127"/>
      <c r="C314" s="503"/>
      <c r="D314" s="203"/>
      <c r="E314" s="203"/>
      <c r="F314" s="64"/>
      <c r="G314" s="118"/>
      <c r="H314" s="118"/>
      <c r="I314" s="118"/>
      <c r="J314" s="118"/>
      <c r="K314" s="118"/>
      <c r="L314" s="118"/>
      <c r="M314" s="262"/>
      <c r="N314" s="229"/>
      <c r="O314" s="229"/>
      <c r="P314" s="229"/>
      <c r="Q314" s="229"/>
      <c r="R314" s="229"/>
      <c r="S314" s="118"/>
      <c r="T314" s="229"/>
      <c r="U314" s="229"/>
      <c r="V314" s="229"/>
      <c r="W314" s="229"/>
      <c r="X314" s="229"/>
      <c r="Y314" s="118"/>
      <c r="Z314" s="118"/>
      <c r="AA314" s="66"/>
      <c r="AB314" s="336"/>
      <c r="AC314" s="337"/>
      <c r="AD314" s="338"/>
      <c r="AE314" s="126"/>
      <c r="AF314" s="327"/>
      <c r="AG314" s="129"/>
      <c r="AH314" s="129"/>
      <c r="AI314" s="129"/>
      <c r="AJ314" s="129"/>
      <c r="AK314" s="129"/>
      <c r="AL314" s="129"/>
      <c r="AM314" s="129"/>
      <c r="AN314" s="129"/>
      <c r="AO314" s="129"/>
      <c r="AP314" s="31"/>
      <c r="AQ314" s="45"/>
      <c r="AR314" s="31"/>
    </row>
    <row r="315" spans="1:44" ht="5.25" customHeight="1">
      <c r="A315" s="47"/>
      <c r="B315" s="59"/>
      <c r="C315" s="488"/>
      <c r="D315" s="47"/>
      <c r="E315" s="47"/>
      <c r="F315" s="32"/>
      <c r="G315" s="31"/>
      <c r="H315" s="31"/>
      <c r="I315" s="31"/>
      <c r="J315" s="31"/>
      <c r="K315" s="31"/>
      <c r="L315" s="31"/>
      <c r="M315" s="46"/>
      <c r="N315" s="209"/>
      <c r="O315" s="209"/>
      <c r="P315" s="209"/>
      <c r="Q315" s="209"/>
      <c r="R315" s="209"/>
      <c r="S315" s="31"/>
      <c r="T315" s="209"/>
      <c r="U315" s="209"/>
      <c r="V315" s="209"/>
      <c r="W315" s="209"/>
      <c r="X315" s="209"/>
      <c r="Y315" s="31"/>
      <c r="Z315" s="31"/>
      <c r="AA315" s="45"/>
      <c r="AB315" s="144"/>
      <c r="AC315" s="145"/>
      <c r="AD315" s="146"/>
      <c r="AE315" s="126"/>
      <c r="AF315" s="327"/>
      <c r="AG315" s="129"/>
      <c r="AH315" s="129"/>
      <c r="AI315" s="129"/>
      <c r="AJ315" s="129"/>
      <c r="AK315" s="129"/>
      <c r="AL315" s="129"/>
      <c r="AM315" s="129"/>
      <c r="AN315" s="129"/>
      <c r="AO315" s="129"/>
      <c r="AP315" s="31"/>
      <c r="AQ315" s="45"/>
      <c r="AR315" s="31"/>
    </row>
    <row r="316" spans="1:44" ht="13.5" customHeight="1">
      <c r="A316" s="328"/>
      <c r="B316" s="330"/>
      <c r="C316" s="105"/>
      <c r="D316" s="63" t="s">
        <v>538</v>
      </c>
      <c r="E316" s="1008" t="s">
        <v>565</v>
      </c>
      <c r="F316" s="142"/>
      <c r="G316" s="1011" t="s">
        <v>72</v>
      </c>
      <c r="H316" s="1011"/>
      <c r="I316" s="1011"/>
      <c r="J316" s="1011"/>
      <c r="K316" s="1011"/>
      <c r="L316" s="1011"/>
      <c r="M316" s="1012"/>
      <c r="N316" s="1058" t="s">
        <v>114</v>
      </c>
      <c r="O316" s="1058"/>
      <c r="P316" s="1058"/>
      <c r="Q316" s="1058"/>
      <c r="R316" s="1058"/>
      <c r="S316" s="1058"/>
      <c r="T316" s="1058"/>
      <c r="U316" s="1058"/>
      <c r="V316" s="1058"/>
      <c r="W316" s="31"/>
      <c r="X316" s="31"/>
      <c r="Y316" s="31"/>
      <c r="Z316" s="31"/>
      <c r="AA316" s="45"/>
      <c r="AB316" s="1082" t="s">
        <v>495</v>
      </c>
      <c r="AC316" s="1113"/>
      <c r="AD316" s="1114"/>
      <c r="AE316" s="126"/>
      <c r="AF316" s="327"/>
      <c r="AG316" s="129"/>
      <c r="AH316" s="129"/>
      <c r="AI316" s="129"/>
      <c r="AJ316" s="129"/>
      <c r="AK316" s="129"/>
      <c r="AL316" s="129"/>
      <c r="AM316" s="129"/>
      <c r="AN316" s="129"/>
      <c r="AO316" s="129"/>
      <c r="AP316" s="31"/>
      <c r="AQ316" s="45"/>
      <c r="AR316" s="31"/>
    </row>
    <row r="317" spans="1:44">
      <c r="A317" s="328"/>
      <c r="B317" s="330"/>
      <c r="C317" s="105"/>
      <c r="D317" s="139"/>
      <c r="E317" s="1008"/>
      <c r="F317" s="142"/>
      <c r="G317" s="1011"/>
      <c r="H317" s="1011"/>
      <c r="I317" s="1011"/>
      <c r="J317" s="1011"/>
      <c r="K317" s="1011"/>
      <c r="L317" s="1011"/>
      <c r="M317" s="1012"/>
      <c r="N317" s="1058"/>
      <c r="O317" s="1058"/>
      <c r="P317" s="1058"/>
      <c r="Q317" s="1058"/>
      <c r="R317" s="1058"/>
      <c r="S317" s="1058"/>
      <c r="T317" s="1058"/>
      <c r="U317" s="1058"/>
      <c r="V317" s="1058"/>
      <c r="W317" s="31"/>
      <c r="X317" s="31"/>
      <c r="Y317" s="31"/>
      <c r="Z317" s="31"/>
      <c r="AA317" s="45"/>
      <c r="AB317" s="1082"/>
      <c r="AC317" s="1113"/>
      <c r="AD317" s="1114"/>
      <c r="AE317" s="126"/>
      <c r="AF317" s="327"/>
      <c r="AG317" s="129"/>
      <c r="AH317" s="129"/>
      <c r="AI317" s="129"/>
      <c r="AJ317" s="129"/>
      <c r="AK317" s="129"/>
      <c r="AL317" s="129"/>
      <c r="AM317" s="129"/>
      <c r="AN317" s="129"/>
      <c r="AO317" s="129"/>
      <c r="AP317" s="31"/>
      <c r="AQ317" s="45"/>
      <c r="AR317" s="31"/>
    </row>
    <row r="318" spans="1:44">
      <c r="A318" s="328"/>
      <c r="B318" s="330"/>
      <c r="C318" s="105"/>
      <c r="D318" s="139"/>
      <c r="E318" s="1008"/>
      <c r="F318" s="142"/>
      <c r="G318" s="126"/>
      <c r="H318" s="31"/>
      <c r="I318" s="31"/>
      <c r="J318" s="31"/>
      <c r="K318" s="31"/>
      <c r="L318" s="31"/>
      <c r="M318" s="31"/>
      <c r="N318" s="31"/>
      <c r="O318" s="31"/>
      <c r="P318" s="31"/>
      <c r="Q318" s="31"/>
      <c r="R318" s="31"/>
      <c r="S318" s="31"/>
      <c r="T318" s="31"/>
      <c r="U318" s="31"/>
      <c r="V318" s="31"/>
      <c r="W318" s="31"/>
      <c r="X318" s="31"/>
      <c r="Y318" s="31"/>
      <c r="Z318" s="31"/>
      <c r="AA318" s="45"/>
      <c r="AB318" s="1082"/>
      <c r="AC318" s="1113"/>
      <c r="AD318" s="1114"/>
      <c r="AE318" s="126"/>
      <c r="AF318" s="327"/>
      <c r="AG318" s="129"/>
      <c r="AH318" s="129"/>
      <c r="AI318" s="129"/>
      <c r="AJ318" s="129"/>
      <c r="AK318" s="129"/>
      <c r="AL318" s="129"/>
      <c r="AM318" s="129"/>
      <c r="AN318" s="129"/>
      <c r="AO318" s="129"/>
      <c r="AP318" s="31"/>
      <c r="AQ318" s="45"/>
      <c r="AR318" s="31"/>
    </row>
    <row r="319" spans="1:44">
      <c r="A319" s="328"/>
      <c r="B319" s="330"/>
      <c r="C319" s="105"/>
      <c r="D319" s="139"/>
      <c r="E319" s="1008"/>
      <c r="F319" s="142"/>
      <c r="G319" s="2243" t="s">
        <v>508</v>
      </c>
      <c r="H319" s="2243"/>
      <c r="I319" s="2243"/>
      <c r="J319" s="2243"/>
      <c r="K319" s="2243"/>
      <c r="L319" s="2243"/>
      <c r="M319" s="2243"/>
      <c r="N319" s="2243"/>
      <c r="O319" s="2243"/>
      <c r="P319" s="2243"/>
      <c r="Q319" s="2243"/>
      <c r="R319" s="2243"/>
      <c r="S319" s="2243"/>
      <c r="T319" s="2243"/>
      <c r="U319" s="2243"/>
      <c r="V319" s="2244"/>
      <c r="W319" s="2245" t="s">
        <v>103</v>
      </c>
      <c r="X319" s="2246"/>
      <c r="Y319" s="2246"/>
      <c r="Z319" s="2247"/>
      <c r="AA319" s="45"/>
      <c r="AB319" s="144"/>
      <c r="AC319" s="145"/>
      <c r="AD319" s="146"/>
      <c r="AE319" s="126"/>
      <c r="AF319" s="327"/>
      <c r="AG319" s="129"/>
      <c r="AH319" s="129"/>
      <c r="AI319" s="129"/>
      <c r="AJ319" s="129"/>
      <c r="AK319" s="129"/>
      <c r="AL319" s="129"/>
      <c r="AM319" s="129"/>
      <c r="AN319" s="129"/>
      <c r="AO319" s="129"/>
      <c r="AP319" s="31"/>
      <c r="AQ319" s="45"/>
      <c r="AR319" s="31"/>
    </row>
    <row r="320" spans="1:44">
      <c r="A320" s="328"/>
      <c r="B320" s="330"/>
      <c r="C320" s="105"/>
      <c r="D320" s="139"/>
      <c r="E320" s="1008"/>
      <c r="F320" s="142"/>
      <c r="G320" s="31"/>
      <c r="H320" s="31"/>
      <c r="I320" s="31"/>
      <c r="J320" s="31"/>
      <c r="K320" s="31"/>
      <c r="L320" s="31"/>
      <c r="M320" s="31"/>
      <c r="N320" s="31"/>
      <c r="O320" s="31"/>
      <c r="P320" s="31"/>
      <c r="Q320" s="31"/>
      <c r="R320" s="31"/>
      <c r="S320" s="31"/>
      <c r="T320" s="31"/>
      <c r="U320" s="31"/>
      <c r="V320" s="31"/>
      <c r="W320" s="31"/>
      <c r="X320" s="31"/>
      <c r="Y320" s="31"/>
      <c r="Z320" s="31"/>
      <c r="AA320" s="45"/>
      <c r="AB320" s="144"/>
      <c r="AC320" s="145"/>
      <c r="AD320" s="146"/>
      <c r="AE320" s="126"/>
      <c r="AF320" s="327"/>
      <c r="AG320" s="129"/>
      <c r="AH320" s="129"/>
      <c r="AI320" s="129"/>
      <c r="AJ320" s="129"/>
      <c r="AK320" s="129"/>
      <c r="AL320" s="129"/>
      <c r="AM320" s="129"/>
      <c r="AN320" s="129"/>
      <c r="AO320" s="129"/>
      <c r="AP320" s="31"/>
      <c r="AQ320" s="45"/>
      <c r="AR320" s="31"/>
    </row>
    <row r="321" spans="1:44">
      <c r="A321" s="328"/>
      <c r="B321" s="330"/>
      <c r="C321" s="105"/>
      <c r="D321" s="139"/>
      <c r="E321" s="1008"/>
      <c r="F321" s="142"/>
      <c r="G321" s="356" t="s">
        <v>509</v>
      </c>
      <c r="AA321" s="45"/>
      <c r="AB321" s="144"/>
      <c r="AC321" s="145"/>
      <c r="AD321" s="146"/>
      <c r="AE321" s="126"/>
      <c r="AF321" s="327"/>
      <c r="AG321" s="129"/>
      <c r="AH321" s="129"/>
      <c r="AI321" s="129"/>
      <c r="AJ321" s="129"/>
      <c r="AK321" s="129"/>
      <c r="AL321" s="129"/>
      <c r="AM321" s="129"/>
      <c r="AN321" s="129"/>
      <c r="AO321" s="129"/>
      <c r="AP321" s="31"/>
      <c r="AQ321" s="45"/>
      <c r="AR321" s="31"/>
    </row>
    <row r="322" spans="1:44">
      <c r="A322" s="328"/>
      <c r="B322" s="330"/>
      <c r="C322" s="105"/>
      <c r="D322" s="139"/>
      <c r="E322" s="1008"/>
      <c r="F322" s="142"/>
      <c r="G322" s="99" t="s">
        <v>510</v>
      </c>
      <c r="H322" s="99"/>
      <c r="I322" s="99"/>
      <c r="J322" s="99"/>
      <c r="K322" s="99"/>
      <c r="L322" s="99"/>
      <c r="M322" s="99"/>
      <c r="N322" s="99"/>
      <c r="O322" s="99"/>
      <c r="P322" s="99"/>
      <c r="Q322" s="99"/>
      <c r="R322" s="99"/>
      <c r="S322" s="99"/>
      <c r="T322" s="99"/>
      <c r="U322" s="99"/>
      <c r="V322" s="99"/>
      <c r="W322" s="99"/>
      <c r="X322" s="99"/>
      <c r="Y322" s="99"/>
      <c r="Z322" s="99"/>
      <c r="AA322" s="45"/>
      <c r="AB322" s="144"/>
      <c r="AC322" s="145"/>
      <c r="AD322" s="146"/>
      <c r="AE322" s="126"/>
      <c r="AF322" s="327"/>
      <c r="AG322" s="129"/>
      <c r="AH322" s="129"/>
      <c r="AI322" s="129"/>
      <c r="AJ322" s="129"/>
      <c r="AK322" s="129"/>
      <c r="AL322" s="129"/>
      <c r="AM322" s="129"/>
      <c r="AN322" s="129"/>
      <c r="AO322" s="129"/>
      <c r="AP322" s="31"/>
      <c r="AQ322" s="45"/>
      <c r="AR322" s="31"/>
    </row>
    <row r="323" spans="1:44">
      <c r="A323" s="328"/>
      <c r="B323" s="330"/>
      <c r="C323" s="105"/>
      <c r="D323" s="139"/>
      <c r="E323" s="1008"/>
      <c r="F323" s="142"/>
      <c r="G323" s="2248" t="s">
        <v>511</v>
      </c>
      <c r="H323" s="2249"/>
      <c r="I323" s="2249"/>
      <c r="J323" s="2249"/>
      <c r="K323" s="2249"/>
      <c r="L323" s="2249"/>
      <c r="M323" s="2249"/>
      <c r="N323" s="2249"/>
      <c r="O323" s="2249"/>
      <c r="P323" s="2250"/>
      <c r="Q323" s="2251" t="s">
        <v>512</v>
      </c>
      <c r="R323" s="2249"/>
      <c r="S323" s="2249"/>
      <c r="T323" s="2249"/>
      <c r="U323" s="2249"/>
      <c r="V323" s="2249"/>
      <c r="W323" s="2249"/>
      <c r="X323" s="2249"/>
      <c r="Y323" s="2249"/>
      <c r="Z323" s="2252"/>
      <c r="AA323" s="45"/>
      <c r="AB323" s="144"/>
      <c r="AC323" s="145"/>
      <c r="AD323" s="146"/>
      <c r="AE323" s="126"/>
      <c r="AF323" s="327"/>
      <c r="AG323" s="129"/>
      <c r="AH323" s="129"/>
      <c r="AI323" s="129"/>
      <c r="AJ323" s="129"/>
      <c r="AK323" s="129"/>
      <c r="AL323" s="129"/>
      <c r="AM323" s="129"/>
      <c r="AN323" s="129"/>
      <c r="AO323" s="129"/>
      <c r="AP323" s="31"/>
      <c r="AQ323" s="45"/>
      <c r="AR323" s="31"/>
    </row>
    <row r="324" spans="1:44">
      <c r="A324" s="328"/>
      <c r="B324" s="330"/>
      <c r="C324" s="105"/>
      <c r="D324" s="139"/>
      <c r="E324" s="1008"/>
      <c r="F324" s="142"/>
      <c r="G324" s="2248" t="s">
        <v>4</v>
      </c>
      <c r="H324" s="2249"/>
      <c r="I324" s="2249"/>
      <c r="J324" s="2249"/>
      <c r="K324" s="2252"/>
      <c r="L324" s="2253" t="s">
        <v>5</v>
      </c>
      <c r="M324" s="2254"/>
      <c r="N324" s="2254"/>
      <c r="O324" s="2254"/>
      <c r="P324" s="2254"/>
      <c r="Q324" s="2251" t="s">
        <v>4</v>
      </c>
      <c r="R324" s="2254"/>
      <c r="S324" s="2254"/>
      <c r="T324" s="2254"/>
      <c r="U324" s="2254"/>
      <c r="V324" s="2248" t="s">
        <v>5</v>
      </c>
      <c r="W324" s="2249"/>
      <c r="X324" s="2249"/>
      <c r="Y324" s="2249"/>
      <c r="Z324" s="2252"/>
      <c r="AA324" s="45"/>
      <c r="AB324" s="144"/>
      <c r="AC324" s="145"/>
      <c r="AD324" s="146"/>
      <c r="AE324" s="126"/>
      <c r="AF324" s="327"/>
      <c r="AG324" s="129"/>
      <c r="AH324" s="129"/>
      <c r="AI324" s="129"/>
      <c r="AJ324" s="129"/>
      <c r="AK324" s="129"/>
      <c r="AL324" s="129"/>
      <c r="AM324" s="129"/>
      <c r="AN324" s="129"/>
      <c r="AO324" s="129"/>
      <c r="AP324" s="31"/>
      <c r="AQ324" s="45"/>
      <c r="AR324" s="31"/>
    </row>
    <row r="325" spans="1:44">
      <c r="A325" s="328"/>
      <c r="B325" s="330"/>
      <c r="C325" s="105"/>
      <c r="D325" s="139"/>
      <c r="E325" s="1008"/>
      <c r="F325" s="142"/>
      <c r="G325" s="2248" t="s">
        <v>513</v>
      </c>
      <c r="H325" s="2249"/>
      <c r="I325" s="2249"/>
      <c r="J325" s="2249"/>
      <c r="K325" s="2252"/>
      <c r="L325" s="2253" t="s">
        <v>513</v>
      </c>
      <c r="M325" s="2254"/>
      <c r="N325" s="2254"/>
      <c r="O325" s="2254"/>
      <c r="P325" s="2254"/>
      <c r="Q325" s="2251" t="s">
        <v>513</v>
      </c>
      <c r="R325" s="2254"/>
      <c r="S325" s="2254"/>
      <c r="T325" s="2254"/>
      <c r="U325" s="2255"/>
      <c r="V325" s="2248" t="s">
        <v>513</v>
      </c>
      <c r="W325" s="2249"/>
      <c r="X325" s="2249"/>
      <c r="Y325" s="2249"/>
      <c r="Z325" s="2252"/>
      <c r="AA325" s="45"/>
      <c r="AB325" s="144"/>
      <c r="AC325" s="145"/>
      <c r="AD325" s="146"/>
      <c r="AE325" s="126"/>
      <c r="AF325" s="327"/>
      <c r="AG325" s="129"/>
      <c r="AH325" s="129"/>
      <c r="AI325" s="129"/>
      <c r="AJ325" s="129"/>
      <c r="AK325" s="129"/>
      <c r="AL325" s="129"/>
      <c r="AM325" s="129"/>
      <c r="AN325" s="129"/>
      <c r="AO325" s="129"/>
      <c r="AP325" s="31"/>
      <c r="AQ325" s="45"/>
      <c r="AR325" s="31"/>
    </row>
    <row r="326" spans="1:44">
      <c r="A326" s="328"/>
      <c r="B326" s="330"/>
      <c r="C326" s="105"/>
      <c r="D326" s="139"/>
      <c r="E326" s="139"/>
      <c r="F326" s="142"/>
      <c r="G326" s="2094"/>
      <c r="H326" s="2095"/>
      <c r="I326" s="2095"/>
      <c r="J326" s="2095"/>
      <c r="K326" s="2096"/>
      <c r="L326" s="2094" t="s">
        <v>514</v>
      </c>
      <c r="M326" s="2095"/>
      <c r="N326" s="2095"/>
      <c r="O326" s="2095"/>
      <c r="P326" s="2095"/>
      <c r="Q326" s="2137"/>
      <c r="R326" s="2095"/>
      <c r="S326" s="2095"/>
      <c r="T326" s="2095"/>
      <c r="U326" s="2096"/>
      <c r="V326" s="2094"/>
      <c r="W326" s="2095"/>
      <c r="X326" s="2095"/>
      <c r="Y326" s="2095"/>
      <c r="Z326" s="2096"/>
      <c r="AA326" s="45"/>
      <c r="AB326" s="144"/>
      <c r="AC326" s="145"/>
      <c r="AD326" s="146"/>
      <c r="AE326" s="126"/>
      <c r="AF326" s="327"/>
      <c r="AG326" s="129"/>
      <c r="AH326" s="129"/>
      <c r="AI326" s="129"/>
      <c r="AJ326" s="129"/>
      <c r="AK326" s="129"/>
      <c r="AL326" s="129"/>
      <c r="AM326" s="129"/>
      <c r="AN326" s="129"/>
      <c r="AO326" s="129"/>
      <c r="AP326" s="31"/>
      <c r="AQ326" s="45"/>
      <c r="AR326" s="31"/>
    </row>
    <row r="327" spans="1:44">
      <c r="A327" s="328"/>
      <c r="B327" s="330"/>
      <c r="C327" s="105"/>
      <c r="D327" s="139"/>
      <c r="E327" s="139"/>
      <c r="F327" s="142"/>
      <c r="G327" s="2138"/>
      <c r="H327" s="2139"/>
      <c r="I327" s="2139"/>
      <c r="J327" s="2139"/>
      <c r="K327" s="2140"/>
      <c r="L327" s="2138"/>
      <c r="M327" s="2139"/>
      <c r="N327" s="2139"/>
      <c r="O327" s="2139"/>
      <c r="P327" s="2139"/>
      <c r="Q327" s="2141"/>
      <c r="R327" s="2139"/>
      <c r="S327" s="2139"/>
      <c r="T327" s="2139"/>
      <c r="U327" s="2140"/>
      <c r="V327" s="2138"/>
      <c r="W327" s="2139"/>
      <c r="X327" s="2139"/>
      <c r="Y327" s="2139"/>
      <c r="Z327" s="2140"/>
      <c r="AA327" s="45"/>
      <c r="AB327" s="144"/>
      <c r="AC327" s="145"/>
      <c r="AD327" s="146"/>
      <c r="AE327" s="126"/>
      <c r="AF327" s="327"/>
      <c r="AG327" s="129"/>
      <c r="AH327" s="129"/>
      <c r="AI327" s="129"/>
      <c r="AJ327" s="129"/>
      <c r="AK327" s="129"/>
      <c r="AL327" s="129"/>
      <c r="AM327" s="129"/>
      <c r="AN327" s="129"/>
      <c r="AO327" s="129"/>
      <c r="AP327" s="31"/>
      <c r="AQ327" s="45"/>
      <c r="AR327" s="31"/>
    </row>
    <row r="328" spans="1:44">
      <c r="A328" s="328"/>
      <c r="B328" s="330"/>
      <c r="C328" s="105"/>
      <c r="D328" s="139"/>
      <c r="E328" s="139"/>
      <c r="F328" s="142"/>
      <c r="G328" s="2138"/>
      <c r="H328" s="2139"/>
      <c r="I328" s="2139"/>
      <c r="J328" s="2139"/>
      <c r="K328" s="2140"/>
      <c r="L328" s="2138"/>
      <c r="M328" s="2139"/>
      <c r="N328" s="2139"/>
      <c r="O328" s="2139"/>
      <c r="P328" s="2139"/>
      <c r="Q328" s="2141"/>
      <c r="R328" s="2139"/>
      <c r="S328" s="2139"/>
      <c r="T328" s="2139"/>
      <c r="U328" s="2140"/>
      <c r="V328" s="2138"/>
      <c r="W328" s="2139"/>
      <c r="X328" s="2139"/>
      <c r="Y328" s="2139"/>
      <c r="Z328" s="2140"/>
      <c r="AA328" s="45"/>
      <c r="AB328" s="144"/>
      <c r="AC328" s="145"/>
      <c r="AD328" s="146"/>
      <c r="AE328" s="126"/>
      <c r="AF328" s="327"/>
      <c r="AG328" s="129"/>
      <c r="AH328" s="129"/>
      <c r="AI328" s="129"/>
      <c r="AJ328" s="129"/>
      <c r="AK328" s="129"/>
      <c r="AL328" s="129"/>
      <c r="AM328" s="129"/>
      <c r="AN328" s="129"/>
      <c r="AO328" s="129"/>
      <c r="AP328" s="31"/>
      <c r="AQ328" s="45"/>
      <c r="AR328" s="31"/>
    </row>
    <row r="329" spans="1:44">
      <c r="A329" s="328"/>
      <c r="B329" s="330"/>
      <c r="C329" s="105"/>
      <c r="D329" s="139"/>
      <c r="E329" s="139"/>
      <c r="F329" s="142"/>
      <c r="G329" s="2138"/>
      <c r="H329" s="2139"/>
      <c r="I329" s="2139"/>
      <c r="J329" s="2139"/>
      <c r="K329" s="2140"/>
      <c r="L329" s="2138"/>
      <c r="M329" s="2139"/>
      <c r="N329" s="2139"/>
      <c r="O329" s="2139"/>
      <c r="P329" s="2139"/>
      <c r="Q329" s="2141"/>
      <c r="R329" s="2139"/>
      <c r="S329" s="2139"/>
      <c r="T329" s="2139"/>
      <c r="U329" s="2140"/>
      <c r="V329" s="2138"/>
      <c r="W329" s="2139"/>
      <c r="X329" s="2139"/>
      <c r="Y329" s="2139"/>
      <c r="Z329" s="2140"/>
      <c r="AA329" s="45"/>
      <c r="AB329" s="144"/>
      <c r="AC329" s="145"/>
      <c r="AD329" s="146"/>
      <c r="AE329" s="126"/>
      <c r="AF329" s="327"/>
      <c r="AG329" s="129"/>
      <c r="AH329" s="129"/>
      <c r="AI329" s="129"/>
      <c r="AJ329" s="129"/>
      <c r="AK329" s="129"/>
      <c r="AL329" s="129"/>
      <c r="AM329" s="129"/>
      <c r="AN329" s="129"/>
      <c r="AO329" s="129"/>
      <c r="AP329" s="31"/>
      <c r="AQ329" s="45"/>
      <c r="AR329" s="31"/>
    </row>
    <row r="330" spans="1:44">
      <c r="A330" s="328"/>
      <c r="B330" s="330"/>
      <c r="C330" s="105"/>
      <c r="D330" s="139"/>
      <c r="E330" s="139"/>
      <c r="F330" s="142"/>
      <c r="G330" s="2138"/>
      <c r="H330" s="2139"/>
      <c r="I330" s="2139"/>
      <c r="J330" s="2139"/>
      <c r="K330" s="2140"/>
      <c r="L330" s="2138"/>
      <c r="M330" s="2139"/>
      <c r="N330" s="2139"/>
      <c r="O330" s="2139"/>
      <c r="P330" s="2139"/>
      <c r="Q330" s="2141"/>
      <c r="R330" s="2139"/>
      <c r="S330" s="2139"/>
      <c r="T330" s="2139"/>
      <c r="U330" s="2140"/>
      <c r="V330" s="2138"/>
      <c r="W330" s="2139"/>
      <c r="X330" s="2139"/>
      <c r="Y330" s="2139"/>
      <c r="Z330" s="2140"/>
      <c r="AA330" s="45"/>
      <c r="AB330" s="144"/>
      <c r="AC330" s="145"/>
      <c r="AD330" s="146"/>
      <c r="AE330" s="126"/>
      <c r="AF330" s="327"/>
      <c r="AG330" s="129"/>
      <c r="AH330" s="129"/>
      <c r="AI330" s="129"/>
      <c r="AJ330" s="129"/>
      <c r="AK330" s="129"/>
      <c r="AL330" s="129"/>
      <c r="AM330" s="129"/>
      <c r="AN330" s="129"/>
      <c r="AO330" s="129"/>
      <c r="AP330" s="31"/>
      <c r="AQ330" s="45"/>
      <c r="AR330" s="31"/>
    </row>
    <row r="331" spans="1:44">
      <c r="A331" s="328"/>
      <c r="B331" s="330"/>
      <c r="C331" s="105"/>
      <c r="D331" s="139"/>
      <c r="E331" s="139"/>
      <c r="F331" s="142"/>
      <c r="G331" s="2138"/>
      <c r="H331" s="2139"/>
      <c r="I331" s="2139"/>
      <c r="J331" s="2139"/>
      <c r="K331" s="2140"/>
      <c r="L331" s="2138"/>
      <c r="M331" s="2139"/>
      <c r="N331" s="2139"/>
      <c r="O331" s="2139"/>
      <c r="P331" s="2139"/>
      <c r="Q331" s="2141"/>
      <c r="R331" s="2139"/>
      <c r="S331" s="2139"/>
      <c r="T331" s="2139"/>
      <c r="U331" s="2140"/>
      <c r="V331" s="2138"/>
      <c r="W331" s="2139"/>
      <c r="X331" s="2139"/>
      <c r="Y331" s="2139"/>
      <c r="Z331" s="2140"/>
      <c r="AA331" s="45"/>
      <c r="AB331" s="144"/>
      <c r="AC331" s="145"/>
      <c r="AD331" s="146"/>
      <c r="AE331" s="126"/>
      <c r="AF331" s="327"/>
      <c r="AG331" s="129"/>
      <c r="AH331" s="129"/>
      <c r="AI331" s="129"/>
      <c r="AJ331" s="129"/>
      <c r="AK331" s="129"/>
      <c r="AL331" s="129"/>
      <c r="AM331" s="129"/>
      <c r="AN331" s="129"/>
      <c r="AO331" s="129"/>
      <c r="AP331" s="31"/>
      <c r="AQ331" s="45"/>
      <c r="AR331" s="31"/>
    </row>
    <row r="332" spans="1:44">
      <c r="A332" s="328"/>
      <c r="B332" s="330"/>
      <c r="C332" s="105"/>
      <c r="D332" s="139"/>
      <c r="E332" s="139"/>
      <c r="F332" s="142"/>
      <c r="G332" s="2138"/>
      <c r="H332" s="2139"/>
      <c r="I332" s="2139"/>
      <c r="J332" s="2139"/>
      <c r="K332" s="2140"/>
      <c r="L332" s="2138"/>
      <c r="M332" s="2139"/>
      <c r="N332" s="2139"/>
      <c r="O332" s="2139"/>
      <c r="P332" s="2139"/>
      <c r="Q332" s="2141"/>
      <c r="R332" s="2139"/>
      <c r="S332" s="2139"/>
      <c r="T332" s="2139"/>
      <c r="U332" s="2140"/>
      <c r="V332" s="2138"/>
      <c r="W332" s="2139"/>
      <c r="X332" s="2139"/>
      <c r="Y332" s="2139"/>
      <c r="Z332" s="2140"/>
      <c r="AA332" s="45"/>
      <c r="AB332" s="144"/>
      <c r="AC332" s="145"/>
      <c r="AD332" s="146"/>
      <c r="AE332" s="126"/>
      <c r="AF332" s="327"/>
      <c r="AG332" s="129"/>
      <c r="AH332" s="129"/>
      <c r="AI332" s="129"/>
      <c r="AJ332" s="129"/>
      <c r="AK332" s="129"/>
      <c r="AL332" s="129"/>
      <c r="AM332" s="129"/>
      <c r="AN332" s="129"/>
      <c r="AO332" s="129"/>
      <c r="AP332" s="31"/>
      <c r="AQ332" s="45"/>
      <c r="AR332" s="31"/>
    </row>
    <row r="333" spans="1:44">
      <c r="A333" s="328"/>
      <c r="B333" s="330"/>
      <c r="C333" s="105"/>
      <c r="D333" s="139"/>
      <c r="E333" s="139"/>
      <c r="F333" s="142"/>
      <c r="G333" s="2138"/>
      <c r="H333" s="2139"/>
      <c r="I333" s="2139"/>
      <c r="J333" s="2139"/>
      <c r="K333" s="2140"/>
      <c r="L333" s="2138"/>
      <c r="M333" s="2139"/>
      <c r="N333" s="2139"/>
      <c r="O333" s="2139"/>
      <c r="P333" s="2139"/>
      <c r="Q333" s="2141"/>
      <c r="R333" s="2139"/>
      <c r="S333" s="2139"/>
      <c r="T333" s="2139"/>
      <c r="U333" s="2140"/>
      <c r="V333" s="2138"/>
      <c r="W333" s="2139"/>
      <c r="X333" s="2139"/>
      <c r="Y333" s="2139"/>
      <c r="Z333" s="2140"/>
      <c r="AA333" s="45"/>
      <c r="AB333" s="144"/>
      <c r="AC333" s="145"/>
      <c r="AD333" s="146"/>
      <c r="AE333" s="126"/>
      <c r="AF333" s="327"/>
      <c r="AG333" s="129"/>
      <c r="AH333" s="129"/>
      <c r="AI333" s="129"/>
      <c r="AJ333" s="129"/>
      <c r="AK333" s="129"/>
      <c r="AL333" s="129"/>
      <c r="AM333" s="129"/>
      <c r="AN333" s="129"/>
      <c r="AO333" s="129"/>
      <c r="AP333" s="31"/>
      <c r="AQ333" s="45"/>
      <c r="AR333" s="31"/>
    </row>
    <row r="334" spans="1:44">
      <c r="A334" s="328"/>
      <c r="B334" s="330"/>
      <c r="C334" s="105"/>
      <c r="D334" s="139"/>
      <c r="E334" s="139"/>
      <c r="F334" s="142"/>
      <c r="G334" s="2138"/>
      <c r="H334" s="2139"/>
      <c r="I334" s="2139"/>
      <c r="J334" s="2139"/>
      <c r="K334" s="2140"/>
      <c r="L334" s="2138"/>
      <c r="M334" s="2139"/>
      <c r="N334" s="2139"/>
      <c r="O334" s="2139"/>
      <c r="P334" s="2139"/>
      <c r="Q334" s="2141"/>
      <c r="R334" s="2139"/>
      <c r="S334" s="2139"/>
      <c r="T334" s="2139"/>
      <c r="U334" s="2140"/>
      <c r="V334" s="2138"/>
      <c r="W334" s="2139"/>
      <c r="X334" s="2139"/>
      <c r="Y334" s="2139"/>
      <c r="Z334" s="2140"/>
      <c r="AA334" s="45"/>
      <c r="AB334" s="144"/>
      <c r="AC334" s="145"/>
      <c r="AD334" s="146"/>
      <c r="AE334" s="126"/>
      <c r="AF334" s="327"/>
      <c r="AG334" s="129"/>
      <c r="AH334" s="129"/>
      <c r="AI334" s="129"/>
      <c r="AJ334" s="129"/>
      <c r="AK334" s="129"/>
      <c r="AL334" s="129"/>
      <c r="AM334" s="129"/>
      <c r="AN334" s="129"/>
      <c r="AO334" s="129"/>
      <c r="AP334" s="31"/>
      <c r="AQ334" s="45"/>
      <c r="AR334" s="31"/>
    </row>
    <row r="335" spans="1:44">
      <c r="A335" s="328"/>
      <c r="B335" s="330"/>
      <c r="C335" s="105"/>
      <c r="D335" s="139"/>
      <c r="E335" s="139"/>
      <c r="F335" s="142"/>
      <c r="G335" s="2138"/>
      <c r="H335" s="2139"/>
      <c r="I335" s="2139"/>
      <c r="J335" s="2139"/>
      <c r="K335" s="2140"/>
      <c r="L335" s="2138"/>
      <c r="M335" s="2139"/>
      <c r="N335" s="2139"/>
      <c r="O335" s="2139"/>
      <c r="P335" s="2139"/>
      <c r="Q335" s="2141"/>
      <c r="R335" s="2139"/>
      <c r="S335" s="2139"/>
      <c r="T335" s="2139"/>
      <c r="U335" s="2140"/>
      <c r="V335" s="2138"/>
      <c r="W335" s="2139"/>
      <c r="X335" s="2139"/>
      <c r="Y335" s="2139"/>
      <c r="Z335" s="2140"/>
      <c r="AA335" s="45"/>
      <c r="AB335" s="144"/>
      <c r="AC335" s="145"/>
      <c r="AD335" s="146"/>
      <c r="AE335" s="126"/>
      <c r="AF335" s="327"/>
      <c r="AG335" s="129"/>
      <c r="AH335" s="129"/>
      <c r="AI335" s="129"/>
      <c r="AJ335" s="129"/>
      <c r="AK335" s="129"/>
      <c r="AL335" s="129"/>
      <c r="AM335" s="129"/>
      <c r="AN335" s="129"/>
      <c r="AO335" s="129"/>
      <c r="AP335" s="31"/>
      <c r="AQ335" s="45"/>
      <c r="AR335" s="31"/>
    </row>
    <row r="336" spans="1:44">
      <c r="A336" s="328"/>
      <c r="B336" s="330"/>
      <c r="C336" s="105"/>
      <c r="D336" s="139"/>
      <c r="E336" s="139"/>
      <c r="F336" s="142"/>
      <c r="G336" s="2138"/>
      <c r="H336" s="2139"/>
      <c r="I336" s="2139"/>
      <c r="J336" s="2139"/>
      <c r="K336" s="2140"/>
      <c r="L336" s="2138"/>
      <c r="M336" s="2139"/>
      <c r="N336" s="2139"/>
      <c r="O336" s="2139"/>
      <c r="P336" s="2139"/>
      <c r="Q336" s="2141"/>
      <c r="R336" s="2139"/>
      <c r="S336" s="2139"/>
      <c r="T336" s="2139"/>
      <c r="U336" s="2140"/>
      <c r="V336" s="2138"/>
      <c r="W336" s="2139"/>
      <c r="X336" s="2139"/>
      <c r="Y336" s="2139"/>
      <c r="Z336" s="2140"/>
      <c r="AA336" s="45"/>
      <c r="AB336" s="144"/>
      <c r="AC336" s="145"/>
      <c r="AD336" s="146"/>
      <c r="AE336" s="126"/>
      <c r="AF336" s="327"/>
      <c r="AG336" s="129"/>
      <c r="AH336" s="129"/>
      <c r="AI336" s="129"/>
      <c r="AJ336" s="129"/>
      <c r="AK336" s="129"/>
      <c r="AL336" s="129"/>
      <c r="AM336" s="129"/>
      <c r="AN336" s="129"/>
      <c r="AO336" s="129"/>
      <c r="AP336" s="31"/>
      <c r="AQ336" s="45"/>
      <c r="AR336" s="31"/>
    </row>
    <row r="337" spans="1:44">
      <c r="A337" s="328"/>
      <c r="B337" s="330"/>
      <c r="C337" s="105"/>
      <c r="D337" s="139"/>
      <c r="E337" s="139"/>
      <c r="F337" s="142"/>
      <c r="G337" s="2138"/>
      <c r="H337" s="2139"/>
      <c r="I337" s="2139"/>
      <c r="J337" s="2139"/>
      <c r="K337" s="2140"/>
      <c r="L337" s="2138"/>
      <c r="M337" s="2139"/>
      <c r="N337" s="2139"/>
      <c r="O337" s="2139"/>
      <c r="P337" s="2139"/>
      <c r="Q337" s="2141"/>
      <c r="R337" s="2139"/>
      <c r="S337" s="2139"/>
      <c r="T337" s="2139"/>
      <c r="U337" s="2140"/>
      <c r="V337" s="2138"/>
      <c r="W337" s="2139"/>
      <c r="X337" s="2139"/>
      <c r="Y337" s="2139"/>
      <c r="Z337" s="2140"/>
      <c r="AA337" s="45"/>
      <c r="AB337" s="144"/>
      <c r="AC337" s="145"/>
      <c r="AD337" s="146"/>
      <c r="AE337" s="126"/>
      <c r="AF337" s="327"/>
      <c r="AG337" s="129"/>
      <c r="AH337" s="129"/>
      <c r="AI337" s="129"/>
      <c r="AJ337" s="129"/>
      <c r="AK337" s="129"/>
      <c r="AL337" s="129"/>
      <c r="AM337" s="129"/>
      <c r="AN337" s="129"/>
      <c r="AO337" s="129"/>
      <c r="AP337" s="31"/>
      <c r="AQ337" s="45"/>
      <c r="AR337" s="31"/>
    </row>
    <row r="338" spans="1:44">
      <c r="A338" s="328"/>
      <c r="B338" s="330"/>
      <c r="C338" s="105"/>
      <c r="D338" s="139"/>
      <c r="E338" s="139"/>
      <c r="F338" s="142"/>
      <c r="G338" s="2138"/>
      <c r="H338" s="2139"/>
      <c r="I338" s="2139"/>
      <c r="J338" s="2139"/>
      <c r="K338" s="2140"/>
      <c r="L338" s="2138"/>
      <c r="M338" s="2139"/>
      <c r="N338" s="2139"/>
      <c r="O338" s="2139"/>
      <c r="P338" s="2139"/>
      <c r="Q338" s="2141"/>
      <c r="R338" s="2139"/>
      <c r="S338" s="2139"/>
      <c r="T338" s="2139"/>
      <c r="U338" s="2140"/>
      <c r="V338" s="2138"/>
      <c r="W338" s="2139"/>
      <c r="X338" s="2139"/>
      <c r="Y338" s="2139"/>
      <c r="Z338" s="2140"/>
      <c r="AA338" s="45"/>
      <c r="AB338" s="144"/>
      <c r="AC338" s="145"/>
      <c r="AD338" s="146"/>
      <c r="AE338" s="126"/>
      <c r="AF338" s="327"/>
      <c r="AG338" s="129"/>
      <c r="AH338" s="129"/>
      <c r="AI338" s="129"/>
      <c r="AJ338" s="129"/>
      <c r="AK338" s="129"/>
      <c r="AL338" s="129"/>
      <c r="AM338" s="129"/>
      <c r="AN338" s="129"/>
      <c r="AO338" s="129"/>
      <c r="AP338" s="31"/>
      <c r="AQ338" s="45"/>
      <c r="AR338" s="31"/>
    </row>
    <row r="339" spans="1:44">
      <c r="A339" s="328"/>
      <c r="B339" s="330"/>
      <c r="C339" s="105"/>
      <c r="D339" s="139"/>
      <c r="E339" s="139"/>
      <c r="F339" s="142"/>
      <c r="G339" s="2138"/>
      <c r="H339" s="2139"/>
      <c r="I339" s="2139"/>
      <c r="J339" s="2139"/>
      <c r="K339" s="2140"/>
      <c r="L339" s="2138"/>
      <c r="M339" s="2139"/>
      <c r="N339" s="2139"/>
      <c r="O339" s="2139"/>
      <c r="P339" s="2139"/>
      <c r="Q339" s="2141"/>
      <c r="R339" s="2139"/>
      <c r="S339" s="2139"/>
      <c r="T339" s="2139"/>
      <c r="U339" s="2140"/>
      <c r="V339" s="2138"/>
      <c r="W339" s="2139"/>
      <c r="X339" s="2139"/>
      <c r="Y339" s="2139"/>
      <c r="Z339" s="2140"/>
      <c r="AA339" s="45"/>
      <c r="AB339" s="144"/>
      <c r="AC339" s="145"/>
      <c r="AD339" s="146"/>
      <c r="AE339" s="126"/>
      <c r="AF339" s="327"/>
      <c r="AG339" s="129"/>
      <c r="AH339" s="129"/>
      <c r="AI339" s="129"/>
      <c r="AJ339" s="129"/>
      <c r="AK339" s="129"/>
      <c r="AL339" s="129"/>
      <c r="AM339" s="129"/>
      <c r="AN339" s="129"/>
      <c r="AO339" s="129"/>
      <c r="AP339" s="31"/>
      <c r="AQ339" s="45"/>
      <c r="AR339" s="31"/>
    </row>
    <row r="340" spans="1:44">
      <c r="A340" s="328"/>
      <c r="B340" s="330"/>
      <c r="C340" s="105"/>
      <c r="D340" s="139"/>
      <c r="E340" s="139"/>
      <c r="F340" s="142"/>
      <c r="G340" s="2256"/>
      <c r="H340" s="2257"/>
      <c r="I340" s="2257"/>
      <c r="J340" s="2257"/>
      <c r="K340" s="2258"/>
      <c r="L340" s="2256"/>
      <c r="M340" s="2257"/>
      <c r="N340" s="2257"/>
      <c r="O340" s="2257"/>
      <c r="P340" s="2257"/>
      <c r="Q340" s="2259"/>
      <c r="R340" s="2257"/>
      <c r="S340" s="2257"/>
      <c r="T340" s="2257"/>
      <c r="U340" s="2258"/>
      <c r="V340" s="2256"/>
      <c r="W340" s="2257"/>
      <c r="X340" s="2257"/>
      <c r="Y340" s="2257"/>
      <c r="Z340" s="2258"/>
      <c r="AA340" s="45"/>
      <c r="AB340" s="144"/>
      <c r="AC340" s="145"/>
      <c r="AD340" s="146"/>
      <c r="AE340" s="126"/>
      <c r="AF340" s="327"/>
      <c r="AG340" s="129"/>
      <c r="AH340" s="129"/>
      <c r="AI340" s="129"/>
      <c r="AJ340" s="129"/>
      <c r="AK340" s="129"/>
      <c r="AL340" s="129"/>
      <c r="AM340" s="129"/>
      <c r="AN340" s="129"/>
      <c r="AO340" s="129"/>
      <c r="AP340" s="31"/>
      <c r="AQ340" s="45"/>
      <c r="AR340" s="31"/>
    </row>
    <row r="341" spans="1:44">
      <c r="A341" s="328"/>
      <c r="B341" s="330"/>
      <c r="C341" s="105"/>
      <c r="D341" s="139"/>
      <c r="E341" s="139"/>
      <c r="F341" s="142"/>
      <c r="G341" s="31"/>
      <c r="H341" s="31"/>
      <c r="I341" s="31"/>
      <c r="J341" s="31"/>
      <c r="K341" s="31"/>
      <c r="L341" s="31"/>
      <c r="M341" s="31"/>
      <c r="N341" s="31"/>
      <c r="O341" s="31"/>
      <c r="P341" s="31"/>
      <c r="Q341" s="31"/>
      <c r="R341" s="31"/>
      <c r="S341" s="31"/>
      <c r="T341" s="31"/>
      <c r="U341" s="31"/>
      <c r="V341" s="31"/>
      <c r="W341" s="31"/>
      <c r="X341" s="31"/>
      <c r="Y341" s="31"/>
      <c r="Z341" s="31"/>
      <c r="AA341" s="45"/>
      <c r="AB341" s="144"/>
      <c r="AC341" s="145"/>
      <c r="AD341" s="146"/>
      <c r="AE341" s="126"/>
      <c r="AF341" s="327"/>
      <c r="AG341" s="129"/>
      <c r="AH341" s="129"/>
      <c r="AI341" s="129"/>
      <c r="AJ341" s="129"/>
      <c r="AK341" s="129"/>
      <c r="AL341" s="129"/>
      <c r="AM341" s="129"/>
      <c r="AN341" s="129"/>
      <c r="AO341" s="129"/>
      <c r="AP341" s="31"/>
      <c r="AQ341" s="45"/>
      <c r="AR341" s="31"/>
    </row>
    <row r="342" spans="1:44">
      <c r="A342" s="328"/>
      <c r="B342" s="330"/>
      <c r="C342" s="105"/>
      <c r="D342" s="139"/>
      <c r="E342" s="139"/>
      <c r="F342" s="142"/>
      <c r="G342" s="2243" t="s">
        <v>123</v>
      </c>
      <c r="H342" s="2243"/>
      <c r="I342" s="2243"/>
      <c r="J342" s="2243"/>
      <c r="K342" s="2243"/>
      <c r="L342" s="2243"/>
      <c r="M342" s="2243"/>
      <c r="N342" s="2243"/>
      <c r="O342" s="2243"/>
      <c r="P342" s="2243"/>
      <c r="Q342" s="2243"/>
      <c r="R342" s="2243"/>
      <c r="S342" s="2243"/>
      <c r="T342" s="2243"/>
      <c r="U342" s="2243"/>
      <c r="V342" s="2244"/>
      <c r="W342" s="2245" t="s">
        <v>103</v>
      </c>
      <c r="X342" s="2246"/>
      <c r="Y342" s="2246"/>
      <c r="Z342" s="2247"/>
      <c r="AA342" s="45"/>
      <c r="AB342" s="144"/>
      <c r="AC342" s="145"/>
      <c r="AD342" s="146"/>
      <c r="AE342" s="126"/>
      <c r="AF342" s="327"/>
      <c r="AG342" s="129"/>
      <c r="AH342" s="129"/>
      <c r="AI342" s="129"/>
      <c r="AJ342" s="129"/>
      <c r="AK342" s="129"/>
      <c r="AL342" s="129"/>
      <c r="AM342" s="129"/>
      <c r="AN342" s="129"/>
      <c r="AO342" s="129"/>
      <c r="AP342" s="31"/>
      <c r="AQ342" s="45"/>
      <c r="AR342" s="31"/>
    </row>
    <row r="343" spans="1:44">
      <c r="A343" s="328"/>
      <c r="B343" s="330"/>
      <c r="C343" s="105"/>
      <c r="D343" s="139"/>
      <c r="E343" s="139"/>
      <c r="F343" s="142"/>
      <c r="G343" s="148"/>
      <c r="H343" s="31" t="s">
        <v>124</v>
      </c>
      <c r="I343" s="31"/>
      <c r="J343" s="31"/>
      <c r="K343" s="31"/>
      <c r="L343" s="31"/>
      <c r="M343" s="31"/>
      <c r="N343" s="31"/>
      <c r="O343" s="31"/>
      <c r="P343" s="31"/>
      <c r="Q343" s="31"/>
      <c r="R343" s="31"/>
      <c r="S343" s="31"/>
      <c r="T343" s="31"/>
      <c r="U343" s="31"/>
      <c r="V343" s="31"/>
      <c r="W343" s="31"/>
      <c r="X343" s="31"/>
      <c r="Y343" s="31"/>
      <c r="Z343" s="31"/>
      <c r="AA343" s="45"/>
      <c r="AB343" s="144"/>
      <c r="AC343" s="145"/>
      <c r="AD343" s="146"/>
      <c r="AE343" s="126"/>
      <c r="AF343" s="327"/>
      <c r="AG343" s="129"/>
      <c r="AH343" s="129"/>
      <c r="AI343" s="129"/>
      <c r="AJ343" s="129"/>
      <c r="AK343" s="129"/>
      <c r="AL343" s="129"/>
      <c r="AM343" s="129"/>
      <c r="AN343" s="129"/>
      <c r="AO343" s="129"/>
      <c r="AP343" s="31"/>
      <c r="AQ343" s="45"/>
      <c r="AR343" s="31"/>
    </row>
    <row r="344" spans="1:44">
      <c r="A344" s="328"/>
      <c r="B344" s="330"/>
      <c r="C344" s="105"/>
      <c r="D344" s="139"/>
      <c r="E344" s="139"/>
      <c r="F344" s="142"/>
      <c r="G344" s="31"/>
      <c r="H344" s="31"/>
      <c r="I344" s="31"/>
      <c r="J344" s="31"/>
      <c r="K344" s="31"/>
      <c r="L344" s="31"/>
      <c r="M344" s="31"/>
      <c r="N344" s="31"/>
      <c r="O344" s="31"/>
      <c r="P344" s="31"/>
      <c r="Q344" s="31"/>
      <c r="R344" s="31"/>
      <c r="S344" s="31"/>
      <c r="T344" s="31"/>
      <c r="U344" s="31"/>
      <c r="V344" s="31"/>
      <c r="W344" s="31"/>
      <c r="X344" s="31"/>
      <c r="Y344" s="31"/>
      <c r="Z344" s="31"/>
      <c r="AA344" s="45"/>
      <c r="AB344" s="144"/>
      <c r="AC344" s="145"/>
      <c r="AD344" s="146"/>
      <c r="AE344" s="126"/>
      <c r="AF344" s="327"/>
      <c r="AG344" s="129"/>
      <c r="AH344" s="129"/>
      <c r="AI344" s="129"/>
      <c r="AJ344" s="129"/>
      <c r="AK344" s="129"/>
      <c r="AL344" s="129"/>
      <c r="AM344" s="129"/>
      <c r="AN344" s="129"/>
      <c r="AO344" s="129"/>
      <c r="AP344" s="31"/>
      <c r="AQ344" s="45"/>
      <c r="AR344" s="31"/>
    </row>
    <row r="345" spans="1:44">
      <c r="A345" s="328"/>
      <c r="B345" s="330"/>
      <c r="C345" s="105"/>
      <c r="D345" s="139"/>
      <c r="E345" s="139"/>
      <c r="F345" s="142"/>
      <c r="G345" s="2260" t="s">
        <v>515</v>
      </c>
      <c r="H345" s="2260"/>
      <c r="I345" s="2260"/>
      <c r="J345" s="2260"/>
      <c r="K345" s="2260"/>
      <c r="L345" s="2260"/>
      <c r="M345" s="2260"/>
      <c r="N345" s="2260"/>
      <c r="O345" s="2260"/>
      <c r="P345" s="2260"/>
      <c r="Q345" s="2260"/>
      <c r="R345" s="2260"/>
      <c r="S345" s="2260"/>
      <c r="T345" s="2260"/>
      <c r="U345" s="2260"/>
      <c r="V345" s="2260"/>
      <c r="W345" s="2260"/>
      <c r="X345" s="2260"/>
      <c r="Y345" s="2260"/>
      <c r="Z345" s="2260"/>
      <c r="AA345" s="2261"/>
      <c r="AB345" s="144"/>
      <c r="AC345" s="145"/>
      <c r="AD345" s="146"/>
      <c r="AE345" s="126"/>
      <c r="AF345" s="327"/>
      <c r="AG345" s="129"/>
      <c r="AH345" s="129"/>
      <c r="AI345" s="129"/>
      <c r="AJ345" s="129"/>
      <c r="AK345" s="129"/>
      <c r="AL345" s="129"/>
      <c r="AM345" s="129"/>
      <c r="AN345" s="129"/>
      <c r="AO345" s="129"/>
      <c r="AP345" s="31"/>
      <c r="AQ345" s="45"/>
      <c r="AR345" s="31"/>
    </row>
    <row r="346" spans="1:44">
      <c r="A346" s="328"/>
      <c r="B346" s="330"/>
      <c r="C346" s="105"/>
      <c r="D346" s="139"/>
      <c r="E346" s="139"/>
      <c r="F346" s="142"/>
      <c r="G346" s="2111"/>
      <c r="H346" s="2112"/>
      <c r="I346" s="2112"/>
      <c r="J346" s="2112"/>
      <c r="K346" s="2112"/>
      <c r="L346" s="2112"/>
      <c r="M346" s="2112"/>
      <c r="N346" s="2112"/>
      <c r="O346" s="2112"/>
      <c r="P346" s="2112"/>
      <c r="Q346" s="2112"/>
      <c r="R346" s="2112"/>
      <c r="S346" s="2112"/>
      <c r="T346" s="2112"/>
      <c r="U346" s="2112"/>
      <c r="V346" s="2112"/>
      <c r="W346" s="2112"/>
      <c r="X346" s="2112"/>
      <c r="Y346" s="2112"/>
      <c r="Z346" s="2113"/>
      <c r="AA346" s="45"/>
      <c r="AB346" s="144"/>
      <c r="AC346" s="145"/>
      <c r="AD346" s="146"/>
      <c r="AE346" s="126"/>
      <c r="AF346" s="327"/>
      <c r="AG346" s="129"/>
      <c r="AH346" s="129"/>
      <c r="AI346" s="129"/>
      <c r="AJ346" s="129"/>
      <c r="AK346" s="129"/>
      <c r="AL346" s="129"/>
      <c r="AM346" s="129"/>
      <c r="AN346" s="129"/>
      <c r="AO346" s="129"/>
      <c r="AP346" s="31"/>
      <c r="AQ346" s="45"/>
      <c r="AR346" s="31"/>
    </row>
    <row r="347" spans="1:44">
      <c r="A347" s="328"/>
      <c r="B347" s="330"/>
      <c r="C347" s="105"/>
      <c r="D347" s="139"/>
      <c r="E347" s="139"/>
      <c r="F347" s="142"/>
      <c r="G347" s="1855"/>
      <c r="H347" s="1856"/>
      <c r="I347" s="1856"/>
      <c r="J347" s="1856"/>
      <c r="K347" s="1856"/>
      <c r="L347" s="1856"/>
      <c r="M347" s="1856"/>
      <c r="N347" s="1856"/>
      <c r="O347" s="1856"/>
      <c r="P347" s="1856"/>
      <c r="Q347" s="1856"/>
      <c r="R347" s="1856"/>
      <c r="S347" s="1856"/>
      <c r="T347" s="1856"/>
      <c r="U347" s="1856"/>
      <c r="V347" s="1856"/>
      <c r="W347" s="1856"/>
      <c r="X347" s="1856"/>
      <c r="Y347" s="1856"/>
      <c r="Z347" s="1857"/>
      <c r="AA347" s="45"/>
      <c r="AB347" s="144"/>
      <c r="AC347" s="145"/>
      <c r="AD347" s="146"/>
      <c r="AE347" s="126"/>
      <c r="AF347" s="327"/>
      <c r="AG347" s="129"/>
      <c r="AH347" s="129"/>
      <c r="AI347" s="129"/>
      <c r="AJ347" s="129"/>
      <c r="AK347" s="129"/>
      <c r="AL347" s="129"/>
      <c r="AM347" s="129"/>
      <c r="AN347" s="129"/>
      <c r="AO347" s="129"/>
      <c r="AP347" s="31"/>
      <c r="AQ347" s="45"/>
      <c r="AR347" s="31"/>
    </row>
    <row r="348" spans="1:44">
      <c r="A348" s="328"/>
      <c r="B348" s="330"/>
      <c r="C348" s="105"/>
      <c r="D348" s="139"/>
      <c r="E348" s="139"/>
      <c r="F348" s="142"/>
      <c r="G348" s="1561"/>
      <c r="H348" s="1562"/>
      <c r="I348" s="1562"/>
      <c r="J348" s="1562"/>
      <c r="K348" s="1562"/>
      <c r="L348" s="1562"/>
      <c r="M348" s="1562"/>
      <c r="N348" s="1562"/>
      <c r="O348" s="1562"/>
      <c r="P348" s="1562"/>
      <c r="Q348" s="1562"/>
      <c r="R348" s="1562"/>
      <c r="S348" s="1562"/>
      <c r="T348" s="1562"/>
      <c r="U348" s="1562"/>
      <c r="V348" s="1562"/>
      <c r="W348" s="1562"/>
      <c r="X348" s="1562"/>
      <c r="Y348" s="1562"/>
      <c r="Z348" s="1563"/>
      <c r="AA348" s="45"/>
      <c r="AB348" s="144"/>
      <c r="AC348" s="145"/>
      <c r="AD348" s="146"/>
      <c r="AE348" s="126"/>
      <c r="AF348" s="327"/>
      <c r="AG348" s="129"/>
      <c r="AH348" s="129"/>
      <c r="AI348" s="129"/>
      <c r="AJ348" s="129"/>
      <c r="AK348" s="129"/>
      <c r="AL348" s="129"/>
      <c r="AM348" s="129"/>
      <c r="AN348" s="129"/>
      <c r="AO348" s="129"/>
      <c r="AP348" s="31"/>
      <c r="AQ348" s="45"/>
      <c r="AR348" s="31"/>
    </row>
    <row r="349" spans="1:44">
      <c r="A349" s="328"/>
      <c r="B349" s="330"/>
      <c r="C349" s="105"/>
      <c r="D349" s="139"/>
      <c r="E349" s="139"/>
      <c r="F349" s="142"/>
      <c r="G349" s="2260" t="s">
        <v>516</v>
      </c>
      <c r="H349" s="2260"/>
      <c r="I349" s="2260"/>
      <c r="J349" s="2260"/>
      <c r="K349" s="2260"/>
      <c r="L349" s="2260"/>
      <c r="M349" s="2260"/>
      <c r="N349" s="2260"/>
      <c r="O349" s="2260"/>
      <c r="P349" s="2260"/>
      <c r="Q349" s="2260"/>
      <c r="R349" s="2260"/>
      <c r="S349" s="2260"/>
      <c r="T349" s="2260"/>
      <c r="U349" s="2260"/>
      <c r="V349" s="2260"/>
      <c r="W349" s="2260"/>
      <c r="X349" s="2260"/>
      <c r="Y349" s="2260"/>
      <c r="Z349" s="2260"/>
      <c r="AA349" s="2261"/>
      <c r="AB349" s="144"/>
      <c r="AC349" s="145"/>
      <c r="AD349" s="146"/>
      <c r="AE349" s="126"/>
      <c r="AF349" s="327"/>
      <c r="AG349" s="129"/>
      <c r="AH349" s="129"/>
      <c r="AI349" s="129"/>
      <c r="AJ349" s="129"/>
      <c r="AK349" s="129"/>
      <c r="AL349" s="129"/>
      <c r="AM349" s="129"/>
      <c r="AN349" s="129"/>
      <c r="AO349" s="129"/>
      <c r="AP349" s="31"/>
      <c r="AQ349" s="45"/>
      <c r="AR349" s="31"/>
    </row>
    <row r="350" spans="1:44">
      <c r="A350" s="328"/>
      <c r="B350" s="330"/>
      <c r="C350" s="105"/>
      <c r="D350" s="139"/>
      <c r="E350" s="139"/>
      <c r="F350" s="142"/>
      <c r="G350" s="2111"/>
      <c r="H350" s="2112"/>
      <c r="I350" s="2112"/>
      <c r="J350" s="2112"/>
      <c r="K350" s="2112"/>
      <c r="L350" s="2112"/>
      <c r="M350" s="2112"/>
      <c r="N350" s="2112"/>
      <c r="O350" s="2112"/>
      <c r="P350" s="2112"/>
      <c r="Q350" s="2112"/>
      <c r="R350" s="2112"/>
      <c r="S350" s="2112"/>
      <c r="T350" s="2112"/>
      <c r="U350" s="2112"/>
      <c r="V350" s="2112"/>
      <c r="W350" s="2112"/>
      <c r="X350" s="2112"/>
      <c r="Y350" s="2112"/>
      <c r="Z350" s="2113"/>
      <c r="AA350" s="45"/>
      <c r="AB350" s="144"/>
      <c r="AC350" s="145"/>
      <c r="AD350" s="146"/>
      <c r="AE350" s="126"/>
      <c r="AF350" s="327"/>
      <c r="AG350" s="129"/>
      <c r="AH350" s="129"/>
      <c r="AI350" s="129"/>
      <c r="AJ350" s="129"/>
      <c r="AK350" s="129"/>
      <c r="AL350" s="129"/>
      <c r="AM350" s="129"/>
      <c r="AN350" s="129"/>
      <c r="AO350" s="129"/>
      <c r="AP350" s="31"/>
      <c r="AQ350" s="45"/>
      <c r="AR350" s="31"/>
    </row>
    <row r="351" spans="1:44">
      <c r="A351" s="328"/>
      <c r="B351" s="330"/>
      <c r="C351" s="105"/>
      <c r="D351" s="139"/>
      <c r="E351" s="139"/>
      <c r="F351" s="142"/>
      <c r="G351" s="1855"/>
      <c r="H351" s="1856"/>
      <c r="I351" s="1856"/>
      <c r="J351" s="1856"/>
      <c r="K351" s="1856"/>
      <c r="L351" s="1856"/>
      <c r="M351" s="1856"/>
      <c r="N351" s="1856"/>
      <c r="O351" s="1856"/>
      <c r="P351" s="1856"/>
      <c r="Q351" s="1856"/>
      <c r="R351" s="1856"/>
      <c r="S351" s="1856"/>
      <c r="T351" s="1856"/>
      <c r="U351" s="1856"/>
      <c r="V351" s="1856"/>
      <c r="W351" s="1856"/>
      <c r="X351" s="1856"/>
      <c r="Y351" s="1856"/>
      <c r="Z351" s="1857"/>
      <c r="AA351" s="45"/>
      <c r="AB351" s="144"/>
      <c r="AC351" s="145"/>
      <c r="AD351" s="146"/>
      <c r="AE351" s="126"/>
      <c r="AF351" s="327"/>
      <c r="AG351" s="129"/>
      <c r="AH351" s="129"/>
      <c r="AI351" s="129"/>
      <c r="AJ351" s="129"/>
      <c r="AK351" s="129"/>
      <c r="AL351" s="129"/>
      <c r="AM351" s="129"/>
      <c r="AN351" s="129"/>
      <c r="AO351" s="129"/>
      <c r="AP351" s="31"/>
      <c r="AQ351" s="45"/>
      <c r="AR351" s="31"/>
    </row>
    <row r="352" spans="1:44">
      <c r="A352" s="328"/>
      <c r="B352" s="330"/>
      <c r="C352" s="105"/>
      <c r="D352" s="139"/>
      <c r="E352" s="139"/>
      <c r="F352" s="142"/>
      <c r="G352" s="1561"/>
      <c r="H352" s="1562"/>
      <c r="I352" s="1562"/>
      <c r="J352" s="1562"/>
      <c r="K352" s="1562"/>
      <c r="L352" s="1562"/>
      <c r="M352" s="1562"/>
      <c r="N352" s="1562"/>
      <c r="O352" s="1562"/>
      <c r="P352" s="1562"/>
      <c r="Q352" s="1562"/>
      <c r="R352" s="1562"/>
      <c r="S352" s="1562"/>
      <c r="T352" s="1562"/>
      <c r="U352" s="1562"/>
      <c r="V352" s="1562"/>
      <c r="W352" s="1562"/>
      <c r="X352" s="1562"/>
      <c r="Y352" s="1562"/>
      <c r="Z352" s="1563"/>
      <c r="AA352" s="45"/>
      <c r="AB352" s="144"/>
      <c r="AC352" s="145"/>
      <c r="AD352" s="146"/>
      <c r="AE352" s="126"/>
      <c r="AF352" s="327"/>
      <c r="AG352" s="129"/>
      <c r="AH352" s="129"/>
      <c r="AI352" s="129"/>
      <c r="AJ352" s="129"/>
      <c r="AK352" s="129"/>
      <c r="AL352" s="129"/>
      <c r="AM352" s="129"/>
      <c r="AN352" s="129"/>
      <c r="AO352" s="129"/>
      <c r="AP352" s="31"/>
      <c r="AQ352" s="45"/>
      <c r="AR352" s="31"/>
    </row>
    <row r="353" spans="1:44">
      <c r="A353" s="328"/>
      <c r="B353" s="330"/>
      <c r="C353" s="105"/>
      <c r="D353" s="139"/>
      <c r="E353" s="139"/>
      <c r="F353" s="142"/>
      <c r="G353" s="594"/>
      <c r="H353" s="594"/>
      <c r="I353" s="594"/>
      <c r="J353" s="594"/>
      <c r="K353" s="594"/>
      <c r="L353" s="594"/>
      <c r="M353" s="594"/>
      <c r="N353" s="594"/>
      <c r="O353" s="594"/>
      <c r="P353" s="594"/>
      <c r="Q353" s="594"/>
      <c r="R353" s="594"/>
      <c r="S353" s="594"/>
      <c r="T353" s="594"/>
      <c r="U353" s="594"/>
      <c r="V353" s="594"/>
      <c r="W353" s="594"/>
      <c r="X353" s="594"/>
      <c r="Y353" s="594"/>
      <c r="Z353" s="594"/>
      <c r="AA353" s="143"/>
      <c r="AB353" s="144"/>
      <c r="AC353" s="145"/>
      <c r="AD353" s="146"/>
      <c r="AE353" s="126"/>
      <c r="AF353" s="327"/>
      <c r="AG353" s="129"/>
      <c r="AH353" s="129"/>
      <c r="AI353" s="129"/>
      <c r="AJ353" s="129"/>
      <c r="AK353" s="129"/>
      <c r="AL353" s="129"/>
      <c r="AM353" s="129"/>
      <c r="AN353" s="129"/>
      <c r="AO353" s="129"/>
      <c r="AP353" s="31"/>
      <c r="AQ353" s="45"/>
      <c r="AR353" s="31"/>
    </row>
    <row r="354" spans="1:44">
      <c r="A354" s="328"/>
      <c r="B354" s="330"/>
      <c r="C354" s="105"/>
      <c r="D354" s="139"/>
      <c r="E354" s="139"/>
      <c r="F354" s="142"/>
      <c r="G354" s="594"/>
      <c r="H354" s="594"/>
      <c r="I354" s="594"/>
      <c r="J354" s="594"/>
      <c r="K354" s="594"/>
      <c r="L354" s="594"/>
      <c r="M354" s="594"/>
      <c r="N354" s="594"/>
      <c r="O354" s="594"/>
      <c r="P354" s="594"/>
      <c r="Q354" s="594"/>
      <c r="R354" s="594"/>
      <c r="S354" s="594"/>
      <c r="T354" s="594"/>
      <c r="U354" s="594"/>
      <c r="V354" s="594"/>
      <c r="W354" s="594"/>
      <c r="X354" s="594"/>
      <c r="Y354" s="594"/>
      <c r="Z354" s="594"/>
      <c r="AA354" s="143"/>
      <c r="AB354" s="144"/>
      <c r="AC354" s="145"/>
      <c r="AD354" s="146"/>
      <c r="AE354" s="126"/>
      <c r="AF354" s="327"/>
      <c r="AG354" s="129"/>
      <c r="AH354" s="129"/>
      <c r="AI354" s="129"/>
      <c r="AJ354" s="129"/>
      <c r="AK354" s="129"/>
      <c r="AL354" s="129"/>
      <c r="AM354" s="129"/>
      <c r="AN354" s="129"/>
      <c r="AO354" s="129"/>
      <c r="AP354" s="31"/>
      <c r="AQ354" s="45"/>
      <c r="AR354" s="31"/>
    </row>
    <row r="355" spans="1:44">
      <c r="A355" s="328"/>
      <c r="B355" s="330"/>
      <c r="C355" s="105"/>
      <c r="D355" s="139"/>
      <c r="E355" s="139"/>
      <c r="F355" s="142"/>
      <c r="G355" s="594"/>
      <c r="H355" s="594"/>
      <c r="I355" s="594"/>
      <c r="J355" s="594"/>
      <c r="K355" s="594"/>
      <c r="L355" s="594"/>
      <c r="M355" s="594"/>
      <c r="N355" s="594"/>
      <c r="O355" s="594"/>
      <c r="P355" s="594"/>
      <c r="Q355" s="594"/>
      <c r="R355" s="594"/>
      <c r="S355" s="594"/>
      <c r="T355" s="594"/>
      <c r="U355" s="594"/>
      <c r="V355" s="594"/>
      <c r="W355" s="594"/>
      <c r="X355" s="594"/>
      <c r="Y355" s="594"/>
      <c r="Z355" s="594"/>
      <c r="AA355" s="143"/>
      <c r="AB355" s="144"/>
      <c r="AC355" s="145"/>
      <c r="AD355" s="146"/>
      <c r="AE355" s="126"/>
      <c r="AF355" s="327"/>
      <c r="AG355" s="129"/>
      <c r="AH355" s="129"/>
      <c r="AI355" s="129"/>
      <c r="AJ355" s="129"/>
      <c r="AK355" s="129"/>
      <c r="AL355" s="129"/>
      <c r="AM355" s="129"/>
      <c r="AN355" s="129"/>
      <c r="AO355" s="129"/>
      <c r="AP355" s="31"/>
      <c r="AQ355" s="45"/>
      <c r="AR355" s="31"/>
    </row>
    <row r="356" spans="1:44">
      <c r="A356" s="331"/>
      <c r="B356" s="332"/>
      <c r="C356" s="373"/>
      <c r="D356" s="333"/>
      <c r="E356" s="333"/>
      <c r="F356" s="334"/>
      <c r="G356" s="635"/>
      <c r="H356" s="635"/>
      <c r="I356" s="635"/>
      <c r="J356" s="635"/>
      <c r="K356" s="635"/>
      <c r="L356" s="635"/>
      <c r="M356" s="635"/>
      <c r="N356" s="635"/>
      <c r="O356" s="635"/>
      <c r="P356" s="635"/>
      <c r="Q356" s="635"/>
      <c r="R356" s="635"/>
      <c r="S356" s="635"/>
      <c r="T356" s="635"/>
      <c r="U356" s="635"/>
      <c r="V356" s="635"/>
      <c r="W356" s="635"/>
      <c r="X356" s="635"/>
      <c r="Y356" s="635"/>
      <c r="Z356" s="635"/>
      <c r="AA356" s="335"/>
      <c r="AB356" s="336"/>
      <c r="AC356" s="337"/>
      <c r="AD356" s="338"/>
      <c r="AE356" s="126"/>
      <c r="AF356" s="327"/>
      <c r="AG356" s="129"/>
      <c r="AH356" s="129"/>
      <c r="AI356" s="129"/>
      <c r="AJ356" s="129"/>
      <c r="AK356" s="129"/>
      <c r="AL356" s="129"/>
      <c r="AM356" s="129"/>
      <c r="AN356" s="129"/>
      <c r="AO356" s="129"/>
      <c r="AP356" s="31"/>
      <c r="AQ356" s="45"/>
      <c r="AR356" s="31"/>
    </row>
    <row r="357" spans="1:44" ht="4.5" customHeight="1">
      <c r="A357" s="328"/>
      <c r="B357" s="330"/>
      <c r="C357" s="105"/>
      <c r="D357" s="139"/>
      <c r="E357" s="139"/>
      <c r="F357" s="142"/>
      <c r="G357" s="46"/>
      <c r="H357" s="46"/>
      <c r="I357" s="46"/>
      <c r="J357" s="46"/>
      <c r="K357" s="46"/>
      <c r="L357" s="46"/>
      <c r="M357" s="46"/>
      <c r="N357" s="46"/>
      <c r="O357" s="46"/>
      <c r="P357" s="46"/>
      <c r="Q357" s="46"/>
      <c r="R357" s="46"/>
      <c r="S357" s="46"/>
      <c r="T357" s="46"/>
      <c r="U357" s="46"/>
      <c r="V357" s="46"/>
      <c r="W357" s="46"/>
      <c r="X357" s="46"/>
      <c r="Y357" s="46"/>
      <c r="Z357" s="46"/>
      <c r="AA357" s="143"/>
      <c r="AB357" s="144"/>
      <c r="AC357" s="145"/>
      <c r="AD357" s="146"/>
      <c r="AE357" s="126"/>
      <c r="AF357" s="327"/>
      <c r="AG357" s="129"/>
      <c r="AH357" s="129"/>
      <c r="AI357" s="129"/>
      <c r="AJ357" s="129"/>
      <c r="AK357" s="129"/>
      <c r="AL357" s="129"/>
      <c r="AM357" s="129"/>
      <c r="AN357" s="129"/>
      <c r="AO357" s="129"/>
      <c r="AP357" s="31"/>
      <c r="AQ357" s="45"/>
      <c r="AR357" s="31"/>
    </row>
    <row r="358" spans="1:44" ht="13.5" customHeight="1">
      <c r="A358" s="1008" t="s">
        <v>503</v>
      </c>
      <c r="B358" s="330">
        <v>14</v>
      </c>
      <c r="C358" s="1497" t="s">
        <v>552</v>
      </c>
      <c r="D358" s="139" t="s">
        <v>384</v>
      </c>
      <c r="E358" s="1056" t="s">
        <v>553</v>
      </c>
      <c r="F358" s="142"/>
      <c r="G358" s="1011" t="s">
        <v>72</v>
      </c>
      <c r="H358" s="1011"/>
      <c r="I358" s="1011"/>
      <c r="J358" s="1011"/>
      <c r="K358" s="1011"/>
      <c r="L358" s="1011"/>
      <c r="M358" s="1011"/>
      <c r="N358" s="1058" t="s">
        <v>114</v>
      </c>
      <c r="O358" s="1058"/>
      <c r="P358" s="1058"/>
      <c r="Q358" s="1058"/>
      <c r="R358" s="1058"/>
      <c r="S358" s="1058"/>
      <c r="T358" s="1058"/>
      <c r="U358" s="1058"/>
      <c r="V358" s="1058"/>
      <c r="W358" s="46"/>
      <c r="X358" s="46"/>
      <c r="Y358" s="46"/>
      <c r="Z358" s="46"/>
      <c r="AA358" s="143"/>
      <c r="AB358" s="1082" t="s">
        <v>495</v>
      </c>
      <c r="AC358" s="1113"/>
      <c r="AD358" s="1114"/>
      <c r="AE358" s="126"/>
      <c r="AF358" s="327"/>
      <c r="AG358" s="129"/>
      <c r="AH358" s="129"/>
      <c r="AI358" s="129"/>
      <c r="AJ358" s="129"/>
      <c r="AK358" s="129"/>
      <c r="AL358" s="129"/>
      <c r="AM358" s="129"/>
      <c r="AN358" s="129"/>
      <c r="AO358" s="129"/>
      <c r="AP358" s="31"/>
      <c r="AQ358" s="45"/>
      <c r="AR358" s="31"/>
    </row>
    <row r="359" spans="1:44">
      <c r="A359" s="1008"/>
      <c r="B359" s="330"/>
      <c r="C359" s="1497"/>
      <c r="D359" s="139"/>
      <c r="E359" s="1056"/>
      <c r="F359" s="142"/>
      <c r="G359" s="1011"/>
      <c r="H359" s="1011"/>
      <c r="I359" s="1011"/>
      <c r="J359" s="1011"/>
      <c r="K359" s="1011"/>
      <c r="L359" s="1011"/>
      <c r="M359" s="1011"/>
      <c r="N359" s="1058"/>
      <c r="O359" s="1058"/>
      <c r="P359" s="1058"/>
      <c r="Q359" s="1058"/>
      <c r="R359" s="1058"/>
      <c r="S359" s="1058"/>
      <c r="T359" s="1058"/>
      <c r="U359" s="1058"/>
      <c r="V359" s="1058"/>
      <c r="W359" s="46"/>
      <c r="X359" s="46"/>
      <c r="Y359" s="46"/>
      <c r="Z359" s="46"/>
      <c r="AA359" s="143"/>
      <c r="AB359" s="1082"/>
      <c r="AC359" s="1113"/>
      <c r="AD359" s="1114"/>
      <c r="AE359" s="126"/>
      <c r="AF359" s="327"/>
      <c r="AG359" s="129"/>
      <c r="AH359" s="129"/>
      <c r="AI359" s="129"/>
      <c r="AJ359" s="129"/>
      <c r="AK359" s="129"/>
      <c r="AL359" s="129"/>
      <c r="AM359" s="129"/>
      <c r="AN359" s="129"/>
      <c r="AO359" s="129"/>
      <c r="AP359" s="31"/>
      <c r="AQ359" s="45"/>
      <c r="AR359" s="31"/>
    </row>
    <row r="360" spans="1:44">
      <c r="A360" s="1008"/>
      <c r="B360" s="330"/>
      <c r="C360" s="1497"/>
      <c r="D360" s="139"/>
      <c r="E360" s="1056"/>
      <c r="F360" s="142"/>
      <c r="G360" s="46"/>
      <c r="H360" s="46"/>
      <c r="I360" s="46"/>
      <c r="J360" s="46"/>
      <c r="K360" s="46"/>
      <c r="L360" s="46"/>
      <c r="M360" s="46"/>
      <c r="N360" s="46"/>
      <c r="O360" s="46"/>
      <c r="P360" s="46"/>
      <c r="Q360" s="46"/>
      <c r="R360" s="46"/>
      <c r="S360" s="46"/>
      <c r="T360" s="46"/>
      <c r="U360" s="46"/>
      <c r="V360" s="46"/>
      <c r="W360" s="46"/>
      <c r="X360" s="46"/>
      <c r="Y360" s="46"/>
      <c r="Z360" s="46"/>
      <c r="AA360" s="143"/>
      <c r="AB360" s="1082"/>
      <c r="AC360" s="1113"/>
      <c r="AD360" s="1114"/>
      <c r="AE360" s="126"/>
      <c r="AF360" s="327"/>
      <c r="AG360" s="129"/>
      <c r="AH360" s="129"/>
      <c r="AI360" s="129"/>
      <c r="AJ360" s="129"/>
      <c r="AK360" s="129"/>
      <c r="AL360" s="129"/>
      <c r="AM360" s="129"/>
      <c r="AN360" s="129"/>
      <c r="AO360" s="129"/>
      <c r="AP360" s="31"/>
      <c r="AQ360" s="45"/>
      <c r="AR360" s="31"/>
    </row>
    <row r="361" spans="1:44">
      <c r="A361" s="1008"/>
      <c r="B361" s="330"/>
      <c r="C361" s="1497"/>
      <c r="D361" s="139"/>
      <c r="E361" s="1056"/>
      <c r="F361" s="142"/>
      <c r="G361" s="46"/>
      <c r="H361" s="46"/>
      <c r="I361" s="46"/>
      <c r="J361" s="46"/>
      <c r="K361" s="46"/>
      <c r="L361" s="46"/>
      <c r="M361" s="46"/>
      <c r="N361" s="46"/>
      <c r="O361" s="46"/>
      <c r="P361" s="46"/>
      <c r="Q361" s="46"/>
      <c r="R361" s="46"/>
      <c r="S361" s="46"/>
      <c r="T361" s="46"/>
      <c r="U361" s="46"/>
      <c r="V361" s="46"/>
      <c r="W361" s="46"/>
      <c r="X361" s="46"/>
      <c r="Y361" s="46"/>
      <c r="Z361" s="46"/>
      <c r="AA361" s="143"/>
      <c r="AB361" s="144"/>
      <c r="AC361" s="145"/>
      <c r="AD361" s="146"/>
      <c r="AE361" s="126"/>
      <c r="AF361" s="327"/>
      <c r="AG361" s="129"/>
      <c r="AH361" s="129"/>
      <c r="AI361" s="129"/>
      <c r="AJ361" s="129"/>
      <c r="AK361" s="129"/>
      <c r="AL361" s="129"/>
      <c r="AM361" s="129"/>
      <c r="AN361" s="129"/>
      <c r="AO361" s="129"/>
      <c r="AP361" s="31"/>
      <c r="AQ361" s="45"/>
      <c r="AR361" s="31"/>
    </row>
    <row r="362" spans="1:44">
      <c r="A362" s="1008"/>
      <c r="B362" s="330"/>
      <c r="C362" s="105"/>
      <c r="D362" s="139"/>
      <c r="E362" s="1056"/>
      <c r="F362" s="142"/>
      <c r="G362" s="46"/>
      <c r="H362" s="46"/>
      <c r="I362" s="46"/>
      <c r="J362" s="46"/>
      <c r="K362" s="46"/>
      <c r="L362" s="46"/>
      <c r="M362" s="46"/>
      <c r="N362" s="46"/>
      <c r="O362" s="46"/>
      <c r="P362" s="46"/>
      <c r="Q362" s="46"/>
      <c r="R362" s="46"/>
      <c r="S362" s="46"/>
      <c r="T362" s="46"/>
      <c r="U362" s="46"/>
      <c r="V362" s="46"/>
      <c r="W362" s="46"/>
      <c r="X362" s="46"/>
      <c r="Y362" s="46"/>
      <c r="Z362" s="46"/>
      <c r="AA362" s="143"/>
      <c r="AB362" s="144"/>
      <c r="AC362" s="145"/>
      <c r="AD362" s="146"/>
      <c r="AE362" s="126"/>
      <c r="AF362" s="327"/>
      <c r="AG362" s="129"/>
      <c r="AH362" s="129"/>
      <c r="AI362" s="129"/>
      <c r="AJ362" s="129"/>
      <c r="AK362" s="129"/>
      <c r="AL362" s="129"/>
      <c r="AM362" s="129"/>
      <c r="AN362" s="129"/>
      <c r="AO362" s="129"/>
      <c r="AP362" s="31"/>
      <c r="AQ362" s="45"/>
      <c r="AR362" s="31"/>
    </row>
    <row r="363" spans="1:44">
      <c r="A363" s="1008"/>
      <c r="B363" s="330"/>
      <c r="C363" s="105"/>
      <c r="D363" s="139"/>
      <c r="E363" s="1056"/>
      <c r="F363" s="142"/>
      <c r="G363" s="46"/>
      <c r="H363" s="46"/>
      <c r="I363" s="46"/>
      <c r="J363" s="46"/>
      <c r="K363" s="46"/>
      <c r="L363" s="46"/>
      <c r="M363" s="46"/>
      <c r="N363" s="46"/>
      <c r="O363" s="46"/>
      <c r="P363" s="46"/>
      <c r="Q363" s="46"/>
      <c r="R363" s="46"/>
      <c r="S363" s="46"/>
      <c r="T363" s="46"/>
      <c r="U363" s="46"/>
      <c r="V363" s="46"/>
      <c r="W363" s="46"/>
      <c r="X363" s="46"/>
      <c r="Y363" s="46"/>
      <c r="Z363" s="46"/>
      <c r="AA363" s="143"/>
      <c r="AB363" s="144"/>
      <c r="AC363" s="145"/>
      <c r="AD363" s="146"/>
      <c r="AE363" s="126"/>
      <c r="AF363" s="327"/>
      <c r="AG363" s="129"/>
      <c r="AH363" s="129"/>
      <c r="AI363" s="129"/>
      <c r="AJ363" s="129"/>
      <c r="AK363" s="129"/>
      <c r="AL363" s="129"/>
      <c r="AM363" s="129"/>
      <c r="AN363" s="129"/>
      <c r="AO363" s="129"/>
      <c r="AP363" s="31"/>
      <c r="AQ363" s="45"/>
      <c r="AR363" s="31"/>
    </row>
    <row r="364" spans="1:44" ht="13.5" customHeight="1">
      <c r="A364" s="1008"/>
      <c r="B364" s="330"/>
      <c r="C364" s="105"/>
      <c r="D364" s="139" t="s">
        <v>384</v>
      </c>
      <c r="E364" s="1008" t="s">
        <v>554</v>
      </c>
      <c r="F364" s="142"/>
      <c r="G364" s="1011" t="s">
        <v>72</v>
      </c>
      <c r="H364" s="1011"/>
      <c r="I364" s="1011"/>
      <c r="J364" s="1011"/>
      <c r="K364" s="1011"/>
      <c r="L364" s="1011"/>
      <c r="M364" s="1011"/>
      <c r="N364" s="1058" t="s">
        <v>114</v>
      </c>
      <c r="O364" s="1058"/>
      <c r="P364" s="1058"/>
      <c r="Q364" s="1058"/>
      <c r="R364" s="1058"/>
      <c r="S364" s="1058"/>
      <c r="T364" s="1058"/>
      <c r="U364" s="1058"/>
      <c r="V364" s="1058"/>
      <c r="W364" s="46"/>
      <c r="X364" s="46"/>
      <c r="Y364" s="46"/>
      <c r="Z364" s="46"/>
      <c r="AA364" s="143"/>
      <c r="AB364" s="1082" t="s">
        <v>495</v>
      </c>
      <c r="AC364" s="1113"/>
      <c r="AD364" s="1114"/>
      <c r="AE364" s="126"/>
      <c r="AF364" s="327"/>
      <c r="AG364" s="129"/>
      <c r="AH364" s="129"/>
      <c r="AI364" s="129"/>
      <c r="AJ364" s="129"/>
      <c r="AK364" s="129"/>
      <c r="AL364" s="129"/>
      <c r="AM364" s="129"/>
      <c r="AN364" s="129"/>
      <c r="AO364" s="129"/>
      <c r="AP364" s="31"/>
      <c r="AQ364" s="45"/>
      <c r="AR364" s="31"/>
    </row>
    <row r="365" spans="1:44">
      <c r="A365" s="328"/>
      <c r="B365" s="330"/>
      <c r="C365" s="105"/>
      <c r="D365" s="139"/>
      <c r="E365" s="1008"/>
      <c r="F365" s="142"/>
      <c r="G365" s="1011"/>
      <c r="H365" s="1011"/>
      <c r="I365" s="1011"/>
      <c r="J365" s="1011"/>
      <c r="K365" s="1011"/>
      <c r="L365" s="1011"/>
      <c r="M365" s="1011"/>
      <c r="N365" s="1058"/>
      <c r="O365" s="1058"/>
      <c r="P365" s="1058"/>
      <c r="Q365" s="1058"/>
      <c r="R365" s="1058"/>
      <c r="S365" s="1058"/>
      <c r="T365" s="1058"/>
      <c r="U365" s="1058"/>
      <c r="V365" s="1058"/>
      <c r="W365" s="46"/>
      <c r="X365" s="46"/>
      <c r="Y365" s="46"/>
      <c r="Z365" s="46"/>
      <c r="AA365" s="143"/>
      <c r="AB365" s="1082"/>
      <c r="AC365" s="1113"/>
      <c r="AD365" s="1114"/>
      <c r="AE365" s="126"/>
      <c r="AF365" s="327"/>
      <c r="AG365" s="129"/>
      <c r="AH365" s="129"/>
      <c r="AI365" s="129"/>
      <c r="AJ365" s="129"/>
      <c r="AK365" s="129"/>
      <c r="AL365" s="129"/>
      <c r="AM365" s="129"/>
      <c r="AN365" s="129"/>
      <c r="AO365" s="129"/>
      <c r="AP365" s="31"/>
      <c r="AQ365" s="45"/>
      <c r="AR365" s="31"/>
    </row>
    <row r="366" spans="1:44">
      <c r="A366" s="328"/>
      <c r="B366" s="330"/>
      <c r="C366" s="105"/>
      <c r="D366" s="139"/>
      <c r="E366" s="1008"/>
      <c r="F366" s="142"/>
      <c r="G366" s="46"/>
      <c r="H366" s="46"/>
      <c r="I366" s="46"/>
      <c r="J366" s="46"/>
      <c r="K366" s="46"/>
      <c r="L366" s="46"/>
      <c r="M366" s="46"/>
      <c r="N366" s="46"/>
      <c r="O366" s="46"/>
      <c r="P366" s="46"/>
      <c r="Q366" s="46"/>
      <c r="R366" s="46"/>
      <c r="S366" s="46"/>
      <c r="T366" s="46"/>
      <c r="U366" s="46"/>
      <c r="V366" s="46"/>
      <c r="W366" s="46"/>
      <c r="X366" s="46"/>
      <c r="Y366" s="46"/>
      <c r="Z366" s="46"/>
      <c r="AA366" s="143"/>
      <c r="AB366" s="1082"/>
      <c r="AC366" s="1113"/>
      <c r="AD366" s="1114"/>
      <c r="AE366" s="126"/>
      <c r="AF366" s="327"/>
      <c r="AG366" s="129"/>
      <c r="AH366" s="129"/>
      <c r="AI366" s="129"/>
      <c r="AJ366" s="129"/>
      <c r="AK366" s="129"/>
      <c r="AL366" s="129"/>
      <c r="AM366" s="129"/>
      <c r="AN366" s="129"/>
      <c r="AO366" s="129"/>
      <c r="AP366" s="31"/>
      <c r="AQ366" s="45"/>
      <c r="AR366" s="31"/>
    </row>
    <row r="367" spans="1:44">
      <c r="A367" s="328"/>
      <c r="B367" s="330"/>
      <c r="C367" s="105"/>
      <c r="D367" s="63" t="s">
        <v>242</v>
      </c>
      <c r="E367" s="1008" t="s">
        <v>558</v>
      </c>
      <c r="F367" s="142"/>
      <c r="G367" s="1011" t="s">
        <v>72</v>
      </c>
      <c r="H367" s="1011"/>
      <c r="I367" s="1011"/>
      <c r="J367" s="1011"/>
      <c r="K367" s="1011"/>
      <c r="L367" s="1011"/>
      <c r="M367" s="1012"/>
      <c r="N367" s="1003" t="s">
        <v>745</v>
      </c>
      <c r="O367" s="1003"/>
      <c r="P367" s="1003"/>
      <c r="Q367" s="1003"/>
      <c r="R367" s="1003"/>
      <c r="S367" s="1003"/>
      <c r="T367" s="1003"/>
      <c r="U367" s="1003"/>
      <c r="V367" s="1003"/>
      <c r="W367" s="41"/>
      <c r="X367" s="41"/>
      <c r="Y367" s="41"/>
      <c r="Z367" s="46"/>
      <c r="AA367" s="143"/>
      <c r="AB367" s="213"/>
      <c r="AC367" s="214"/>
      <c r="AD367" s="215"/>
      <c r="AE367" s="126"/>
      <c r="AF367" s="327"/>
      <c r="AG367" s="129"/>
      <c r="AH367" s="129"/>
      <c r="AI367" s="129"/>
      <c r="AJ367" s="129"/>
      <c r="AK367" s="129"/>
      <c r="AL367" s="129"/>
      <c r="AM367" s="129"/>
      <c r="AN367" s="129"/>
      <c r="AO367" s="129"/>
      <c r="AP367" s="31"/>
      <c r="AQ367" s="45"/>
      <c r="AR367" s="31"/>
    </row>
    <row r="368" spans="1:44">
      <c r="A368" s="328"/>
      <c r="B368" s="330"/>
      <c r="C368" s="105"/>
      <c r="D368" s="63"/>
      <c r="E368" s="1008"/>
      <c r="F368" s="142"/>
      <c r="G368" s="1011"/>
      <c r="H368" s="1011"/>
      <c r="I368" s="1011"/>
      <c r="J368" s="1011"/>
      <c r="K368" s="1011"/>
      <c r="L368" s="1011"/>
      <c r="M368" s="1012"/>
      <c r="N368" s="1003"/>
      <c r="O368" s="1003"/>
      <c r="P368" s="1003"/>
      <c r="Q368" s="1003"/>
      <c r="R368" s="1003"/>
      <c r="S368" s="1003"/>
      <c r="T368" s="1003"/>
      <c r="U368" s="1003"/>
      <c r="V368" s="1003"/>
      <c r="W368" s="31"/>
      <c r="X368" s="31"/>
      <c r="Y368" s="31"/>
      <c r="Z368" s="46"/>
      <c r="AA368" s="143"/>
      <c r="AB368" s="213"/>
      <c r="AC368" s="214"/>
      <c r="AD368" s="215"/>
      <c r="AE368" s="126"/>
      <c r="AF368" s="327"/>
      <c r="AG368" s="129"/>
      <c r="AH368" s="129"/>
      <c r="AI368" s="129"/>
      <c r="AJ368" s="129"/>
      <c r="AK368" s="129"/>
      <c r="AL368" s="129"/>
      <c r="AM368" s="129"/>
      <c r="AN368" s="129"/>
      <c r="AO368" s="129"/>
      <c r="AP368" s="31"/>
      <c r="AQ368" s="45"/>
      <c r="AR368" s="31"/>
    </row>
    <row r="369" spans="1:44">
      <c r="A369" s="328"/>
      <c r="B369" s="330"/>
      <c r="C369" s="105"/>
      <c r="D369" s="63"/>
      <c r="E369" s="1008"/>
      <c r="F369" s="142"/>
      <c r="G369" s="157"/>
      <c r="H369" s="157"/>
      <c r="I369" s="157"/>
      <c r="J369" s="157"/>
      <c r="K369" s="157"/>
      <c r="L369" s="157"/>
      <c r="M369" s="157"/>
      <c r="N369" s="444"/>
      <c r="O369" s="444"/>
      <c r="P369" s="444"/>
      <c r="Q369" s="444"/>
      <c r="R369" s="444"/>
      <c r="S369" s="444"/>
      <c r="T369" s="444"/>
      <c r="U369" s="444"/>
      <c r="V369" s="444"/>
      <c r="W369" s="31"/>
      <c r="X369" s="31"/>
      <c r="Y369" s="31"/>
      <c r="Z369" s="46"/>
      <c r="AA369" s="143"/>
      <c r="AB369" s="213"/>
      <c r="AC369" s="214"/>
      <c r="AD369" s="215"/>
      <c r="AE369" s="126"/>
      <c r="AF369" s="327"/>
      <c r="AG369" s="129"/>
      <c r="AH369" s="129"/>
      <c r="AI369" s="129"/>
      <c r="AJ369" s="129"/>
      <c r="AK369" s="129"/>
      <c r="AL369" s="129"/>
      <c r="AM369" s="129"/>
      <c r="AN369" s="129"/>
      <c r="AO369" s="129"/>
      <c r="AP369" s="31"/>
      <c r="AQ369" s="45"/>
      <c r="AR369" s="31"/>
    </row>
    <row r="370" spans="1:44">
      <c r="A370" s="328"/>
      <c r="B370" s="330"/>
      <c r="C370" s="105"/>
      <c r="D370" s="63"/>
      <c r="E370" s="1008"/>
      <c r="F370" s="142"/>
      <c r="G370" s="1011" t="s">
        <v>730</v>
      </c>
      <c r="H370" s="1011"/>
      <c r="I370" s="1011"/>
      <c r="J370" s="1011"/>
      <c r="K370" s="1011"/>
      <c r="L370" s="1011"/>
      <c r="M370" s="1011"/>
      <c r="N370" s="1011"/>
      <c r="O370" s="1011"/>
      <c r="P370" s="1011"/>
      <c r="Q370" s="1011"/>
      <c r="R370" s="1011"/>
      <c r="S370" s="1011"/>
      <c r="T370" s="1011"/>
      <c r="U370" s="1011"/>
      <c r="V370" s="1011"/>
      <c r="W370" s="1011"/>
      <c r="X370" s="1011"/>
      <c r="Y370" s="1011"/>
      <c r="Z370" s="1011"/>
      <c r="AA370" s="143"/>
      <c r="AB370" s="213"/>
      <c r="AC370" s="214"/>
      <c r="AD370" s="215"/>
      <c r="AE370" s="126"/>
      <c r="AF370" s="327"/>
      <c r="AG370" s="129"/>
      <c r="AH370" s="129"/>
      <c r="AI370" s="129"/>
      <c r="AJ370" s="129"/>
      <c r="AK370" s="129"/>
      <c r="AL370" s="129"/>
      <c r="AM370" s="129"/>
      <c r="AN370" s="129"/>
      <c r="AO370" s="129"/>
      <c r="AP370" s="31"/>
      <c r="AQ370" s="45"/>
      <c r="AR370" s="31"/>
    </row>
    <row r="371" spans="1:44">
      <c r="A371" s="328"/>
      <c r="B371" s="330"/>
      <c r="C371" s="105"/>
      <c r="D371" s="63"/>
      <c r="E371" s="47"/>
      <c r="F371" s="142"/>
      <c r="G371" s="2105"/>
      <c r="H371" s="2106"/>
      <c r="I371" s="2106"/>
      <c r="J371" s="2106"/>
      <c r="K371" s="2106"/>
      <c r="L371" s="2106"/>
      <c r="M371" s="2106"/>
      <c r="N371" s="2106"/>
      <c r="O371" s="2106"/>
      <c r="P371" s="2106"/>
      <c r="Q371" s="2106"/>
      <c r="R371" s="2106"/>
      <c r="S371" s="2106"/>
      <c r="T371" s="2106"/>
      <c r="U371" s="2106"/>
      <c r="V371" s="2106"/>
      <c r="W371" s="2106"/>
      <c r="X371" s="2106"/>
      <c r="Y371" s="2106"/>
      <c r="Z371" s="2107"/>
      <c r="AA371" s="143"/>
      <c r="AB371" s="213"/>
      <c r="AC371" s="214"/>
      <c r="AD371" s="215"/>
      <c r="AE371" s="126"/>
      <c r="AF371" s="327"/>
      <c r="AG371" s="129"/>
      <c r="AH371" s="129"/>
      <c r="AI371" s="129"/>
      <c r="AJ371" s="129"/>
      <c r="AK371" s="129"/>
      <c r="AL371" s="129"/>
      <c r="AM371" s="129"/>
      <c r="AN371" s="129"/>
      <c r="AO371" s="129"/>
      <c r="AP371" s="31"/>
      <c r="AQ371" s="45"/>
      <c r="AR371" s="31"/>
    </row>
    <row r="372" spans="1:44">
      <c r="A372" s="328"/>
      <c r="B372" s="330"/>
      <c r="C372" s="105"/>
      <c r="D372" s="63"/>
      <c r="E372" s="47"/>
      <c r="F372" s="142"/>
      <c r="G372" s="2108"/>
      <c r="H372" s="2109"/>
      <c r="I372" s="2109"/>
      <c r="J372" s="2109"/>
      <c r="K372" s="2109"/>
      <c r="L372" s="2109"/>
      <c r="M372" s="2109"/>
      <c r="N372" s="2109"/>
      <c r="O372" s="2109"/>
      <c r="P372" s="2109"/>
      <c r="Q372" s="2109"/>
      <c r="R372" s="2109"/>
      <c r="S372" s="2109"/>
      <c r="T372" s="2109"/>
      <c r="U372" s="2109"/>
      <c r="V372" s="2109"/>
      <c r="W372" s="2109"/>
      <c r="X372" s="2109"/>
      <c r="Y372" s="2109"/>
      <c r="Z372" s="2110"/>
      <c r="AA372" s="143"/>
      <c r="AB372" s="213"/>
      <c r="AC372" s="214"/>
      <c r="AD372" s="215"/>
      <c r="AE372" s="126"/>
      <c r="AF372" s="327"/>
      <c r="AG372" s="129"/>
      <c r="AH372" s="129"/>
      <c r="AI372" s="129"/>
      <c r="AJ372" s="129"/>
      <c r="AK372" s="129"/>
      <c r="AL372" s="129"/>
      <c r="AM372" s="129"/>
      <c r="AN372" s="129"/>
      <c r="AO372" s="129"/>
      <c r="AP372" s="31"/>
      <c r="AQ372" s="45"/>
      <c r="AR372" s="31"/>
    </row>
    <row r="373" spans="1:44">
      <c r="A373" s="328"/>
      <c r="B373" s="330"/>
      <c r="C373" s="105"/>
      <c r="D373" s="139"/>
      <c r="E373" s="47"/>
      <c r="F373" s="142"/>
      <c r="G373" s="46"/>
      <c r="H373" s="46"/>
      <c r="I373" s="46"/>
      <c r="J373" s="46"/>
      <c r="K373" s="46"/>
      <c r="L373" s="46"/>
      <c r="M373" s="46"/>
      <c r="N373" s="46"/>
      <c r="O373" s="46"/>
      <c r="P373" s="46"/>
      <c r="Q373" s="46"/>
      <c r="R373" s="46"/>
      <c r="S373" s="46"/>
      <c r="T373" s="46"/>
      <c r="U373" s="46"/>
      <c r="V373" s="46"/>
      <c r="W373" s="46"/>
      <c r="X373" s="46"/>
      <c r="Y373" s="46"/>
      <c r="Z373" s="46"/>
      <c r="AA373" s="143"/>
      <c r="AB373" s="213"/>
      <c r="AC373" s="214"/>
      <c r="AD373" s="215"/>
      <c r="AE373" s="126"/>
      <c r="AF373" s="327"/>
      <c r="AG373" s="129"/>
      <c r="AH373" s="129"/>
      <c r="AI373" s="129"/>
      <c r="AJ373" s="129"/>
      <c r="AK373" s="129"/>
      <c r="AL373" s="129"/>
      <c r="AM373" s="129"/>
      <c r="AN373" s="129"/>
      <c r="AO373" s="129"/>
      <c r="AP373" s="31"/>
      <c r="AQ373" s="45"/>
      <c r="AR373" s="31"/>
    </row>
    <row r="374" spans="1:44">
      <c r="A374" s="328"/>
      <c r="B374" s="330"/>
      <c r="C374" s="105"/>
      <c r="D374" s="139"/>
      <c r="E374" s="47"/>
      <c r="F374" s="142"/>
      <c r="G374" s="46"/>
      <c r="H374" s="46"/>
      <c r="I374" s="46"/>
      <c r="J374" s="46"/>
      <c r="K374" s="46"/>
      <c r="L374" s="46"/>
      <c r="M374" s="46"/>
      <c r="N374" s="46"/>
      <c r="O374" s="46"/>
      <c r="P374" s="46"/>
      <c r="Q374" s="46"/>
      <c r="R374" s="46"/>
      <c r="S374" s="46"/>
      <c r="T374" s="46"/>
      <c r="U374" s="46"/>
      <c r="V374" s="46"/>
      <c r="W374" s="46"/>
      <c r="X374" s="46"/>
      <c r="Y374" s="46"/>
      <c r="Z374" s="46"/>
      <c r="AA374" s="143"/>
      <c r="AB374" s="213"/>
      <c r="AC374" s="214"/>
      <c r="AD374" s="215"/>
      <c r="AE374" s="126"/>
      <c r="AF374" s="327"/>
      <c r="AG374" s="129"/>
      <c r="AH374" s="129"/>
      <c r="AI374" s="129"/>
      <c r="AJ374" s="129"/>
      <c r="AK374" s="129"/>
      <c r="AL374" s="129"/>
      <c r="AM374" s="129"/>
      <c r="AN374" s="129"/>
      <c r="AO374" s="129"/>
      <c r="AP374" s="31"/>
      <c r="AQ374" s="45"/>
      <c r="AR374" s="31"/>
    </row>
    <row r="375" spans="1:44" ht="5.25" customHeight="1">
      <c r="A375" s="328"/>
      <c r="B375" s="330"/>
      <c r="C375" s="105"/>
      <c r="D375" s="139"/>
      <c r="E375" s="47"/>
      <c r="F375" s="142"/>
      <c r="G375" s="46"/>
      <c r="H375" s="46"/>
      <c r="I375" s="46"/>
      <c r="J375" s="46"/>
      <c r="K375" s="46"/>
      <c r="L375" s="46"/>
      <c r="M375" s="46"/>
      <c r="N375" s="46"/>
      <c r="O375" s="46"/>
      <c r="P375" s="46"/>
      <c r="Q375" s="46"/>
      <c r="R375" s="46"/>
      <c r="S375" s="46"/>
      <c r="T375" s="46"/>
      <c r="U375" s="46"/>
      <c r="V375" s="46"/>
      <c r="W375" s="46"/>
      <c r="X375" s="46"/>
      <c r="Y375" s="46"/>
      <c r="Z375" s="46"/>
      <c r="AA375" s="143"/>
      <c r="AB375" s="144"/>
      <c r="AC375" s="145"/>
      <c r="AD375" s="146"/>
      <c r="AE375" s="126"/>
      <c r="AF375" s="327"/>
      <c r="AG375" s="129"/>
      <c r="AH375" s="129"/>
      <c r="AI375" s="129"/>
      <c r="AJ375" s="129"/>
      <c r="AK375" s="129"/>
      <c r="AL375" s="129"/>
      <c r="AM375" s="129"/>
      <c r="AN375" s="129"/>
      <c r="AO375" s="129"/>
      <c r="AP375" s="31"/>
      <c r="AQ375" s="45"/>
      <c r="AR375" s="31"/>
    </row>
    <row r="376" spans="1:44" ht="13.5" customHeight="1">
      <c r="A376" s="328"/>
      <c r="B376" s="59">
        <v>15</v>
      </c>
      <c r="C376" s="1497" t="s">
        <v>555</v>
      </c>
      <c r="D376" s="63" t="s">
        <v>241</v>
      </c>
      <c r="E376" s="1008" t="s">
        <v>557</v>
      </c>
      <c r="F376" s="142"/>
      <c r="G376" s="1011" t="s">
        <v>72</v>
      </c>
      <c r="H376" s="1011"/>
      <c r="I376" s="1011"/>
      <c r="J376" s="1011"/>
      <c r="K376" s="1011"/>
      <c r="L376" s="1011"/>
      <c r="M376" s="1012"/>
      <c r="N376" s="1665" t="s">
        <v>114</v>
      </c>
      <c r="O376" s="1665"/>
      <c r="P376" s="1665"/>
      <c r="Q376" s="1665"/>
      <c r="R376" s="1665"/>
      <c r="S376" s="1665"/>
      <c r="T376" s="1665"/>
      <c r="U376" s="1665"/>
      <c r="V376" s="1665"/>
      <c r="W376" s="31"/>
      <c r="X376" s="31"/>
      <c r="Y376" s="31"/>
      <c r="Z376" s="46"/>
      <c r="AA376" s="143"/>
      <c r="AB376" s="1082" t="s">
        <v>495</v>
      </c>
      <c r="AC376" s="1113"/>
      <c r="AD376" s="1114"/>
      <c r="AE376" s="126"/>
      <c r="AF376" s="327"/>
      <c r="AG376" s="129"/>
      <c r="AH376" s="129"/>
      <c r="AI376" s="129"/>
      <c r="AJ376" s="129"/>
      <c r="AK376" s="129"/>
      <c r="AL376" s="129"/>
      <c r="AM376" s="129"/>
      <c r="AN376" s="129"/>
      <c r="AO376" s="129"/>
      <c r="AP376" s="31"/>
      <c r="AQ376" s="45"/>
      <c r="AR376" s="31"/>
    </row>
    <row r="377" spans="1:44">
      <c r="A377" s="328"/>
      <c r="B377" s="59"/>
      <c r="C377" s="1497"/>
      <c r="D377" s="63"/>
      <c r="E377" s="1008"/>
      <c r="F377" s="142"/>
      <c r="G377" s="1011"/>
      <c r="H377" s="1011"/>
      <c r="I377" s="1011"/>
      <c r="J377" s="1011"/>
      <c r="K377" s="1011"/>
      <c r="L377" s="1011"/>
      <c r="M377" s="1012"/>
      <c r="N377" s="1665"/>
      <c r="O377" s="1665"/>
      <c r="P377" s="1665"/>
      <c r="Q377" s="1665"/>
      <c r="R377" s="1665"/>
      <c r="S377" s="1665"/>
      <c r="T377" s="1665"/>
      <c r="U377" s="1665"/>
      <c r="V377" s="1665"/>
      <c r="W377" s="31"/>
      <c r="X377" s="31"/>
      <c r="Y377" s="31"/>
      <c r="Z377" s="46"/>
      <c r="AA377" s="143"/>
      <c r="AB377" s="1082"/>
      <c r="AC377" s="1113"/>
      <c r="AD377" s="1114"/>
      <c r="AE377" s="126"/>
      <c r="AF377" s="327"/>
      <c r="AG377" s="129"/>
      <c r="AH377" s="129"/>
      <c r="AI377" s="129"/>
      <c r="AJ377" s="129"/>
      <c r="AK377" s="129"/>
      <c r="AL377" s="129"/>
      <c r="AM377" s="129"/>
      <c r="AN377" s="129"/>
      <c r="AO377" s="129"/>
      <c r="AP377" s="31"/>
      <c r="AQ377" s="45"/>
      <c r="AR377" s="31"/>
    </row>
    <row r="378" spans="1:44" ht="21" customHeight="1">
      <c r="A378" s="328"/>
      <c r="B378" s="59"/>
      <c r="C378" s="1497"/>
      <c r="D378" s="63"/>
      <c r="E378" s="1008"/>
      <c r="F378" s="142"/>
      <c r="G378" s="157"/>
      <c r="H378" s="157"/>
      <c r="I378" s="157"/>
      <c r="J378" s="157"/>
      <c r="K378" s="157"/>
      <c r="L378" s="157"/>
      <c r="M378" s="157"/>
      <c r="N378" s="110"/>
      <c r="O378" s="110"/>
      <c r="P378" s="110"/>
      <c r="Q378" s="110"/>
      <c r="R378" s="110"/>
      <c r="S378" s="110"/>
      <c r="T378" s="110"/>
      <c r="U378" s="110"/>
      <c r="V378" s="110"/>
      <c r="W378" s="31"/>
      <c r="X378" s="31"/>
      <c r="Y378" s="31"/>
      <c r="Z378" s="46"/>
      <c r="AA378" s="143"/>
      <c r="AB378" s="1082"/>
      <c r="AC378" s="1113"/>
      <c r="AD378" s="1114"/>
      <c r="AE378" s="126"/>
      <c r="AF378" s="327"/>
      <c r="AG378" s="129"/>
      <c r="AH378" s="129"/>
      <c r="AI378" s="129"/>
      <c r="AJ378" s="129"/>
      <c r="AK378" s="129"/>
      <c r="AL378" s="129"/>
      <c r="AM378" s="129"/>
      <c r="AN378" s="129"/>
      <c r="AO378" s="129"/>
      <c r="AP378" s="31"/>
      <c r="AQ378" s="45"/>
      <c r="AR378" s="31"/>
    </row>
    <row r="379" spans="1:44" ht="13.5" customHeight="1">
      <c r="A379" s="328"/>
      <c r="B379" s="59"/>
      <c r="C379" s="488"/>
      <c r="D379" s="63" t="s">
        <v>1210</v>
      </c>
      <c r="E379" s="1008" t="s">
        <v>556</v>
      </c>
      <c r="F379" s="142"/>
      <c r="G379" s="927" t="s">
        <v>728</v>
      </c>
      <c r="H379" s="927"/>
      <c r="I379" s="927"/>
      <c r="J379" s="927"/>
      <c r="K379" s="927"/>
      <c r="L379" s="927"/>
      <c r="M379" s="927"/>
      <c r="N379" s="927"/>
      <c r="O379" s="927"/>
      <c r="P379" s="927"/>
      <c r="Q379" s="927"/>
      <c r="R379" s="927"/>
      <c r="S379" s="927"/>
      <c r="T379" s="927"/>
      <c r="U379" s="927"/>
      <c r="V379" s="927"/>
      <c r="W379" s="927"/>
      <c r="X379" s="927"/>
      <c r="Y379" s="31"/>
      <c r="Z379" s="46"/>
      <c r="AA379" s="143"/>
      <c r="AB379" s="1082"/>
      <c r="AC379" s="1113"/>
      <c r="AD379" s="1114"/>
      <c r="AE379" s="126"/>
      <c r="AF379" s="327"/>
      <c r="AG379" s="129"/>
      <c r="AH379" s="129"/>
      <c r="AI379" s="129"/>
      <c r="AJ379" s="129"/>
      <c r="AK379" s="129"/>
      <c r="AL379" s="129"/>
      <c r="AM379" s="129"/>
      <c r="AN379" s="129"/>
      <c r="AO379" s="129"/>
      <c r="AP379" s="31"/>
      <c r="AQ379" s="45"/>
      <c r="AR379" s="31"/>
    </row>
    <row r="380" spans="1:44">
      <c r="A380" s="328"/>
      <c r="B380" s="59"/>
      <c r="C380" s="488"/>
      <c r="D380" s="63"/>
      <c r="E380" s="1008"/>
      <c r="F380" s="142"/>
      <c r="G380" s="2161"/>
      <c r="H380" s="2162"/>
      <c r="I380" s="2162"/>
      <c r="J380" s="2162"/>
      <c r="K380" s="2162"/>
      <c r="L380" s="2162"/>
      <c r="M380" s="2162"/>
      <c r="N380" s="2162"/>
      <c r="O380" s="2162"/>
      <c r="P380" s="2162"/>
      <c r="Q380" s="2162"/>
      <c r="R380" s="2162"/>
      <c r="S380" s="2162"/>
      <c r="T380" s="2162"/>
      <c r="U380" s="2162"/>
      <c r="V380" s="2162"/>
      <c r="W380" s="2162"/>
      <c r="X380" s="2162"/>
      <c r="Y380" s="2162"/>
      <c r="Z380" s="2163"/>
      <c r="AA380" s="143"/>
      <c r="AB380" s="190"/>
      <c r="AC380" s="191"/>
      <c r="AD380" s="192"/>
      <c r="AE380" s="126"/>
      <c r="AF380" s="327"/>
      <c r="AG380" s="129"/>
      <c r="AH380" s="129"/>
      <c r="AI380" s="129"/>
      <c r="AJ380" s="129"/>
      <c r="AK380" s="129"/>
      <c r="AL380" s="129"/>
      <c r="AM380" s="129"/>
      <c r="AN380" s="129"/>
      <c r="AO380" s="129"/>
      <c r="AP380" s="31"/>
      <c r="AQ380" s="45"/>
      <c r="AR380" s="31"/>
    </row>
    <row r="381" spans="1:44">
      <c r="A381" s="328"/>
      <c r="B381" s="59"/>
      <c r="C381" s="488"/>
      <c r="D381" s="63"/>
      <c r="E381" s="1008"/>
      <c r="F381" s="142"/>
      <c r="G381" s="2167"/>
      <c r="H381" s="2168"/>
      <c r="I381" s="2168"/>
      <c r="J381" s="2168"/>
      <c r="K381" s="2168"/>
      <c r="L381" s="2168"/>
      <c r="M381" s="2168"/>
      <c r="N381" s="2168"/>
      <c r="O381" s="2168"/>
      <c r="P381" s="2168"/>
      <c r="Q381" s="2168"/>
      <c r="R381" s="2168"/>
      <c r="S381" s="2168"/>
      <c r="T381" s="2168"/>
      <c r="U381" s="2168"/>
      <c r="V381" s="2168"/>
      <c r="W381" s="2168"/>
      <c r="X381" s="2168"/>
      <c r="Y381" s="2168"/>
      <c r="Z381" s="2169"/>
      <c r="AA381" s="143"/>
      <c r="AB381" s="190"/>
      <c r="AC381" s="191"/>
      <c r="AD381" s="192"/>
      <c r="AE381" s="126"/>
      <c r="AF381" s="327"/>
      <c r="AG381" s="129"/>
      <c r="AH381" s="129"/>
      <c r="AI381" s="129"/>
      <c r="AJ381" s="129"/>
      <c r="AK381" s="129"/>
      <c r="AL381" s="129"/>
      <c r="AM381" s="129"/>
      <c r="AN381" s="129"/>
      <c r="AO381" s="129"/>
      <c r="AP381" s="31"/>
      <c r="AQ381" s="45"/>
      <c r="AR381" s="31"/>
    </row>
    <row r="382" spans="1:44" ht="8.25" customHeight="1">
      <c r="A382" s="328"/>
      <c r="B382" s="59"/>
      <c r="C382" s="488"/>
      <c r="D382" s="63"/>
      <c r="E382" s="1008"/>
      <c r="F382" s="142"/>
      <c r="G382" s="31"/>
      <c r="H382" s="31"/>
      <c r="I382" s="31"/>
      <c r="J382" s="31"/>
      <c r="K382" s="31"/>
      <c r="L382" s="31"/>
      <c r="M382" s="31"/>
      <c r="N382" s="31"/>
      <c r="O382" s="31"/>
      <c r="P382" s="31"/>
      <c r="Q382" s="31"/>
      <c r="R382" s="31"/>
      <c r="S382" s="31"/>
      <c r="T382" s="31"/>
      <c r="U382" s="31"/>
      <c r="V382" s="31"/>
      <c r="W382" s="31"/>
      <c r="X382" s="31"/>
      <c r="Y382" s="31"/>
      <c r="Z382" s="46"/>
      <c r="AA382" s="143"/>
      <c r="AB382" s="190"/>
      <c r="AC382" s="191"/>
      <c r="AD382" s="192"/>
      <c r="AE382" s="126"/>
      <c r="AF382" s="327"/>
      <c r="AG382" s="129"/>
      <c r="AH382" s="129"/>
      <c r="AI382" s="129"/>
      <c r="AJ382" s="129"/>
      <c r="AK382" s="129"/>
      <c r="AL382" s="129"/>
      <c r="AM382" s="129"/>
      <c r="AN382" s="129"/>
      <c r="AO382" s="129"/>
      <c r="AP382" s="31"/>
      <c r="AQ382" s="45"/>
      <c r="AR382" s="31"/>
    </row>
    <row r="383" spans="1:44">
      <c r="A383" s="328"/>
      <c r="B383" s="59"/>
      <c r="C383" s="488"/>
      <c r="D383" s="63"/>
      <c r="E383" s="47"/>
      <c r="F383" s="142"/>
      <c r="G383" s="221"/>
      <c r="H383" s="221"/>
      <c r="I383" s="221"/>
      <c r="J383" s="221"/>
      <c r="K383" s="221"/>
      <c r="L383" s="221"/>
      <c r="M383" s="221"/>
      <c r="N383" s="221"/>
      <c r="O383" s="221"/>
      <c r="P383" s="221"/>
      <c r="Q383" s="221"/>
      <c r="R383" s="221"/>
      <c r="S383" s="221"/>
      <c r="T383" s="350"/>
      <c r="U383" s="350"/>
      <c r="V383" s="350"/>
      <c r="W383" s="350"/>
      <c r="X383" s="350"/>
      <c r="Y383" s="31"/>
      <c r="Z383" s="46"/>
      <c r="AA383" s="143"/>
      <c r="AB383" s="144"/>
      <c r="AC383" s="145"/>
      <c r="AD383" s="146"/>
      <c r="AE383" s="126"/>
      <c r="AF383" s="327"/>
      <c r="AG383" s="129"/>
      <c r="AH383" s="129"/>
      <c r="AI383" s="129"/>
      <c r="AJ383" s="129"/>
      <c r="AK383" s="129"/>
      <c r="AL383" s="129"/>
      <c r="AM383" s="129"/>
      <c r="AN383" s="129"/>
      <c r="AO383" s="129"/>
      <c r="AP383" s="31"/>
      <c r="AQ383" s="45"/>
      <c r="AR383" s="31"/>
    </row>
    <row r="384" spans="1:44" ht="16.5" customHeight="1">
      <c r="A384" s="328"/>
      <c r="B384" s="59"/>
      <c r="C384" s="488"/>
      <c r="D384" s="63"/>
      <c r="E384" s="47"/>
      <c r="F384" s="142"/>
      <c r="G384" s="31"/>
      <c r="H384" s="31"/>
      <c r="I384" s="31"/>
      <c r="J384" s="31"/>
      <c r="K384" s="31"/>
      <c r="L384" s="31"/>
      <c r="M384" s="31"/>
      <c r="N384" s="31"/>
      <c r="O384" s="31"/>
      <c r="P384" s="31"/>
      <c r="Q384" s="31"/>
      <c r="R384" s="31"/>
      <c r="S384" s="31"/>
      <c r="T384" s="31"/>
      <c r="U384" s="31"/>
      <c r="V384" s="31"/>
      <c r="W384" s="31"/>
      <c r="X384" s="31"/>
      <c r="Y384" s="31"/>
      <c r="Z384" s="46"/>
      <c r="AA384" s="143"/>
      <c r="AB384" s="144"/>
      <c r="AC384" s="145"/>
      <c r="AD384" s="146"/>
      <c r="AE384" s="126"/>
      <c r="AF384" s="327"/>
      <c r="AG384" s="129"/>
      <c r="AH384" s="129"/>
      <c r="AI384" s="129"/>
      <c r="AJ384" s="129"/>
      <c r="AK384" s="129"/>
      <c r="AL384" s="129"/>
      <c r="AM384" s="129"/>
      <c r="AN384" s="129"/>
      <c r="AO384" s="129"/>
      <c r="AP384" s="31"/>
      <c r="AQ384" s="45"/>
      <c r="AR384" s="31"/>
    </row>
    <row r="385" spans="1:44" ht="13.5" customHeight="1">
      <c r="A385" s="328"/>
      <c r="B385" s="59"/>
      <c r="C385" s="488"/>
      <c r="D385" s="63" t="s">
        <v>1210</v>
      </c>
      <c r="E385" s="1056" t="s">
        <v>504</v>
      </c>
      <c r="F385" s="142"/>
      <c r="G385" s="1011" t="s">
        <v>72</v>
      </c>
      <c r="H385" s="1011"/>
      <c r="I385" s="1011"/>
      <c r="J385" s="1011"/>
      <c r="K385" s="1011"/>
      <c r="L385" s="1011"/>
      <c r="M385" s="1012"/>
      <c r="N385" s="1665" t="s">
        <v>114</v>
      </c>
      <c r="O385" s="1665"/>
      <c r="P385" s="1665"/>
      <c r="Q385" s="1665"/>
      <c r="R385" s="1665"/>
      <c r="S385" s="1665"/>
      <c r="T385" s="1665"/>
      <c r="U385" s="1665"/>
      <c r="V385" s="1665"/>
      <c r="W385" s="31"/>
      <c r="X385" s="31"/>
      <c r="Y385" s="31"/>
      <c r="Z385" s="46"/>
      <c r="AA385" s="143"/>
      <c r="AB385" s="1082" t="s">
        <v>495</v>
      </c>
      <c r="AC385" s="1113"/>
      <c r="AD385" s="1114"/>
      <c r="AE385" s="126"/>
      <c r="AF385" s="327"/>
      <c r="AG385" s="129"/>
      <c r="AH385" s="129"/>
      <c r="AI385" s="129"/>
      <c r="AJ385" s="129"/>
      <c r="AK385" s="129"/>
      <c r="AL385" s="129"/>
      <c r="AM385" s="129"/>
      <c r="AN385" s="129"/>
      <c r="AO385" s="129"/>
      <c r="AP385" s="31"/>
      <c r="AQ385" s="45"/>
      <c r="AR385" s="31"/>
    </row>
    <row r="386" spans="1:44">
      <c r="A386" s="328"/>
      <c r="B386" s="59"/>
      <c r="C386" s="475"/>
      <c r="D386" s="63"/>
      <c r="E386" s="1056"/>
      <c r="F386" s="142"/>
      <c r="G386" s="1011"/>
      <c r="H386" s="1011"/>
      <c r="I386" s="1011"/>
      <c r="J386" s="1011"/>
      <c r="K386" s="1011"/>
      <c r="L386" s="1011"/>
      <c r="M386" s="1012"/>
      <c r="N386" s="1665"/>
      <c r="O386" s="1665"/>
      <c r="P386" s="1665"/>
      <c r="Q386" s="1665"/>
      <c r="R386" s="1665"/>
      <c r="S386" s="1665"/>
      <c r="T386" s="1665"/>
      <c r="U386" s="1665"/>
      <c r="V386" s="1665"/>
      <c r="W386" s="31"/>
      <c r="X386" s="31"/>
      <c r="Y386" s="31"/>
      <c r="Z386" s="46"/>
      <c r="AA386" s="143"/>
      <c r="AB386" s="1082"/>
      <c r="AC386" s="1113"/>
      <c r="AD386" s="1114"/>
      <c r="AE386" s="126"/>
      <c r="AF386" s="327"/>
      <c r="AG386" s="129"/>
      <c r="AH386" s="129"/>
      <c r="AI386" s="129"/>
      <c r="AJ386" s="129"/>
      <c r="AK386" s="129"/>
      <c r="AL386" s="129"/>
      <c r="AM386" s="129"/>
      <c r="AN386" s="129"/>
      <c r="AO386" s="129"/>
      <c r="AP386" s="31"/>
      <c r="AQ386" s="45"/>
      <c r="AR386" s="31"/>
    </row>
    <row r="387" spans="1:44">
      <c r="A387" s="328"/>
      <c r="B387" s="59"/>
      <c r="C387" s="475"/>
      <c r="D387" s="63"/>
      <c r="E387" s="1056"/>
      <c r="F387" s="142"/>
      <c r="G387" s="157"/>
      <c r="H387" s="157"/>
      <c r="I387" s="157"/>
      <c r="J387" s="157"/>
      <c r="K387" s="157"/>
      <c r="L387" s="157"/>
      <c r="M387" s="157"/>
      <c r="N387" s="444"/>
      <c r="O387" s="444"/>
      <c r="P387" s="444"/>
      <c r="Q387" s="444"/>
      <c r="R387" s="444"/>
      <c r="S387" s="444"/>
      <c r="T387" s="444"/>
      <c r="U387" s="444"/>
      <c r="V387" s="444"/>
      <c r="W387" s="31"/>
      <c r="X387" s="31"/>
      <c r="Y387" s="31"/>
      <c r="Z387" s="46"/>
      <c r="AA387" s="143"/>
      <c r="AB387" s="1082"/>
      <c r="AC387" s="1113"/>
      <c r="AD387" s="1114"/>
      <c r="AE387" s="126"/>
      <c r="AF387" s="327"/>
      <c r="AG387" s="129"/>
      <c r="AH387" s="129"/>
      <c r="AI387" s="129"/>
      <c r="AJ387" s="129"/>
      <c r="AK387" s="129"/>
      <c r="AL387" s="129"/>
      <c r="AM387" s="129"/>
      <c r="AN387" s="129"/>
      <c r="AO387" s="129"/>
      <c r="AP387" s="31"/>
      <c r="AQ387" s="45"/>
      <c r="AR387" s="31"/>
    </row>
    <row r="388" spans="1:44">
      <c r="A388" s="328"/>
      <c r="B388" s="59"/>
      <c r="C388" s="475"/>
      <c r="D388" s="63"/>
      <c r="E388" s="1056"/>
      <c r="F388" s="142"/>
      <c r="G388" s="31" t="s">
        <v>729</v>
      </c>
      <c r="H388" s="31"/>
      <c r="I388" s="31"/>
      <c r="J388" s="31"/>
      <c r="K388" s="31"/>
      <c r="L388" s="31"/>
      <c r="M388" s="31"/>
      <c r="N388" s="31"/>
      <c r="O388" s="31"/>
      <c r="P388" s="31"/>
      <c r="Q388" s="31"/>
      <c r="R388" s="31"/>
      <c r="S388" s="31"/>
      <c r="T388" s="31"/>
      <c r="U388" s="31"/>
      <c r="V388" s="31"/>
      <c r="W388" s="31"/>
      <c r="X388" s="31"/>
      <c r="Y388" s="31"/>
      <c r="Z388" s="46"/>
      <c r="AA388" s="143"/>
      <c r="AB388" s="1082"/>
      <c r="AC388" s="1113"/>
      <c r="AD388" s="1114"/>
      <c r="AE388" s="126"/>
      <c r="AF388" s="327"/>
      <c r="AG388" s="129"/>
      <c r="AH388" s="129"/>
      <c r="AI388" s="129"/>
      <c r="AJ388" s="129"/>
      <c r="AK388" s="129"/>
      <c r="AL388" s="129"/>
      <c r="AM388" s="129"/>
      <c r="AN388" s="129"/>
      <c r="AO388" s="129"/>
      <c r="AP388" s="31"/>
      <c r="AQ388" s="45"/>
      <c r="AR388" s="31"/>
    </row>
    <row r="389" spans="1:44">
      <c r="A389" s="328"/>
      <c r="B389" s="59"/>
      <c r="C389" s="475"/>
      <c r="D389" s="63"/>
      <c r="E389" s="1056"/>
      <c r="F389" s="142"/>
      <c r="G389" s="2262"/>
      <c r="H389" s="2263"/>
      <c r="I389" s="2263"/>
      <c r="J389" s="2263"/>
      <c r="K389" s="2263"/>
      <c r="L389" s="2263"/>
      <c r="M389" s="2263"/>
      <c r="N389" s="2263"/>
      <c r="O389" s="2263"/>
      <c r="P389" s="2263"/>
      <c r="Q389" s="2263"/>
      <c r="R389" s="2263"/>
      <c r="S389" s="2263"/>
      <c r="T389" s="2263"/>
      <c r="U389" s="2263"/>
      <c r="V389" s="2263"/>
      <c r="W389" s="2263"/>
      <c r="X389" s="2263"/>
      <c r="Y389" s="2263"/>
      <c r="Z389" s="2264"/>
      <c r="AA389" s="143"/>
      <c r="AB389" s="213"/>
      <c r="AC389" s="214"/>
      <c r="AD389" s="215"/>
      <c r="AE389" s="126"/>
      <c r="AF389" s="327"/>
      <c r="AG389" s="129"/>
      <c r="AH389" s="129"/>
      <c r="AI389" s="129"/>
      <c r="AJ389" s="129"/>
      <c r="AK389" s="129"/>
      <c r="AL389" s="129"/>
      <c r="AM389" s="129"/>
      <c r="AN389" s="129"/>
      <c r="AO389" s="129"/>
      <c r="AP389" s="31"/>
      <c r="AQ389" s="45"/>
      <c r="AR389" s="31"/>
    </row>
    <row r="390" spans="1:44">
      <c r="A390" s="328"/>
      <c r="B390" s="59"/>
      <c r="C390" s="475"/>
      <c r="D390" s="63"/>
      <c r="E390" s="1056"/>
      <c r="F390" s="142"/>
      <c r="G390" s="2108"/>
      <c r="H390" s="2109"/>
      <c r="I390" s="2109"/>
      <c r="J390" s="2109"/>
      <c r="K390" s="2109"/>
      <c r="L390" s="2109"/>
      <c r="M390" s="2109"/>
      <c r="N390" s="2109"/>
      <c r="O390" s="2109"/>
      <c r="P390" s="2109"/>
      <c r="Q390" s="2109"/>
      <c r="R390" s="2109"/>
      <c r="S390" s="2109"/>
      <c r="T390" s="2109"/>
      <c r="U390" s="2109"/>
      <c r="V390" s="2109"/>
      <c r="W390" s="2109"/>
      <c r="X390" s="2109"/>
      <c r="Y390" s="2109"/>
      <c r="Z390" s="2110"/>
      <c r="AA390" s="143"/>
      <c r="AB390" s="213"/>
      <c r="AC390" s="214"/>
      <c r="AD390" s="215"/>
      <c r="AE390" s="126"/>
      <c r="AF390" s="327"/>
      <c r="AG390" s="129"/>
      <c r="AH390" s="129"/>
      <c r="AI390" s="129"/>
      <c r="AJ390" s="129"/>
      <c r="AK390" s="129"/>
      <c r="AL390" s="129"/>
      <c r="AM390" s="129"/>
      <c r="AN390" s="129"/>
      <c r="AO390" s="129"/>
      <c r="AP390" s="31"/>
      <c r="AQ390" s="45"/>
      <c r="AR390" s="31"/>
    </row>
    <row r="391" spans="1:44" ht="14.25" customHeight="1">
      <c r="A391" s="328"/>
      <c r="B391" s="59"/>
      <c r="C391" s="475"/>
      <c r="D391" s="63"/>
      <c r="E391" s="1056"/>
      <c r="F391" s="142"/>
      <c r="G391" s="46"/>
      <c r="H391" s="46"/>
      <c r="I391" s="46"/>
      <c r="J391" s="46"/>
      <c r="K391" s="46"/>
      <c r="L391" s="46"/>
      <c r="M391" s="46"/>
      <c r="N391" s="46"/>
      <c r="O391" s="46"/>
      <c r="P391" s="46"/>
      <c r="Q391" s="46"/>
      <c r="R391" s="46"/>
      <c r="S391" s="46"/>
      <c r="T391" s="46"/>
      <c r="U391" s="46"/>
      <c r="V391" s="46"/>
      <c r="W391" s="46"/>
      <c r="X391" s="46"/>
      <c r="Y391" s="46"/>
      <c r="Z391" s="46"/>
      <c r="AA391" s="143"/>
      <c r="AB391" s="213"/>
      <c r="AC391" s="214"/>
      <c r="AD391" s="215"/>
      <c r="AE391" s="126"/>
      <c r="AF391" s="327"/>
      <c r="AG391" s="129"/>
      <c r="AH391" s="129"/>
      <c r="AI391" s="129"/>
      <c r="AJ391" s="129"/>
      <c r="AK391" s="129"/>
      <c r="AL391" s="129"/>
      <c r="AM391" s="129"/>
      <c r="AN391" s="129"/>
      <c r="AO391" s="129"/>
      <c r="AP391" s="31"/>
      <c r="AQ391" s="45"/>
      <c r="AR391" s="31"/>
    </row>
    <row r="392" spans="1:44">
      <c r="A392" s="328"/>
      <c r="B392" s="59"/>
      <c r="C392" s="475"/>
      <c r="D392" s="63"/>
      <c r="E392" s="1056"/>
      <c r="F392" s="31"/>
      <c r="G392" s="31" t="s">
        <v>1142</v>
      </c>
      <c r="H392" s="31"/>
      <c r="I392" s="31"/>
      <c r="J392" s="31"/>
      <c r="K392" s="31"/>
      <c r="L392" s="31"/>
      <c r="M392" s="31"/>
      <c r="N392" s="31"/>
      <c r="O392" s="31"/>
      <c r="P392" s="31"/>
      <c r="Q392" s="31"/>
      <c r="R392" s="31"/>
      <c r="S392" s="31"/>
      <c r="T392" s="31"/>
      <c r="U392" s="31"/>
      <c r="V392" s="31"/>
      <c r="W392" s="661"/>
      <c r="X392" s="46"/>
      <c r="Y392" s="46"/>
      <c r="Z392" s="46"/>
      <c r="AA392" s="143"/>
      <c r="AB392" s="213"/>
      <c r="AC392" s="214"/>
      <c r="AD392" s="215"/>
      <c r="AE392" s="126"/>
      <c r="AF392" s="327"/>
      <c r="AG392" s="129"/>
      <c r="AH392" s="129"/>
      <c r="AI392" s="129"/>
      <c r="AJ392" s="129"/>
      <c r="AK392" s="129"/>
      <c r="AL392" s="129"/>
      <c r="AM392" s="129"/>
      <c r="AN392" s="129"/>
      <c r="AO392" s="129"/>
      <c r="AP392" s="31"/>
      <c r="AQ392" s="45"/>
      <c r="AR392" s="31"/>
    </row>
    <row r="393" spans="1:44">
      <c r="A393" s="328"/>
      <c r="B393" s="59"/>
      <c r="C393" s="475"/>
      <c r="D393" s="63"/>
      <c r="E393" s="47"/>
      <c r="F393" s="31"/>
      <c r="G393" s="643" t="s">
        <v>1143</v>
      </c>
      <c r="H393" s="662"/>
      <c r="I393" s="662"/>
      <c r="J393" s="662"/>
      <c r="K393" s="662"/>
      <c r="L393" s="662"/>
      <c r="M393" s="662"/>
      <c r="N393" s="662"/>
      <c r="O393" s="662"/>
      <c r="P393" s="663"/>
      <c r="Q393" s="1979" t="s">
        <v>1144</v>
      </c>
      <c r="R393" s="1979"/>
      <c r="S393" s="1979"/>
      <c r="T393" s="1979"/>
      <c r="U393" s="1979"/>
      <c r="V393" s="1979"/>
      <c r="W393" s="661"/>
      <c r="X393" s="46"/>
      <c r="Y393" s="46"/>
      <c r="Z393" s="46"/>
      <c r="AA393" s="143"/>
      <c r="AB393" s="213"/>
      <c r="AC393" s="214"/>
      <c r="AD393" s="215"/>
      <c r="AE393" s="126"/>
      <c r="AF393" s="327"/>
      <c r="AG393" s="129"/>
      <c r="AH393" s="129"/>
      <c r="AI393" s="129"/>
      <c r="AJ393" s="129"/>
      <c r="AK393" s="129"/>
      <c r="AL393" s="129"/>
      <c r="AM393" s="129"/>
      <c r="AN393" s="129"/>
      <c r="AO393" s="129"/>
      <c r="AP393" s="31"/>
      <c r="AQ393" s="45"/>
      <c r="AR393" s="31"/>
    </row>
    <row r="394" spans="1:44">
      <c r="A394" s="328"/>
      <c r="B394" s="59"/>
      <c r="C394" s="475"/>
      <c r="D394" s="63"/>
      <c r="E394" s="47"/>
      <c r="F394" s="31"/>
      <c r="G394" s="643" t="s">
        <v>1145</v>
      </c>
      <c r="H394" s="662"/>
      <c r="I394" s="662"/>
      <c r="J394" s="662"/>
      <c r="K394" s="662"/>
      <c r="L394" s="662"/>
      <c r="M394" s="662"/>
      <c r="N394" s="662"/>
      <c r="O394" s="662"/>
      <c r="P394" s="663"/>
      <c r="Q394" s="1979" t="s">
        <v>1144</v>
      </c>
      <c r="R394" s="1979"/>
      <c r="S394" s="1979"/>
      <c r="T394" s="1979"/>
      <c r="U394" s="1979"/>
      <c r="V394" s="1979"/>
      <c r="W394" s="661"/>
      <c r="X394" s="46"/>
      <c r="Y394" s="46"/>
      <c r="Z394" s="46"/>
      <c r="AA394" s="143"/>
      <c r="AB394" s="213"/>
      <c r="AC394" s="214"/>
      <c r="AD394" s="215"/>
      <c r="AE394" s="126"/>
      <c r="AF394" s="327"/>
      <c r="AG394" s="129"/>
      <c r="AH394" s="129"/>
      <c r="AI394" s="129"/>
      <c r="AJ394" s="129"/>
      <c r="AK394" s="129"/>
      <c r="AL394" s="129"/>
      <c r="AM394" s="129"/>
      <c r="AN394" s="129"/>
      <c r="AO394" s="129"/>
      <c r="AP394" s="31"/>
      <c r="AQ394" s="45"/>
      <c r="AR394" s="31"/>
    </row>
    <row r="395" spans="1:44">
      <c r="A395" s="328"/>
      <c r="B395" s="59"/>
      <c r="C395" s="475"/>
      <c r="D395" s="63"/>
      <c r="E395" s="47"/>
      <c r="F395" s="31"/>
      <c r="G395" s="643" t="s">
        <v>1146</v>
      </c>
      <c r="H395" s="662"/>
      <c r="I395" s="662"/>
      <c r="J395" s="662"/>
      <c r="K395" s="662"/>
      <c r="L395" s="662"/>
      <c r="M395" s="662"/>
      <c r="N395" s="662"/>
      <c r="O395" s="662"/>
      <c r="P395" s="663"/>
      <c r="Q395" s="1979" t="s">
        <v>1144</v>
      </c>
      <c r="R395" s="1979"/>
      <c r="S395" s="1979"/>
      <c r="T395" s="1979"/>
      <c r="U395" s="1979"/>
      <c r="V395" s="1979"/>
      <c r="W395" s="661"/>
      <c r="X395" s="46"/>
      <c r="Y395" s="46"/>
      <c r="Z395" s="46"/>
      <c r="AA395" s="143"/>
      <c r="AB395" s="213"/>
      <c r="AC395" s="214"/>
      <c r="AD395" s="215"/>
      <c r="AE395" s="126"/>
      <c r="AF395" s="327"/>
      <c r="AG395" s="129"/>
      <c r="AH395" s="129"/>
      <c r="AI395" s="129"/>
      <c r="AJ395" s="129"/>
      <c r="AK395" s="129"/>
      <c r="AL395" s="129"/>
      <c r="AM395" s="129"/>
      <c r="AN395" s="129"/>
      <c r="AO395" s="129"/>
      <c r="AP395" s="31"/>
      <c r="AQ395" s="45"/>
      <c r="AR395" s="31"/>
    </row>
    <row r="396" spans="1:44">
      <c r="A396" s="328"/>
      <c r="B396" s="59"/>
      <c r="C396" s="475"/>
      <c r="D396" s="63"/>
      <c r="E396" s="47"/>
      <c r="F396" s="31"/>
      <c r="G396" s="661"/>
      <c r="H396" s="661"/>
      <c r="I396" s="661"/>
      <c r="J396" s="661"/>
      <c r="K396" s="661"/>
      <c r="L396" s="661"/>
      <c r="M396" s="661"/>
      <c r="N396" s="661"/>
      <c r="O396" s="661"/>
      <c r="P396" s="661"/>
      <c r="Q396" s="661"/>
      <c r="R396" s="661"/>
      <c r="S396" s="661"/>
      <c r="T396" s="661"/>
      <c r="U396" s="661"/>
      <c r="V396" s="661"/>
      <c r="W396" s="661"/>
      <c r="X396" s="46"/>
      <c r="Y396" s="46"/>
      <c r="Z396" s="46"/>
      <c r="AA396" s="143"/>
      <c r="AB396" s="213"/>
      <c r="AC396" s="214"/>
      <c r="AD396" s="215"/>
      <c r="AE396" s="126"/>
      <c r="AF396" s="327"/>
      <c r="AG396" s="129"/>
      <c r="AH396" s="129"/>
      <c r="AI396" s="129"/>
      <c r="AJ396" s="129"/>
      <c r="AK396" s="129"/>
      <c r="AL396" s="129"/>
      <c r="AM396" s="129"/>
      <c r="AN396" s="129"/>
      <c r="AO396" s="129"/>
      <c r="AP396" s="31"/>
      <c r="AQ396" s="45"/>
      <c r="AR396" s="31"/>
    </row>
    <row r="397" spans="1:44">
      <c r="A397" s="328"/>
      <c r="B397" s="59"/>
      <c r="C397" s="475"/>
      <c r="D397" s="63"/>
      <c r="E397" s="47"/>
      <c r="F397" s="31"/>
      <c r="G397" s="661"/>
      <c r="H397" s="661"/>
      <c r="I397" s="661"/>
      <c r="J397" s="661"/>
      <c r="K397" s="661"/>
      <c r="L397" s="661"/>
      <c r="M397" s="661"/>
      <c r="N397" s="661"/>
      <c r="O397" s="661"/>
      <c r="P397" s="661"/>
      <c r="Q397" s="661"/>
      <c r="R397" s="661"/>
      <c r="S397" s="661"/>
      <c r="T397" s="661"/>
      <c r="U397" s="661"/>
      <c r="V397" s="661"/>
      <c r="W397" s="661"/>
      <c r="X397" s="46"/>
      <c r="Y397" s="46"/>
      <c r="Z397" s="46"/>
      <c r="AA397" s="143"/>
      <c r="AB397" s="213"/>
      <c r="AC397" s="214"/>
      <c r="AD397" s="215"/>
      <c r="AE397" s="126"/>
      <c r="AF397" s="327"/>
      <c r="AG397" s="129"/>
      <c r="AH397" s="129"/>
      <c r="AI397" s="129"/>
      <c r="AJ397" s="129"/>
      <c r="AK397" s="129"/>
      <c r="AL397" s="129"/>
      <c r="AM397" s="129"/>
      <c r="AN397" s="129"/>
      <c r="AO397" s="129"/>
      <c r="AP397" s="31"/>
      <c r="AQ397" s="45"/>
      <c r="AR397" s="31"/>
    </row>
    <row r="398" spans="1:44">
      <c r="A398" s="331"/>
      <c r="B398" s="127"/>
      <c r="C398" s="638"/>
      <c r="D398" s="165"/>
      <c r="E398" s="203"/>
      <c r="F398" s="334"/>
      <c r="G398" s="118"/>
      <c r="H398" s="118"/>
      <c r="I398" s="118"/>
      <c r="J398" s="118"/>
      <c r="K398" s="118"/>
      <c r="L398" s="118"/>
      <c r="M398" s="118"/>
      <c r="N398" s="118"/>
      <c r="O398" s="118"/>
      <c r="P398" s="118"/>
      <c r="Q398" s="118"/>
      <c r="R398" s="118"/>
      <c r="S398" s="118"/>
      <c r="T398" s="118"/>
      <c r="U398" s="118"/>
      <c r="V398" s="118"/>
      <c r="W398" s="118"/>
      <c r="X398" s="118"/>
      <c r="Y398" s="118"/>
      <c r="Z398" s="262"/>
      <c r="AA398" s="335"/>
      <c r="AB398" s="216"/>
      <c r="AC398" s="217"/>
      <c r="AD398" s="218"/>
      <c r="AE398" s="126"/>
      <c r="AF398" s="327"/>
      <c r="AG398" s="129"/>
      <c r="AH398" s="129"/>
      <c r="AI398" s="129"/>
      <c r="AJ398" s="129"/>
      <c r="AK398" s="129"/>
      <c r="AL398" s="129"/>
      <c r="AM398" s="129"/>
      <c r="AN398" s="129"/>
      <c r="AO398" s="129"/>
      <c r="AP398" s="31"/>
      <c r="AQ398" s="45"/>
      <c r="AR398" s="31"/>
    </row>
    <row r="399" spans="1:44" ht="6.75" customHeight="1">
      <c r="A399" s="328"/>
      <c r="B399" s="59"/>
      <c r="C399" s="475"/>
      <c r="D399" s="63"/>
      <c r="E399" s="47"/>
      <c r="F399" s="142"/>
      <c r="W399" s="38"/>
      <c r="X399" s="31"/>
      <c r="Y399" s="31"/>
      <c r="Z399" s="46"/>
      <c r="AA399" s="143"/>
      <c r="AB399" s="144"/>
      <c r="AC399" s="145"/>
      <c r="AD399" s="146"/>
      <c r="AE399" s="126"/>
      <c r="AF399" s="327"/>
      <c r="AG399" s="129"/>
      <c r="AH399" s="129"/>
      <c r="AI399" s="129"/>
      <c r="AJ399" s="129"/>
      <c r="AK399" s="129"/>
      <c r="AL399" s="129"/>
      <c r="AM399" s="129"/>
      <c r="AN399" s="129"/>
      <c r="AO399" s="129"/>
      <c r="AP399" s="31"/>
      <c r="AQ399" s="45"/>
      <c r="AR399" s="31"/>
    </row>
    <row r="400" spans="1:44" ht="13.5" customHeight="1">
      <c r="A400" s="328"/>
      <c r="B400" s="59"/>
      <c r="C400" s="475"/>
      <c r="D400" s="63" t="s">
        <v>1210</v>
      </c>
      <c r="E400" s="1008" t="s">
        <v>505</v>
      </c>
      <c r="F400" s="142"/>
      <c r="G400" s="1011" t="s">
        <v>72</v>
      </c>
      <c r="H400" s="1011"/>
      <c r="I400" s="1011"/>
      <c r="J400" s="1011"/>
      <c r="K400" s="1011"/>
      <c r="L400" s="1011"/>
      <c r="M400" s="1012"/>
      <c r="N400" s="1058" t="s">
        <v>114</v>
      </c>
      <c r="O400" s="1058"/>
      <c r="P400" s="1058"/>
      <c r="Q400" s="1058"/>
      <c r="R400" s="1058"/>
      <c r="S400" s="1058"/>
      <c r="T400" s="1058"/>
      <c r="U400" s="1058"/>
      <c r="V400" s="1058"/>
      <c r="W400" s="31"/>
      <c r="X400" s="31"/>
      <c r="Y400" s="31"/>
      <c r="Z400" s="46"/>
      <c r="AA400" s="143"/>
      <c r="AB400" s="1082" t="s">
        <v>495</v>
      </c>
      <c r="AC400" s="1113"/>
      <c r="AD400" s="1114"/>
      <c r="AE400" s="126"/>
      <c r="AF400" s="327"/>
      <c r="AG400" s="129"/>
      <c r="AH400" s="129"/>
      <c r="AI400" s="129"/>
      <c r="AJ400" s="129"/>
      <c r="AK400" s="129"/>
      <c r="AL400" s="129"/>
      <c r="AM400" s="129"/>
      <c r="AN400" s="129"/>
      <c r="AO400" s="129"/>
      <c r="AP400" s="31"/>
      <c r="AQ400" s="45"/>
      <c r="AR400" s="31"/>
    </row>
    <row r="401" spans="1:44">
      <c r="A401" s="328"/>
      <c r="B401" s="59"/>
      <c r="C401" s="475"/>
      <c r="D401" s="63"/>
      <c r="E401" s="1008"/>
      <c r="F401" s="142"/>
      <c r="G401" s="1011"/>
      <c r="H401" s="1011"/>
      <c r="I401" s="1011"/>
      <c r="J401" s="1011"/>
      <c r="K401" s="1011"/>
      <c r="L401" s="1011"/>
      <c r="M401" s="1012"/>
      <c r="N401" s="1058"/>
      <c r="O401" s="1058"/>
      <c r="P401" s="1058"/>
      <c r="Q401" s="1058"/>
      <c r="R401" s="1058"/>
      <c r="S401" s="1058"/>
      <c r="T401" s="1058"/>
      <c r="U401" s="1058"/>
      <c r="V401" s="1058"/>
      <c r="W401" s="157"/>
      <c r="X401" s="157"/>
      <c r="Y401" s="31"/>
      <c r="Z401" s="46"/>
      <c r="AA401" s="143"/>
      <c r="AB401" s="1082"/>
      <c r="AC401" s="1113"/>
      <c r="AD401" s="1114"/>
      <c r="AE401" s="126"/>
      <c r="AF401" s="327"/>
      <c r="AG401" s="129"/>
      <c r="AH401" s="129"/>
      <c r="AI401" s="129"/>
      <c r="AJ401" s="129"/>
      <c r="AK401" s="129"/>
      <c r="AL401" s="129"/>
      <c r="AM401" s="129"/>
      <c r="AN401" s="129"/>
      <c r="AO401" s="129"/>
      <c r="AP401" s="31"/>
      <c r="AQ401" s="45"/>
      <c r="AR401" s="31"/>
    </row>
    <row r="402" spans="1:44">
      <c r="A402" s="328"/>
      <c r="B402" s="59"/>
      <c r="C402" s="475"/>
      <c r="D402" s="63"/>
      <c r="E402" s="1008"/>
      <c r="F402" s="142"/>
      <c r="G402" s="31"/>
      <c r="H402" s="31"/>
      <c r="I402" s="31"/>
      <c r="J402" s="31"/>
      <c r="K402" s="31"/>
      <c r="L402" s="31"/>
      <c r="M402" s="31"/>
      <c r="N402" s="31"/>
      <c r="O402" s="31"/>
      <c r="P402" s="31"/>
      <c r="Q402" s="31"/>
      <c r="R402" s="31"/>
      <c r="S402" s="31"/>
      <c r="T402" s="31"/>
      <c r="U402" s="31"/>
      <c r="V402" s="31"/>
      <c r="W402" s="157"/>
      <c r="X402" s="157"/>
      <c r="Y402" s="31"/>
      <c r="Z402" s="46"/>
      <c r="AA402" s="143"/>
      <c r="AB402" s="1082"/>
      <c r="AC402" s="1113"/>
      <c r="AD402" s="1114"/>
      <c r="AE402" s="126"/>
      <c r="AF402" s="327"/>
      <c r="AG402" s="129"/>
      <c r="AH402" s="129"/>
      <c r="AI402" s="129"/>
      <c r="AJ402" s="129"/>
      <c r="AK402" s="129"/>
      <c r="AL402" s="129"/>
      <c r="AM402" s="129"/>
      <c r="AN402" s="129"/>
      <c r="AO402" s="129"/>
      <c r="AP402" s="31"/>
      <c r="AQ402" s="45"/>
      <c r="AR402" s="31"/>
    </row>
    <row r="403" spans="1:44" ht="12.75" customHeight="1">
      <c r="A403" s="328"/>
      <c r="B403" s="59"/>
      <c r="C403" s="475"/>
      <c r="D403" s="612"/>
      <c r="E403" s="604"/>
      <c r="F403" s="608"/>
      <c r="G403" s="2104" t="s">
        <v>1147</v>
      </c>
      <c r="H403" s="2104"/>
      <c r="I403" s="2104"/>
      <c r="J403" s="2104"/>
      <c r="K403" s="2104"/>
      <c r="L403" s="2104"/>
      <c r="M403" s="2104"/>
      <c r="N403" s="2104"/>
      <c r="O403" s="2104"/>
      <c r="P403" s="2104"/>
      <c r="Q403" s="2104"/>
      <c r="R403" s="2104"/>
      <c r="S403" s="2104"/>
      <c r="T403" s="2104"/>
      <c r="U403" s="2104"/>
      <c r="V403" s="2104"/>
      <c r="W403" s="2104"/>
      <c r="X403" s="2104"/>
      <c r="Y403" s="2104"/>
      <c r="Z403" s="2104"/>
      <c r="AA403" s="143"/>
      <c r="AB403" s="213"/>
      <c r="AC403" s="214"/>
      <c r="AD403" s="215"/>
      <c r="AE403" s="126"/>
      <c r="AF403" s="327"/>
      <c r="AG403" s="129"/>
      <c r="AH403" s="129"/>
      <c r="AI403" s="129"/>
      <c r="AJ403" s="129"/>
      <c r="AK403" s="129"/>
      <c r="AL403" s="129"/>
      <c r="AM403" s="129"/>
      <c r="AN403" s="129"/>
      <c r="AO403" s="129"/>
      <c r="AP403" s="31"/>
      <c r="AQ403" s="45"/>
      <c r="AR403" s="31"/>
    </row>
    <row r="404" spans="1:44">
      <c r="A404" s="328"/>
      <c r="B404" s="59"/>
      <c r="C404" s="475"/>
      <c r="D404" s="63"/>
      <c r="E404" s="47"/>
      <c r="F404" s="142"/>
      <c r="G404" s="2105"/>
      <c r="H404" s="2106"/>
      <c r="I404" s="2106"/>
      <c r="J404" s="2106"/>
      <c r="K404" s="2106"/>
      <c r="L404" s="2106"/>
      <c r="M404" s="2106"/>
      <c r="N404" s="2106"/>
      <c r="O404" s="2106"/>
      <c r="P404" s="2106"/>
      <c r="Q404" s="2106"/>
      <c r="R404" s="2106"/>
      <c r="S404" s="2106"/>
      <c r="T404" s="2106"/>
      <c r="U404" s="2106"/>
      <c r="V404" s="2106"/>
      <c r="W404" s="2106"/>
      <c r="X404" s="2106"/>
      <c r="Y404" s="2106"/>
      <c r="Z404" s="2107"/>
      <c r="AA404" s="143"/>
      <c r="AB404" s="213"/>
      <c r="AC404" s="214"/>
      <c r="AD404" s="215"/>
      <c r="AE404" s="126"/>
      <c r="AF404" s="327"/>
      <c r="AG404" s="129"/>
      <c r="AH404" s="129"/>
      <c r="AI404" s="129"/>
      <c r="AJ404" s="129"/>
      <c r="AK404" s="129"/>
      <c r="AL404" s="129"/>
      <c r="AM404" s="129"/>
      <c r="AN404" s="129"/>
      <c r="AO404" s="129"/>
      <c r="AP404" s="31"/>
      <c r="AQ404" s="45"/>
      <c r="AR404" s="31"/>
    </row>
    <row r="405" spans="1:44">
      <c r="A405" s="328"/>
      <c r="B405" s="59"/>
      <c r="C405" s="475"/>
      <c r="D405" s="63"/>
      <c r="E405" s="47"/>
      <c r="F405" s="142"/>
      <c r="G405" s="2108"/>
      <c r="H405" s="2109"/>
      <c r="I405" s="2109"/>
      <c r="J405" s="2109"/>
      <c r="K405" s="2109"/>
      <c r="L405" s="2109"/>
      <c r="M405" s="2109"/>
      <c r="N405" s="2109"/>
      <c r="O405" s="2109"/>
      <c r="P405" s="2109"/>
      <c r="Q405" s="2109"/>
      <c r="R405" s="2109"/>
      <c r="S405" s="2109"/>
      <c r="T405" s="2109"/>
      <c r="U405" s="2109"/>
      <c r="V405" s="2109"/>
      <c r="W405" s="2109"/>
      <c r="X405" s="2109"/>
      <c r="Y405" s="2109"/>
      <c r="Z405" s="2110"/>
      <c r="AA405" s="143"/>
      <c r="AB405" s="213"/>
      <c r="AC405" s="214"/>
      <c r="AD405" s="215"/>
      <c r="AE405" s="126"/>
      <c r="AF405" s="327"/>
      <c r="AG405" s="129"/>
      <c r="AH405" s="129"/>
      <c r="AI405" s="129"/>
      <c r="AJ405" s="129"/>
      <c r="AK405" s="129"/>
      <c r="AL405" s="129"/>
      <c r="AM405" s="129"/>
      <c r="AN405" s="129"/>
      <c r="AO405" s="129"/>
      <c r="AP405" s="31"/>
      <c r="AQ405" s="45"/>
      <c r="AR405" s="31"/>
    </row>
    <row r="406" spans="1:44">
      <c r="A406" s="328"/>
      <c r="B406" s="59"/>
      <c r="C406" s="475"/>
      <c r="D406" s="63"/>
      <c r="E406" s="47"/>
      <c r="F406" s="142"/>
      <c r="G406" s="627"/>
      <c r="H406" s="627"/>
      <c r="I406" s="627"/>
      <c r="J406" s="627"/>
      <c r="K406" s="627"/>
      <c r="L406" s="627"/>
      <c r="M406" s="627"/>
      <c r="N406" s="627"/>
      <c r="O406" s="627"/>
      <c r="P406" s="627"/>
      <c r="Q406" s="627"/>
      <c r="R406" s="627"/>
      <c r="S406" s="627"/>
      <c r="T406" s="627"/>
      <c r="U406" s="627"/>
      <c r="V406" s="627"/>
      <c r="W406" s="627"/>
      <c r="X406" s="627"/>
      <c r="Y406" s="627"/>
      <c r="Z406" s="627"/>
      <c r="AA406" s="143"/>
      <c r="AB406" s="1082" t="s">
        <v>495</v>
      </c>
      <c r="AC406" s="1113"/>
      <c r="AD406" s="1114"/>
      <c r="AE406" s="126"/>
      <c r="AF406" s="327"/>
      <c r="AG406" s="129"/>
      <c r="AH406" s="129"/>
      <c r="AI406" s="129"/>
      <c r="AJ406" s="129"/>
      <c r="AK406" s="129"/>
      <c r="AL406" s="129"/>
      <c r="AM406" s="129"/>
      <c r="AN406" s="129"/>
      <c r="AO406" s="129"/>
      <c r="AP406" s="31"/>
      <c r="AQ406" s="45"/>
      <c r="AR406" s="31"/>
    </row>
    <row r="407" spans="1:44" ht="13.5" customHeight="1">
      <c r="A407" s="328"/>
      <c r="B407" s="59"/>
      <c r="C407" s="475"/>
      <c r="D407" s="63" t="s">
        <v>241</v>
      </c>
      <c r="E407" s="1056" t="s">
        <v>1062</v>
      </c>
      <c r="F407" s="142"/>
      <c r="G407" s="1011" t="s">
        <v>72</v>
      </c>
      <c r="H407" s="1011"/>
      <c r="I407" s="1011"/>
      <c r="J407" s="1011"/>
      <c r="K407" s="1011"/>
      <c r="L407" s="1011"/>
      <c r="M407" s="1012"/>
      <c r="N407" s="1058" t="s">
        <v>114</v>
      </c>
      <c r="O407" s="1058"/>
      <c r="P407" s="1058"/>
      <c r="Q407" s="1058"/>
      <c r="R407" s="1058"/>
      <c r="S407" s="1058"/>
      <c r="T407" s="1058"/>
      <c r="U407" s="1058"/>
      <c r="V407" s="1058"/>
      <c r="W407" s="627"/>
      <c r="X407" s="627"/>
      <c r="Y407" s="627"/>
      <c r="Z407" s="627"/>
      <c r="AA407" s="143"/>
      <c r="AB407" s="1082"/>
      <c r="AC407" s="1113"/>
      <c r="AD407" s="1114"/>
      <c r="AE407" s="126"/>
      <c r="AF407" s="327"/>
      <c r="AG407" s="129"/>
      <c r="AH407" s="129"/>
      <c r="AI407" s="129"/>
      <c r="AJ407" s="129"/>
      <c r="AK407" s="129"/>
      <c r="AL407" s="129"/>
      <c r="AM407" s="129"/>
      <c r="AN407" s="129"/>
      <c r="AO407" s="129"/>
      <c r="AP407" s="31"/>
      <c r="AQ407" s="45"/>
      <c r="AR407" s="31"/>
    </row>
    <row r="408" spans="1:44">
      <c r="A408" s="328"/>
      <c r="B408" s="59"/>
      <c r="C408" s="475"/>
      <c r="D408" s="63"/>
      <c r="E408" s="1056"/>
      <c r="F408" s="142"/>
      <c r="G408" s="1011"/>
      <c r="H408" s="1011"/>
      <c r="I408" s="1011"/>
      <c r="J408" s="1011"/>
      <c r="K408" s="1011"/>
      <c r="L408" s="1011"/>
      <c r="M408" s="1012"/>
      <c r="N408" s="1058"/>
      <c r="O408" s="1058"/>
      <c r="P408" s="1058"/>
      <c r="Q408" s="1058"/>
      <c r="R408" s="1058"/>
      <c r="S408" s="1058"/>
      <c r="T408" s="1058"/>
      <c r="U408" s="1058"/>
      <c r="V408" s="1058"/>
      <c r="W408" s="627"/>
      <c r="X408" s="627"/>
      <c r="Y408" s="627"/>
      <c r="Z408" s="627"/>
      <c r="AA408" s="143"/>
      <c r="AB408" s="1082"/>
      <c r="AC408" s="1113"/>
      <c r="AD408" s="1114"/>
      <c r="AE408" s="126"/>
      <c r="AF408" s="327"/>
      <c r="AG408" s="129"/>
      <c r="AH408" s="129"/>
      <c r="AI408" s="129"/>
      <c r="AJ408" s="129"/>
      <c r="AK408" s="129"/>
      <c r="AL408" s="129"/>
      <c r="AM408" s="129"/>
      <c r="AN408" s="129"/>
      <c r="AO408" s="129"/>
      <c r="AP408" s="31"/>
      <c r="AQ408" s="45"/>
      <c r="AR408" s="31"/>
    </row>
    <row r="409" spans="1:44">
      <c r="A409" s="328"/>
      <c r="B409" s="59"/>
      <c r="C409" s="475"/>
      <c r="D409" s="63"/>
      <c r="E409" s="1056"/>
      <c r="F409" s="142"/>
      <c r="G409" s="1140" t="s">
        <v>731</v>
      </c>
      <c r="H409" s="2265"/>
      <c r="I409" s="2265"/>
      <c r="J409" s="2265"/>
      <c r="K409" s="2265"/>
      <c r="L409" s="2265"/>
      <c r="M409" s="2265"/>
      <c r="N409" s="2265"/>
      <c r="O409" s="2265"/>
      <c r="P409" s="2265"/>
      <c r="Q409" s="2265"/>
      <c r="R409" s="2265"/>
      <c r="S409" s="2265"/>
      <c r="T409" s="2265"/>
      <c r="U409" s="2265"/>
      <c r="V409" s="2265"/>
      <c r="W409" s="657"/>
      <c r="X409" s="657"/>
      <c r="Y409" s="627"/>
      <c r="Z409" s="627"/>
      <c r="AA409" s="143"/>
      <c r="AB409" s="1082"/>
      <c r="AC409" s="1113"/>
      <c r="AD409" s="1114"/>
      <c r="AE409" s="126"/>
      <c r="AF409" s="327"/>
      <c r="AG409" s="129"/>
      <c r="AH409" s="129"/>
      <c r="AI409" s="129"/>
      <c r="AJ409" s="129"/>
      <c r="AK409" s="129"/>
      <c r="AL409" s="129"/>
      <c r="AM409" s="129"/>
      <c r="AN409" s="129"/>
      <c r="AO409" s="129"/>
      <c r="AP409" s="31"/>
      <c r="AQ409" s="45"/>
      <c r="AR409" s="31"/>
    </row>
    <row r="410" spans="1:44">
      <c r="A410" s="328"/>
      <c r="B410" s="59"/>
      <c r="C410" s="475"/>
      <c r="D410" s="63"/>
      <c r="E410" s="1056"/>
      <c r="F410" s="142"/>
      <c r="G410" s="658"/>
      <c r="H410" s="2266" t="s">
        <v>732</v>
      </c>
      <c r="I410" s="2267"/>
      <c r="J410" s="2267"/>
      <c r="K410" s="2267"/>
      <c r="L410" s="2267"/>
      <c r="M410" s="2267"/>
      <c r="N410" s="2267"/>
      <c r="O410" s="2267"/>
      <c r="P410" s="2267"/>
      <c r="Q410" s="2267"/>
      <c r="R410" s="2267"/>
      <c r="S410" s="2268"/>
      <c r="T410" s="2269" t="s">
        <v>128</v>
      </c>
      <c r="U410" s="2269"/>
      <c r="V410" s="2269"/>
      <c r="W410" s="2269"/>
      <c r="X410" s="2269"/>
      <c r="Y410" s="627"/>
      <c r="Z410" s="627"/>
      <c r="AA410" s="143"/>
      <c r="AB410" s="213"/>
      <c r="AC410" s="214"/>
      <c r="AD410" s="215"/>
      <c r="AE410" s="126"/>
      <c r="AF410" s="327"/>
      <c r="AG410" s="129"/>
      <c r="AH410" s="129"/>
      <c r="AI410" s="129"/>
      <c r="AJ410" s="129"/>
      <c r="AK410" s="129"/>
      <c r="AL410" s="129"/>
      <c r="AM410" s="129"/>
      <c r="AN410" s="129"/>
      <c r="AO410" s="129"/>
      <c r="AP410" s="31"/>
      <c r="AQ410" s="45"/>
      <c r="AR410" s="31"/>
    </row>
    <row r="411" spans="1:44">
      <c r="A411" s="328"/>
      <c r="B411" s="59"/>
      <c r="C411" s="475"/>
      <c r="D411" s="63"/>
      <c r="E411" s="1056"/>
      <c r="F411" s="142"/>
      <c r="G411" s="656"/>
      <c r="H411" s="2266" t="s">
        <v>733</v>
      </c>
      <c r="I411" s="2267"/>
      <c r="J411" s="2267"/>
      <c r="K411" s="2267"/>
      <c r="L411" s="2267"/>
      <c r="M411" s="2267"/>
      <c r="N411" s="2267"/>
      <c r="O411" s="2267"/>
      <c r="P411" s="2267"/>
      <c r="Q411" s="2267"/>
      <c r="R411" s="2267"/>
      <c r="S411" s="2268"/>
      <c r="T411" s="2270" t="s">
        <v>103</v>
      </c>
      <c r="U411" s="2270"/>
      <c r="V411" s="2270"/>
      <c r="W411" s="2270"/>
      <c r="X411" s="2270"/>
      <c r="Y411" s="627"/>
      <c r="Z411" s="627"/>
      <c r="AA411" s="143"/>
      <c r="AB411" s="213"/>
      <c r="AC411" s="214"/>
      <c r="AD411" s="215"/>
      <c r="AE411" s="126"/>
      <c r="AF411" s="327"/>
      <c r="AG411" s="129"/>
      <c r="AH411" s="129"/>
      <c r="AI411" s="129"/>
      <c r="AJ411" s="129"/>
      <c r="AK411" s="129"/>
      <c r="AL411" s="129"/>
      <c r="AM411" s="129"/>
      <c r="AN411" s="129"/>
      <c r="AO411" s="129"/>
      <c r="AP411" s="31"/>
      <c r="AQ411" s="45"/>
      <c r="AR411" s="31"/>
    </row>
    <row r="412" spans="1:44">
      <c r="A412" s="328"/>
      <c r="B412" s="59"/>
      <c r="C412" s="475"/>
      <c r="D412" s="63"/>
      <c r="E412" s="1056"/>
      <c r="F412" s="142"/>
      <c r="G412" s="656"/>
      <c r="H412" s="2266" t="s">
        <v>734</v>
      </c>
      <c r="I412" s="2267"/>
      <c r="J412" s="2267"/>
      <c r="K412" s="2267"/>
      <c r="L412" s="2267"/>
      <c r="M412" s="2267"/>
      <c r="N412" s="2267"/>
      <c r="O412" s="2267"/>
      <c r="P412" s="2267"/>
      <c r="Q412" s="2267"/>
      <c r="R412" s="2267"/>
      <c r="S412" s="2268"/>
      <c r="T412" s="2270" t="s">
        <v>103</v>
      </c>
      <c r="U412" s="2270"/>
      <c r="V412" s="2270"/>
      <c r="W412" s="2270"/>
      <c r="X412" s="2270"/>
      <c r="Y412" s="627"/>
      <c r="Z412" s="627"/>
      <c r="AA412" s="143"/>
      <c r="AB412" s="213"/>
      <c r="AC412" s="214"/>
      <c r="AD412" s="215"/>
      <c r="AE412" s="126"/>
      <c r="AF412" s="327"/>
      <c r="AG412" s="129"/>
      <c r="AH412" s="129"/>
      <c r="AI412" s="129"/>
      <c r="AJ412" s="129"/>
      <c r="AK412" s="129"/>
      <c r="AL412" s="129"/>
      <c r="AM412" s="129"/>
      <c r="AN412" s="129"/>
      <c r="AO412" s="129"/>
      <c r="AP412" s="31"/>
      <c r="AQ412" s="45"/>
      <c r="AR412" s="31"/>
    </row>
    <row r="413" spans="1:44">
      <c r="A413" s="328"/>
      <c r="B413" s="59"/>
      <c r="C413" s="475"/>
      <c r="D413" s="63"/>
      <c r="E413" s="1056"/>
      <c r="F413" s="142"/>
      <c r="G413" s="656"/>
      <c r="H413" s="2266" t="s">
        <v>735</v>
      </c>
      <c r="I413" s="2267"/>
      <c r="J413" s="2267"/>
      <c r="K413" s="2267"/>
      <c r="L413" s="2267"/>
      <c r="M413" s="2267"/>
      <c r="N413" s="2267"/>
      <c r="O413" s="2267"/>
      <c r="P413" s="2267"/>
      <c r="Q413" s="2267"/>
      <c r="R413" s="2267"/>
      <c r="S413" s="2268"/>
      <c r="T413" s="2270" t="s">
        <v>103</v>
      </c>
      <c r="U413" s="2270"/>
      <c r="V413" s="2270"/>
      <c r="W413" s="2270"/>
      <c r="X413" s="2270"/>
      <c r="Y413" s="627"/>
      <c r="Z413" s="627"/>
      <c r="AA413" s="143"/>
      <c r="AB413" s="213"/>
      <c r="AC413" s="214"/>
      <c r="AD413" s="215"/>
      <c r="AE413" s="126"/>
      <c r="AF413" s="327"/>
      <c r="AG413" s="129"/>
      <c r="AH413" s="129"/>
      <c r="AI413" s="129"/>
      <c r="AJ413" s="129"/>
      <c r="AK413" s="129"/>
      <c r="AL413" s="129"/>
      <c r="AM413" s="129"/>
      <c r="AN413" s="129"/>
      <c r="AO413" s="129"/>
      <c r="AP413" s="31"/>
      <c r="AQ413" s="45"/>
      <c r="AR413" s="31"/>
    </row>
    <row r="414" spans="1:44" ht="13.5" customHeight="1">
      <c r="A414" s="328"/>
      <c r="B414" s="59"/>
      <c r="C414" s="475"/>
      <c r="D414" s="63"/>
      <c r="E414" s="1056"/>
      <c r="F414" s="142"/>
      <c r="G414" s="656"/>
      <c r="H414" s="1454" t="s">
        <v>1141</v>
      </c>
      <c r="I414" s="2271"/>
      <c r="J414" s="2271"/>
      <c r="K414" s="2271"/>
      <c r="L414" s="2271"/>
      <c r="M414" s="2271"/>
      <c r="N414" s="2271"/>
      <c r="O414" s="2271"/>
      <c r="P414" s="2271"/>
      <c r="Q414" s="2271"/>
      <c r="R414" s="2271"/>
      <c r="S414" s="2272"/>
      <c r="T414" s="2150" t="s">
        <v>103</v>
      </c>
      <c r="U414" s="2276"/>
      <c r="V414" s="2276"/>
      <c r="W414" s="2276"/>
      <c r="X414" s="2151"/>
      <c r="Y414" s="627"/>
      <c r="Z414" s="627"/>
      <c r="AA414" s="143"/>
      <c r="AB414" s="213"/>
      <c r="AC414" s="214"/>
      <c r="AD414" s="215"/>
      <c r="AE414" s="126"/>
      <c r="AF414" s="327"/>
      <c r="AG414" s="129"/>
      <c r="AH414" s="129"/>
      <c r="AI414" s="129"/>
      <c r="AJ414" s="129"/>
      <c r="AK414" s="129"/>
      <c r="AL414" s="129"/>
      <c r="AM414" s="129"/>
      <c r="AN414" s="129"/>
      <c r="AO414" s="129"/>
      <c r="AP414" s="31"/>
      <c r="AQ414" s="45"/>
      <c r="AR414" s="31"/>
    </row>
    <row r="415" spans="1:44">
      <c r="A415" s="328"/>
      <c r="B415" s="59"/>
      <c r="C415" s="475"/>
      <c r="D415" s="63"/>
      <c r="E415" s="49"/>
      <c r="F415" s="142"/>
      <c r="G415" s="713"/>
      <c r="H415" s="2273"/>
      <c r="I415" s="2274"/>
      <c r="J415" s="2274"/>
      <c r="K415" s="2274"/>
      <c r="L415" s="2274"/>
      <c r="M415" s="2274"/>
      <c r="N415" s="2274"/>
      <c r="O415" s="2274"/>
      <c r="P415" s="2274"/>
      <c r="Q415" s="2274"/>
      <c r="R415" s="2274"/>
      <c r="S415" s="2275"/>
      <c r="T415" s="1324"/>
      <c r="U415" s="1680"/>
      <c r="V415" s="1680"/>
      <c r="W415" s="1680"/>
      <c r="X415" s="1325"/>
      <c r="Y415" s="627"/>
      <c r="Z415" s="627"/>
      <c r="AA415" s="143"/>
      <c r="AB415" s="213"/>
      <c r="AC415" s="214"/>
      <c r="AD415" s="215"/>
      <c r="AE415" s="126"/>
      <c r="AF415" s="327"/>
      <c r="AG415" s="129"/>
      <c r="AH415" s="129"/>
      <c r="AI415" s="129"/>
      <c r="AJ415" s="129"/>
      <c r="AK415" s="129"/>
      <c r="AL415" s="129"/>
      <c r="AM415" s="129"/>
      <c r="AN415" s="129"/>
      <c r="AO415" s="129"/>
      <c r="AP415" s="31"/>
      <c r="AQ415" s="45"/>
      <c r="AR415" s="31"/>
    </row>
    <row r="416" spans="1:44">
      <c r="A416" s="328"/>
      <c r="B416" s="59"/>
      <c r="C416" s="475"/>
      <c r="D416" s="63"/>
      <c r="E416" s="47"/>
      <c r="F416" s="142"/>
      <c r="G416" s="832" t="s">
        <v>1195</v>
      </c>
      <c r="H416" s="1838"/>
      <c r="I416" s="1838"/>
      <c r="J416" s="1838"/>
      <c r="K416" s="1838"/>
      <c r="L416" s="1838"/>
      <c r="M416" s="1838"/>
      <c r="N416" s="1838"/>
      <c r="O416" s="1838"/>
      <c r="P416" s="1838"/>
      <c r="Q416" s="1838"/>
      <c r="R416" s="1838"/>
      <c r="S416" s="1838"/>
      <c r="T416" s="1838"/>
      <c r="U416" s="1838"/>
      <c r="V416" s="1838"/>
      <c r="W416" s="1838"/>
      <c r="X416" s="1838"/>
      <c r="Y416" s="627"/>
      <c r="Z416" s="627"/>
      <c r="AA416" s="143"/>
      <c r="AB416" s="213"/>
      <c r="AC416" s="214"/>
      <c r="AD416" s="215"/>
      <c r="AE416" s="126"/>
      <c r="AF416" s="327"/>
      <c r="AG416" s="129"/>
      <c r="AH416" s="129"/>
      <c r="AI416" s="129"/>
      <c r="AJ416" s="129"/>
      <c r="AK416" s="129"/>
      <c r="AL416" s="129"/>
      <c r="AM416" s="129"/>
      <c r="AN416" s="129"/>
      <c r="AO416" s="129"/>
      <c r="AP416" s="31"/>
      <c r="AQ416" s="45"/>
      <c r="AR416" s="31"/>
    </row>
    <row r="417" spans="1:44" ht="13.5" customHeight="1">
      <c r="A417" s="328"/>
      <c r="B417" s="59"/>
      <c r="C417" s="475"/>
      <c r="D417" s="63" t="s">
        <v>241</v>
      </c>
      <c r="E417" s="1056" t="s">
        <v>1063</v>
      </c>
      <c r="F417" s="142"/>
      <c r="G417" s="627"/>
      <c r="H417" s="2279" t="s">
        <v>1190</v>
      </c>
      <c r="I417" s="2279"/>
      <c r="J417" s="2279"/>
      <c r="K417" s="2279"/>
      <c r="L417" s="2279"/>
      <c r="M417" s="2279"/>
      <c r="N417" s="2279"/>
      <c r="O417" s="2279"/>
      <c r="P417" s="2279"/>
      <c r="Q417" s="2279"/>
      <c r="R417" s="2279"/>
      <c r="S417" s="2279"/>
      <c r="T417" s="2279"/>
      <c r="U417" s="2195" t="s">
        <v>103</v>
      </c>
      <c r="V417" s="2195"/>
      <c r="W417" s="2195"/>
      <c r="X417" s="2195"/>
      <c r="Y417" s="627"/>
      <c r="Z417" s="627"/>
      <c r="AA417" s="143"/>
      <c r="AB417" s="1082" t="s">
        <v>495</v>
      </c>
      <c r="AC417" s="1113"/>
      <c r="AD417" s="1114"/>
      <c r="AE417" s="126"/>
      <c r="AF417" s="327"/>
      <c r="AG417" s="129"/>
      <c r="AH417" s="129"/>
      <c r="AI417" s="129"/>
      <c r="AJ417" s="129"/>
      <c r="AK417" s="129"/>
      <c r="AL417" s="129"/>
      <c r="AM417" s="129"/>
      <c r="AN417" s="129"/>
      <c r="AO417" s="129"/>
      <c r="AP417" s="31"/>
      <c r="AQ417" s="45"/>
      <c r="AR417" s="31"/>
    </row>
    <row r="418" spans="1:44">
      <c r="A418" s="328"/>
      <c r="B418" s="59"/>
      <c r="C418" s="475"/>
      <c r="D418" s="63"/>
      <c r="E418" s="1056"/>
      <c r="F418" s="142"/>
      <c r="G418" s="627"/>
      <c r="H418" s="2279" t="s">
        <v>1191</v>
      </c>
      <c r="I418" s="2279"/>
      <c r="J418" s="2279"/>
      <c r="K418" s="2279"/>
      <c r="L418" s="2279"/>
      <c r="M418" s="2279"/>
      <c r="N418" s="2279"/>
      <c r="O418" s="2279"/>
      <c r="P418" s="2279"/>
      <c r="Q418" s="2279"/>
      <c r="R418" s="2279"/>
      <c r="S418" s="2279"/>
      <c r="T418" s="2279"/>
      <c r="U418" s="2195" t="s">
        <v>103</v>
      </c>
      <c r="V418" s="2195"/>
      <c r="W418" s="2195"/>
      <c r="X418" s="2195"/>
      <c r="Y418" s="627"/>
      <c r="Z418" s="627"/>
      <c r="AA418" s="143"/>
      <c r="AB418" s="1082"/>
      <c r="AC418" s="1113"/>
      <c r="AD418" s="1114"/>
      <c r="AE418" s="126"/>
      <c r="AF418" s="327"/>
      <c r="AG418" s="129"/>
      <c r="AH418" s="129"/>
      <c r="AI418" s="129"/>
      <c r="AJ418" s="129"/>
      <c r="AK418" s="129"/>
      <c r="AL418" s="129"/>
      <c r="AM418" s="129"/>
      <c r="AN418" s="129"/>
      <c r="AO418" s="129"/>
      <c r="AP418" s="31"/>
      <c r="AQ418" s="45"/>
      <c r="AR418" s="31"/>
    </row>
    <row r="419" spans="1:44">
      <c r="A419" s="328"/>
      <c r="B419" s="59"/>
      <c r="C419" s="475"/>
      <c r="D419" s="63"/>
      <c r="E419" s="1056"/>
      <c r="F419" s="142"/>
      <c r="G419" s="627"/>
      <c r="H419" s="1546" t="s">
        <v>1192</v>
      </c>
      <c r="I419" s="1547"/>
      <c r="J419" s="1547"/>
      <c r="K419" s="1547"/>
      <c r="L419" s="1547"/>
      <c r="M419" s="1547"/>
      <c r="N419" s="1547"/>
      <c r="O419" s="1547"/>
      <c r="P419" s="1547"/>
      <c r="Q419" s="1547"/>
      <c r="R419" s="1547"/>
      <c r="S419" s="1547"/>
      <c r="T419" s="1548"/>
      <c r="U419" s="1515" t="s">
        <v>103</v>
      </c>
      <c r="V419" s="1516"/>
      <c r="W419" s="1516"/>
      <c r="X419" s="1517"/>
      <c r="Y419" s="627"/>
      <c r="Z419" s="627"/>
      <c r="AA419" s="143"/>
      <c r="AB419" s="1082"/>
      <c r="AC419" s="1113"/>
      <c r="AD419" s="1114"/>
      <c r="AE419" s="126"/>
      <c r="AF419" s="327"/>
      <c r="AG419" s="129"/>
      <c r="AH419" s="129"/>
      <c r="AI419" s="129"/>
      <c r="AJ419" s="129"/>
      <c r="AK419" s="129"/>
      <c r="AL419" s="129"/>
      <c r="AM419" s="129"/>
      <c r="AN419" s="129"/>
      <c r="AO419" s="129"/>
      <c r="AP419" s="31"/>
      <c r="AQ419" s="45"/>
      <c r="AR419" s="31"/>
    </row>
    <row r="420" spans="1:44">
      <c r="A420" s="328"/>
      <c r="B420" s="59"/>
      <c r="C420" s="475"/>
      <c r="D420" s="63"/>
      <c r="E420" s="1056"/>
      <c r="F420" s="142"/>
      <c r="G420" s="627"/>
      <c r="H420" s="1546" t="s">
        <v>1193</v>
      </c>
      <c r="I420" s="1547"/>
      <c r="J420" s="1547"/>
      <c r="K420" s="1547"/>
      <c r="L420" s="1547"/>
      <c r="M420" s="1547"/>
      <c r="N420" s="1547"/>
      <c r="O420" s="1547"/>
      <c r="P420" s="1547"/>
      <c r="Q420" s="1547"/>
      <c r="R420" s="1547"/>
      <c r="S420" s="1547"/>
      <c r="T420" s="1548"/>
      <c r="U420" s="1515" t="s">
        <v>103</v>
      </c>
      <c r="V420" s="1516"/>
      <c r="W420" s="1516"/>
      <c r="X420" s="1517"/>
      <c r="Y420" s="627"/>
      <c r="Z420" s="627"/>
      <c r="AA420" s="143"/>
      <c r="AB420" s="1082"/>
      <c r="AC420" s="1113"/>
      <c r="AD420" s="1114"/>
      <c r="AE420" s="126"/>
      <c r="AF420" s="327"/>
      <c r="AG420" s="129"/>
      <c r="AH420" s="129"/>
      <c r="AI420" s="129"/>
      <c r="AJ420" s="129"/>
      <c r="AK420" s="129"/>
      <c r="AL420" s="129"/>
      <c r="AM420" s="129"/>
      <c r="AN420" s="129"/>
      <c r="AO420" s="129"/>
      <c r="AP420" s="31"/>
      <c r="AQ420" s="45"/>
      <c r="AR420" s="31"/>
    </row>
    <row r="421" spans="1:44" ht="13.5" customHeight="1">
      <c r="A421" s="328"/>
      <c r="B421" s="59"/>
      <c r="C421" s="475"/>
      <c r="D421" s="63"/>
      <c r="E421" s="1056"/>
      <c r="F421" s="142"/>
      <c r="G421" s="627"/>
      <c r="H421" s="1546" t="s">
        <v>1194</v>
      </c>
      <c r="I421" s="1547"/>
      <c r="J421" s="1547"/>
      <c r="K421" s="1547"/>
      <c r="L421" s="1547"/>
      <c r="M421" s="1547"/>
      <c r="N421" s="1547"/>
      <c r="O421" s="1547"/>
      <c r="P421" s="1547"/>
      <c r="Q421" s="1547"/>
      <c r="R421" s="1547"/>
      <c r="S421" s="1547"/>
      <c r="T421" s="1548"/>
      <c r="U421" s="1515" t="s">
        <v>103</v>
      </c>
      <c r="V421" s="1516"/>
      <c r="W421" s="1516"/>
      <c r="X421" s="1517"/>
      <c r="Y421" s="627"/>
      <c r="Z421" s="627"/>
      <c r="AA421" s="143"/>
      <c r="AB421" s="213"/>
      <c r="AC421" s="214"/>
      <c r="AD421" s="215"/>
      <c r="AE421" s="126"/>
      <c r="AF421" s="327"/>
      <c r="AG421" s="129"/>
      <c r="AH421" s="129"/>
      <c r="AI421" s="129"/>
      <c r="AJ421" s="129"/>
      <c r="AK421" s="129"/>
      <c r="AL421" s="129"/>
      <c r="AM421" s="129"/>
      <c r="AN421" s="129"/>
      <c r="AO421" s="129"/>
      <c r="AP421" s="31"/>
      <c r="AQ421" s="45"/>
      <c r="AR421" s="31"/>
    </row>
    <row r="422" spans="1:44" ht="13.5" customHeight="1">
      <c r="A422" s="328"/>
      <c r="B422" s="330"/>
      <c r="C422" s="105"/>
      <c r="D422" s="139"/>
      <c r="E422" s="1056"/>
      <c r="F422" s="142"/>
      <c r="G422" s="46"/>
      <c r="H422" s="46"/>
      <c r="I422" s="46"/>
      <c r="J422" s="46"/>
      <c r="K422" s="46"/>
      <c r="L422" s="46"/>
      <c r="M422" s="46"/>
      <c r="N422" s="46"/>
      <c r="O422" s="46"/>
      <c r="P422" s="46"/>
      <c r="Q422" s="46"/>
      <c r="R422" s="46"/>
      <c r="S422" s="46"/>
      <c r="T422" s="46"/>
      <c r="U422" s="46"/>
      <c r="V422" s="46"/>
      <c r="W422" s="46"/>
      <c r="X422" s="46"/>
      <c r="Y422" s="46"/>
      <c r="Z422" s="46"/>
      <c r="AA422" s="143"/>
      <c r="AB422" s="144"/>
      <c r="AC422" s="145"/>
      <c r="AD422" s="146"/>
      <c r="AE422" s="126"/>
      <c r="AF422" s="327"/>
      <c r="AG422" s="129"/>
      <c r="AH422" s="129"/>
      <c r="AI422" s="129"/>
      <c r="AJ422" s="129"/>
      <c r="AK422" s="129"/>
      <c r="AL422" s="129"/>
      <c r="AM422" s="129"/>
      <c r="AN422" s="129"/>
      <c r="AO422" s="129"/>
      <c r="AP422" s="31"/>
      <c r="AQ422" s="45"/>
      <c r="AR422" s="31"/>
    </row>
    <row r="423" spans="1:44" ht="13.5" customHeight="1">
      <c r="A423" s="328"/>
      <c r="B423" s="330"/>
      <c r="C423" s="105"/>
      <c r="D423" s="139"/>
      <c r="E423" s="1056"/>
      <c r="F423" s="142"/>
      <c r="G423" s="46"/>
      <c r="H423" s="46"/>
      <c r="I423" s="46"/>
      <c r="J423" s="46"/>
      <c r="K423" s="46"/>
      <c r="L423" s="46"/>
      <c r="M423" s="46"/>
      <c r="N423" s="46"/>
      <c r="O423" s="46"/>
      <c r="P423" s="46"/>
      <c r="Q423" s="46"/>
      <c r="R423" s="46"/>
      <c r="S423" s="46"/>
      <c r="T423" s="46"/>
      <c r="U423" s="46"/>
      <c r="V423" s="46"/>
      <c r="W423" s="46"/>
      <c r="X423" s="46"/>
      <c r="Y423" s="46"/>
      <c r="Z423" s="46"/>
      <c r="AA423" s="143"/>
      <c r="AB423" s="144"/>
      <c r="AC423" s="145"/>
      <c r="AD423" s="146"/>
      <c r="AE423" s="126"/>
      <c r="AF423" s="327"/>
      <c r="AG423" s="129"/>
      <c r="AH423" s="129"/>
      <c r="AI423" s="129"/>
      <c r="AJ423" s="129"/>
      <c r="AK423" s="129"/>
      <c r="AL423" s="129"/>
      <c r="AM423" s="129"/>
      <c r="AN423" s="129"/>
      <c r="AO423" s="129"/>
      <c r="AP423" s="31"/>
      <c r="AQ423" s="45"/>
      <c r="AR423" s="31"/>
    </row>
    <row r="424" spans="1:44" ht="13.5" customHeight="1">
      <c r="A424" s="328"/>
      <c r="B424" s="330">
        <v>16</v>
      </c>
      <c r="C424" s="475" t="s">
        <v>895</v>
      </c>
      <c r="D424" s="63" t="s">
        <v>538</v>
      </c>
      <c r="E424" s="1056" t="s">
        <v>926</v>
      </c>
      <c r="F424" s="31"/>
      <c r="G424" s="31" t="s">
        <v>896</v>
      </c>
      <c r="H424" s="2142" t="s">
        <v>897</v>
      </c>
      <c r="I424" s="2142"/>
      <c r="J424" s="2142"/>
      <c r="K424" s="2142"/>
      <c r="L424" s="2142"/>
      <c r="M424" s="2142"/>
      <c r="N424" s="2142"/>
      <c r="O424" s="2142"/>
      <c r="P424" s="2142"/>
      <c r="Q424" s="2142"/>
      <c r="R424" s="2142"/>
      <c r="S424" s="2142"/>
      <c r="T424" s="350"/>
      <c r="U424" s="350"/>
      <c r="V424" s="350"/>
      <c r="W424" s="477"/>
      <c r="X424" s="477"/>
      <c r="Y424" s="31"/>
      <c r="Z424" s="31"/>
      <c r="AA424" s="31"/>
      <c r="AB424" s="1082" t="s">
        <v>495</v>
      </c>
      <c r="AC424" s="1113"/>
      <c r="AD424" s="1114"/>
      <c r="AE424" s="126"/>
      <c r="AF424" s="327"/>
      <c r="AG424" s="129"/>
      <c r="AH424" s="129"/>
      <c r="AI424" s="129"/>
      <c r="AJ424" s="129"/>
      <c r="AK424" s="129"/>
      <c r="AL424" s="129"/>
      <c r="AM424" s="129"/>
      <c r="AN424" s="129"/>
      <c r="AO424" s="129"/>
      <c r="AP424" s="31"/>
      <c r="AQ424" s="45"/>
      <c r="AR424" s="31"/>
    </row>
    <row r="425" spans="1:44">
      <c r="A425" s="328"/>
      <c r="B425" s="330"/>
      <c r="C425" s="475"/>
      <c r="D425" s="63"/>
      <c r="E425" s="1056"/>
      <c r="F425" s="31"/>
      <c r="G425" s="1011" t="s">
        <v>72</v>
      </c>
      <c r="H425" s="1011"/>
      <c r="I425" s="1011"/>
      <c r="J425" s="1011"/>
      <c r="K425" s="1011"/>
      <c r="L425" s="1011"/>
      <c r="M425" s="1012"/>
      <c r="N425" s="1665" t="s">
        <v>898</v>
      </c>
      <c r="O425" s="1665"/>
      <c r="P425" s="1665"/>
      <c r="Q425" s="1665"/>
      <c r="R425" s="1665"/>
      <c r="S425" s="1665"/>
      <c r="T425" s="1665"/>
      <c r="U425" s="1665"/>
      <c r="V425" s="1665"/>
      <c r="W425" s="1665"/>
      <c r="X425" s="1665"/>
      <c r="Y425" s="1665"/>
      <c r="Z425" s="1665"/>
      <c r="AA425" s="45"/>
      <c r="AB425" s="1082"/>
      <c r="AC425" s="1113"/>
      <c r="AD425" s="1114"/>
      <c r="AE425" s="126"/>
      <c r="AF425" s="327"/>
      <c r="AG425" s="129"/>
      <c r="AH425" s="129"/>
      <c r="AI425" s="129"/>
      <c r="AJ425" s="129"/>
      <c r="AK425" s="129"/>
      <c r="AL425" s="129"/>
      <c r="AM425" s="129"/>
      <c r="AN425" s="129"/>
      <c r="AO425" s="129"/>
      <c r="AP425" s="31"/>
      <c r="AQ425" s="45"/>
      <c r="AR425" s="31"/>
    </row>
    <row r="426" spans="1:44">
      <c r="A426" s="328"/>
      <c r="B426" s="330"/>
      <c r="C426" s="475"/>
      <c r="D426" s="63"/>
      <c r="E426" s="1056"/>
      <c r="F426" s="31"/>
      <c r="G426" s="1011"/>
      <c r="H426" s="1011"/>
      <c r="I426" s="1011"/>
      <c r="J426" s="1011"/>
      <c r="K426" s="1011"/>
      <c r="L426" s="1011"/>
      <c r="M426" s="1012"/>
      <c r="N426" s="1665"/>
      <c r="O426" s="1665"/>
      <c r="P426" s="1665"/>
      <c r="Q426" s="1665"/>
      <c r="R426" s="1665"/>
      <c r="S426" s="1665"/>
      <c r="T426" s="1665"/>
      <c r="U426" s="1665"/>
      <c r="V426" s="1665"/>
      <c r="W426" s="1665"/>
      <c r="X426" s="1665"/>
      <c r="Y426" s="1665"/>
      <c r="Z426" s="1665"/>
      <c r="AA426" s="45"/>
      <c r="AB426" s="1082"/>
      <c r="AC426" s="1113"/>
      <c r="AD426" s="1114"/>
      <c r="AE426" s="126"/>
      <c r="AF426" s="327"/>
      <c r="AG426" s="129"/>
      <c r="AH426" s="129"/>
      <c r="AI426" s="129"/>
      <c r="AJ426" s="129"/>
      <c r="AK426" s="129"/>
      <c r="AL426" s="129"/>
      <c r="AM426" s="129"/>
      <c r="AN426" s="129"/>
      <c r="AO426" s="129"/>
      <c r="AP426" s="31"/>
      <c r="AQ426" s="45"/>
      <c r="AR426" s="31"/>
    </row>
    <row r="427" spans="1:44">
      <c r="A427" s="328"/>
      <c r="B427" s="330"/>
      <c r="C427" s="475"/>
      <c r="D427" s="63"/>
      <c r="E427" s="1056"/>
      <c r="F427" s="31"/>
      <c r="G427" s="157"/>
      <c r="H427" s="1011" t="s">
        <v>899</v>
      </c>
      <c r="I427" s="1011"/>
      <c r="J427" s="1011"/>
      <c r="K427" s="1011"/>
      <c r="L427" s="1011"/>
      <c r="M427" s="1011"/>
      <c r="N427" s="1011"/>
      <c r="O427" s="1011"/>
      <c r="P427" s="1011"/>
      <c r="Q427" s="1011"/>
      <c r="R427" s="1011"/>
      <c r="S427" s="1011"/>
      <c r="T427" s="1011"/>
      <c r="U427" s="1011"/>
      <c r="V427" s="1011"/>
      <c r="W427" s="1011"/>
      <c r="X427" s="1011"/>
      <c r="Y427" s="1011"/>
      <c r="Z427" s="1011"/>
      <c r="AA427" s="1012"/>
      <c r="AB427" s="190"/>
      <c r="AC427" s="191"/>
      <c r="AD427" s="192"/>
      <c r="AE427" s="126"/>
      <c r="AF427" s="327"/>
      <c r="AG427" s="129"/>
      <c r="AH427" s="129"/>
      <c r="AI427" s="129"/>
      <c r="AJ427" s="129"/>
      <c r="AK427" s="129"/>
      <c r="AL427" s="129"/>
      <c r="AM427" s="129"/>
      <c r="AN427" s="129"/>
      <c r="AO427" s="129"/>
      <c r="AP427" s="31"/>
      <c r="AQ427" s="45"/>
      <c r="AR427" s="31"/>
    </row>
    <row r="428" spans="1:44">
      <c r="A428" s="328"/>
      <c r="B428" s="330"/>
      <c r="C428" s="475"/>
      <c r="D428" s="63"/>
      <c r="E428" s="1056"/>
      <c r="F428" s="31"/>
      <c r="G428" s="31"/>
      <c r="H428" s="2277" t="s">
        <v>900</v>
      </c>
      <c r="I428" s="2277"/>
      <c r="J428" s="2277"/>
      <c r="K428" s="2277"/>
      <c r="L428" s="2277"/>
      <c r="M428" s="2277"/>
      <c r="N428" s="2277"/>
      <c r="O428" s="2277"/>
      <c r="P428" s="2277"/>
      <c r="Q428" s="2277"/>
      <c r="R428" s="2277"/>
      <c r="S428" s="2277"/>
      <c r="T428" s="2277"/>
      <c r="U428" s="2278" t="s">
        <v>103</v>
      </c>
      <c r="V428" s="2278"/>
      <c r="W428" s="2278"/>
      <c r="X428" s="2278"/>
      <c r="Y428" s="31"/>
      <c r="Z428" s="31"/>
      <c r="AA428" s="31"/>
      <c r="AB428" s="190"/>
      <c r="AC428" s="191"/>
      <c r="AD428" s="192"/>
      <c r="AE428" s="126"/>
      <c r="AF428" s="327"/>
      <c r="AG428" s="129"/>
      <c r="AH428" s="129"/>
      <c r="AI428" s="129"/>
      <c r="AJ428" s="129"/>
      <c r="AK428" s="129"/>
      <c r="AL428" s="129"/>
      <c r="AM428" s="129"/>
      <c r="AN428" s="129"/>
      <c r="AO428" s="129"/>
      <c r="AP428" s="31"/>
      <c r="AQ428" s="45"/>
      <c r="AR428" s="31"/>
    </row>
    <row r="429" spans="1:44">
      <c r="A429" s="328"/>
      <c r="B429" s="330"/>
      <c r="C429" s="475"/>
      <c r="D429" s="63"/>
      <c r="E429" s="1056"/>
      <c r="F429" s="31"/>
      <c r="G429" s="157"/>
      <c r="H429" s="2277" t="s">
        <v>901</v>
      </c>
      <c r="I429" s="2277"/>
      <c r="J429" s="2277"/>
      <c r="K429" s="2277"/>
      <c r="L429" s="2277"/>
      <c r="M429" s="2277"/>
      <c r="N429" s="2277"/>
      <c r="O429" s="2277"/>
      <c r="P429" s="2277"/>
      <c r="Q429" s="2277"/>
      <c r="R429" s="2277"/>
      <c r="S429" s="2277"/>
      <c r="T429" s="2277"/>
      <c r="U429" s="2278" t="s">
        <v>103</v>
      </c>
      <c r="V429" s="2278"/>
      <c r="W429" s="2278"/>
      <c r="X429" s="2278"/>
      <c r="Y429" s="31"/>
      <c r="Z429" s="31"/>
      <c r="AA429" s="45"/>
      <c r="AB429" s="190"/>
      <c r="AC429" s="191"/>
      <c r="AD429" s="192"/>
      <c r="AE429" s="126"/>
      <c r="AF429" s="327"/>
      <c r="AG429" s="129"/>
      <c r="AH429" s="129"/>
      <c r="AI429" s="129"/>
      <c r="AJ429" s="129"/>
      <c r="AK429" s="129"/>
      <c r="AL429" s="129"/>
      <c r="AM429" s="129"/>
      <c r="AN429" s="129"/>
      <c r="AO429" s="129"/>
      <c r="AP429" s="31"/>
      <c r="AQ429" s="45"/>
      <c r="AR429" s="31"/>
    </row>
    <row r="430" spans="1:44">
      <c r="A430" s="328"/>
      <c r="B430" s="330"/>
      <c r="C430" s="475"/>
      <c r="D430" s="63"/>
      <c r="E430" s="1056"/>
      <c r="F430" s="31"/>
      <c r="G430" s="157"/>
      <c r="H430" s="2277" t="s">
        <v>902</v>
      </c>
      <c r="I430" s="2277"/>
      <c r="J430" s="2277"/>
      <c r="K430" s="2277"/>
      <c r="L430" s="2277"/>
      <c r="M430" s="2277"/>
      <c r="N430" s="2277"/>
      <c r="O430" s="2277"/>
      <c r="P430" s="2277"/>
      <c r="Q430" s="2277"/>
      <c r="R430" s="2277"/>
      <c r="S430" s="2277"/>
      <c r="T430" s="2277"/>
      <c r="U430" s="2278" t="s">
        <v>103</v>
      </c>
      <c r="V430" s="2278"/>
      <c r="W430" s="2278"/>
      <c r="X430" s="2278"/>
      <c r="Y430" s="31"/>
      <c r="Z430" s="31"/>
      <c r="AA430" s="45"/>
      <c r="AB430" s="190"/>
      <c r="AC430" s="191"/>
      <c r="AD430" s="192"/>
      <c r="AE430" s="126"/>
      <c r="AF430" s="327"/>
      <c r="AG430" s="129"/>
      <c r="AH430" s="129"/>
      <c r="AI430" s="129"/>
      <c r="AJ430" s="129"/>
      <c r="AK430" s="129"/>
      <c r="AL430" s="129"/>
      <c r="AM430" s="129"/>
      <c r="AN430" s="129"/>
      <c r="AO430" s="129"/>
      <c r="AP430" s="31"/>
      <c r="AQ430" s="45"/>
      <c r="AR430" s="31"/>
    </row>
    <row r="431" spans="1:44">
      <c r="A431" s="328"/>
      <c r="B431" s="330"/>
      <c r="C431" s="475"/>
      <c r="D431" s="63"/>
      <c r="E431" s="1056"/>
      <c r="F431" s="31"/>
      <c r="G431" s="157"/>
      <c r="H431" s="157"/>
      <c r="I431" s="157"/>
      <c r="J431" s="157"/>
      <c r="K431" s="157"/>
      <c r="L431" s="157"/>
      <c r="M431" s="157"/>
      <c r="N431" s="448"/>
      <c r="O431" s="448"/>
      <c r="P431" s="448"/>
      <c r="Q431" s="448"/>
      <c r="R431" s="448"/>
      <c r="S431" s="448"/>
      <c r="T431" s="448"/>
      <c r="U431" s="448"/>
      <c r="V431" s="448"/>
      <c r="W431" s="31"/>
      <c r="X431" s="31"/>
      <c r="Y431" s="31"/>
      <c r="Z431" s="31"/>
      <c r="AA431" s="45"/>
      <c r="AB431" s="190"/>
      <c r="AC431" s="191"/>
      <c r="AD431" s="192"/>
      <c r="AE431" s="126"/>
      <c r="AF431" s="327"/>
      <c r="AG431" s="129"/>
      <c r="AH431" s="129"/>
      <c r="AI431" s="129"/>
      <c r="AJ431" s="129"/>
      <c r="AK431" s="129"/>
      <c r="AL431" s="129"/>
      <c r="AM431" s="129"/>
      <c r="AN431" s="129"/>
      <c r="AO431" s="129"/>
      <c r="AP431" s="31"/>
      <c r="AQ431" s="45"/>
      <c r="AR431" s="31"/>
    </row>
    <row r="432" spans="1:44">
      <c r="A432" s="328"/>
      <c r="B432" s="330"/>
      <c r="C432" s="475"/>
      <c r="D432" s="63"/>
      <c r="E432" s="1056"/>
      <c r="F432" s="31"/>
      <c r="G432" s="157"/>
      <c r="H432" s="157"/>
      <c r="I432" s="157"/>
      <c r="J432" s="157"/>
      <c r="K432" s="157"/>
      <c r="L432" s="157"/>
      <c r="M432" s="157"/>
      <c r="N432" s="448"/>
      <c r="O432" s="448"/>
      <c r="P432" s="448"/>
      <c r="Q432" s="448"/>
      <c r="R432" s="448"/>
      <c r="S432" s="448"/>
      <c r="T432" s="448"/>
      <c r="U432" s="448"/>
      <c r="V432" s="448"/>
      <c r="W432" s="31"/>
      <c r="X432" s="31"/>
      <c r="Y432" s="31"/>
      <c r="Z432" s="31"/>
      <c r="AA432" s="31"/>
      <c r="AB432" s="190"/>
      <c r="AC432" s="191"/>
      <c r="AD432" s="192"/>
      <c r="AE432" s="126"/>
      <c r="AF432" s="327"/>
      <c r="AG432" s="129"/>
      <c r="AH432" s="129"/>
      <c r="AI432" s="129"/>
      <c r="AJ432" s="129"/>
      <c r="AK432" s="129"/>
      <c r="AL432" s="129"/>
      <c r="AM432" s="129"/>
      <c r="AN432" s="129"/>
      <c r="AO432" s="129"/>
      <c r="AP432" s="31"/>
      <c r="AQ432" s="45"/>
      <c r="AR432" s="31"/>
    </row>
    <row r="433" spans="1:44" ht="7.5" customHeight="1">
      <c r="A433" s="328"/>
      <c r="B433" s="330"/>
      <c r="C433" s="475"/>
      <c r="D433" s="63"/>
      <c r="E433" s="478"/>
      <c r="F433" s="31"/>
      <c r="G433" s="157"/>
      <c r="H433" s="157"/>
      <c r="I433" s="157"/>
      <c r="J433" s="157"/>
      <c r="K433" s="157"/>
      <c r="L433" s="157"/>
      <c r="M433" s="157"/>
      <c r="N433" s="448"/>
      <c r="O433" s="448"/>
      <c r="P433" s="448"/>
      <c r="Q433" s="448"/>
      <c r="R433" s="448"/>
      <c r="S433" s="448"/>
      <c r="T433" s="448"/>
      <c r="U433" s="448"/>
      <c r="V433" s="448"/>
      <c r="W433" s="31"/>
      <c r="X433" s="31"/>
      <c r="Y433" s="31"/>
      <c r="Z433" s="31"/>
      <c r="AA433" s="31"/>
      <c r="AB433" s="190"/>
      <c r="AC433" s="191"/>
      <c r="AD433" s="192"/>
      <c r="AE433" s="126"/>
      <c r="AF433" s="327"/>
      <c r="AG433" s="129"/>
      <c r="AH433" s="129"/>
      <c r="AI433" s="129"/>
      <c r="AJ433" s="129"/>
      <c r="AK433" s="129"/>
      <c r="AL433" s="129"/>
      <c r="AM433" s="129"/>
      <c r="AN433" s="129"/>
      <c r="AO433" s="129"/>
      <c r="AP433" s="31"/>
      <c r="AQ433" s="45"/>
      <c r="AR433" s="31"/>
    </row>
    <row r="434" spans="1:44">
      <c r="A434" s="328"/>
      <c r="B434" s="330"/>
      <c r="C434" s="475"/>
      <c r="D434" s="63"/>
      <c r="E434" s="1056" t="s">
        <v>927</v>
      </c>
      <c r="F434" s="31"/>
      <c r="G434" s="31" t="s">
        <v>896</v>
      </c>
      <c r="H434" s="2142" t="s">
        <v>904</v>
      </c>
      <c r="I434" s="2142"/>
      <c r="J434" s="2142"/>
      <c r="K434" s="2142"/>
      <c r="L434" s="2142"/>
      <c r="M434" s="2142"/>
      <c r="N434" s="2142"/>
      <c r="O434" s="2142"/>
      <c r="P434" s="2142"/>
      <c r="Q434" s="2142"/>
      <c r="R434" s="2142"/>
      <c r="S434" s="2142"/>
      <c r="T434" s="2146"/>
      <c r="U434" s="479"/>
      <c r="V434" s="448"/>
      <c r="W434" s="31"/>
      <c r="X434" s="31"/>
      <c r="Y434" s="31"/>
      <c r="Z434" s="31"/>
      <c r="AA434" s="31"/>
      <c r="AB434" s="1082" t="s">
        <v>495</v>
      </c>
      <c r="AC434" s="1113"/>
      <c r="AD434" s="1114"/>
      <c r="AE434" s="126"/>
      <c r="AF434" s="327"/>
      <c r="AG434" s="129"/>
      <c r="AH434" s="129"/>
      <c r="AI434" s="129"/>
      <c r="AJ434" s="129"/>
      <c r="AK434" s="129"/>
      <c r="AL434" s="129"/>
      <c r="AM434" s="129"/>
      <c r="AN434" s="129"/>
      <c r="AO434" s="129"/>
      <c r="AP434" s="31"/>
      <c r="AQ434" s="45"/>
      <c r="AR434" s="31"/>
    </row>
    <row r="435" spans="1:44">
      <c r="A435" s="328"/>
      <c r="B435" s="330"/>
      <c r="C435" s="475"/>
      <c r="D435" s="63"/>
      <c r="E435" s="1056"/>
      <c r="F435" s="31"/>
      <c r="G435" s="1011" t="s">
        <v>72</v>
      </c>
      <c r="H435" s="1011"/>
      <c r="I435" s="1011"/>
      <c r="J435" s="1011"/>
      <c r="K435" s="1011"/>
      <c r="L435" s="1011"/>
      <c r="M435" s="1012"/>
      <c r="N435" s="1665" t="s">
        <v>898</v>
      </c>
      <c r="O435" s="1665"/>
      <c r="P435" s="1665"/>
      <c r="Q435" s="1665"/>
      <c r="R435" s="1665"/>
      <c r="S435" s="1665"/>
      <c r="T435" s="1665"/>
      <c r="U435" s="1665"/>
      <c r="V435" s="1665"/>
      <c r="W435" s="1665"/>
      <c r="X435" s="1665"/>
      <c r="Y435" s="1665"/>
      <c r="Z435" s="1665"/>
      <c r="AA435" s="45"/>
      <c r="AB435" s="1082"/>
      <c r="AC435" s="1113"/>
      <c r="AD435" s="1114"/>
      <c r="AE435" s="126"/>
      <c r="AF435" s="327"/>
      <c r="AG435" s="129"/>
      <c r="AH435" s="129"/>
      <c r="AI435" s="129"/>
      <c r="AJ435" s="129"/>
      <c r="AK435" s="129"/>
      <c r="AL435" s="129"/>
      <c r="AM435" s="129"/>
      <c r="AN435" s="129"/>
      <c r="AO435" s="129"/>
      <c r="AP435" s="31"/>
      <c r="AQ435" s="45"/>
      <c r="AR435" s="31"/>
    </row>
    <row r="436" spans="1:44">
      <c r="A436" s="328"/>
      <c r="B436" s="330"/>
      <c r="C436" s="475"/>
      <c r="D436" s="63"/>
      <c r="E436" s="1056"/>
      <c r="F436" s="31"/>
      <c r="G436" s="1011"/>
      <c r="H436" s="1011"/>
      <c r="I436" s="1011"/>
      <c r="J436" s="1011"/>
      <c r="K436" s="1011"/>
      <c r="L436" s="1011"/>
      <c r="M436" s="1012"/>
      <c r="N436" s="1665"/>
      <c r="O436" s="1665"/>
      <c r="P436" s="1665"/>
      <c r="Q436" s="1665"/>
      <c r="R436" s="1665"/>
      <c r="S436" s="1665"/>
      <c r="T436" s="1665"/>
      <c r="U436" s="1665"/>
      <c r="V436" s="1665"/>
      <c r="W436" s="1665"/>
      <c r="X436" s="1665"/>
      <c r="Y436" s="1665"/>
      <c r="Z436" s="1665"/>
      <c r="AA436" s="45"/>
      <c r="AB436" s="1082"/>
      <c r="AC436" s="1113"/>
      <c r="AD436" s="1114"/>
      <c r="AE436" s="126"/>
      <c r="AF436" s="327"/>
      <c r="AG436" s="129"/>
      <c r="AH436" s="129"/>
      <c r="AI436" s="129"/>
      <c r="AJ436" s="129"/>
      <c r="AK436" s="129"/>
      <c r="AL436" s="129"/>
      <c r="AM436" s="129"/>
      <c r="AN436" s="129"/>
      <c r="AO436" s="129"/>
      <c r="AP436" s="31"/>
      <c r="AQ436" s="45"/>
      <c r="AR436" s="31"/>
    </row>
    <row r="437" spans="1:44">
      <c r="A437" s="328"/>
      <c r="B437" s="330"/>
      <c r="C437" s="475"/>
      <c r="D437" s="63"/>
      <c r="E437" s="49"/>
      <c r="F437" s="31"/>
      <c r="G437" s="1140" t="s">
        <v>905</v>
      </c>
      <c r="H437" s="1140"/>
      <c r="I437" s="1140"/>
      <c r="J437" s="1140"/>
      <c r="K437" s="1140"/>
      <c r="L437" s="1140"/>
      <c r="M437" s="1140"/>
      <c r="N437" s="1140"/>
      <c r="O437" s="1140"/>
      <c r="P437" s="1140"/>
      <c r="Q437" s="1140"/>
      <c r="R437" s="1140"/>
      <c r="S437" s="1140"/>
      <c r="T437" s="1140"/>
      <c r="U437" s="1140"/>
      <c r="V437" s="1140"/>
      <c r="W437" s="31"/>
      <c r="X437" s="31"/>
      <c r="Y437" s="31"/>
      <c r="Z437" s="31"/>
      <c r="AA437" s="45"/>
      <c r="AB437" s="190"/>
      <c r="AC437" s="191"/>
      <c r="AD437" s="192"/>
      <c r="AE437" s="126"/>
      <c r="AF437" s="327"/>
      <c r="AG437" s="129"/>
      <c r="AH437" s="129"/>
      <c r="AI437" s="129"/>
      <c r="AJ437" s="129"/>
      <c r="AK437" s="129"/>
      <c r="AL437" s="129"/>
      <c r="AM437" s="129"/>
      <c r="AN437" s="129"/>
      <c r="AO437" s="129"/>
      <c r="AP437" s="31"/>
      <c r="AQ437" s="45"/>
      <c r="AR437" s="31"/>
    </row>
    <row r="438" spans="1:44">
      <c r="A438" s="328"/>
      <c r="B438" s="330"/>
      <c r="C438" s="475"/>
      <c r="D438" s="63"/>
      <c r="E438" s="478"/>
      <c r="F438" s="31"/>
      <c r="G438" s="2189" t="s">
        <v>514</v>
      </c>
      <c r="H438" s="2190"/>
      <c r="I438" s="2190"/>
      <c r="J438" s="2190"/>
      <c r="K438" s="2190"/>
      <c r="L438" s="2190"/>
      <c r="M438" s="2190"/>
      <c r="N438" s="2190"/>
      <c r="O438" s="2190"/>
      <c r="P438" s="2190"/>
      <c r="Q438" s="2190"/>
      <c r="R438" s="2190"/>
      <c r="S438" s="2190"/>
      <c r="T438" s="2190"/>
      <c r="U438" s="2190"/>
      <c r="V438" s="2190"/>
      <c r="W438" s="2190"/>
      <c r="X438" s="2190"/>
      <c r="Y438" s="2190"/>
      <c r="Z438" s="2191"/>
      <c r="AA438" s="45"/>
      <c r="AB438" s="190"/>
      <c r="AC438" s="191"/>
      <c r="AD438" s="192"/>
      <c r="AE438" s="126"/>
      <c r="AF438" s="327"/>
      <c r="AG438" s="129"/>
      <c r="AH438" s="129"/>
      <c r="AI438" s="129"/>
      <c r="AJ438" s="129"/>
      <c r="AK438" s="129"/>
      <c r="AL438" s="129"/>
      <c r="AM438" s="129"/>
      <c r="AN438" s="129"/>
      <c r="AO438" s="129"/>
      <c r="AP438" s="31"/>
      <c r="AQ438" s="45"/>
      <c r="AR438" s="31"/>
    </row>
    <row r="439" spans="1:44">
      <c r="A439" s="328"/>
      <c r="B439" s="330"/>
      <c r="C439" s="475"/>
      <c r="D439" s="63"/>
      <c r="E439" s="478"/>
      <c r="F439" s="31"/>
      <c r="G439" s="1588"/>
      <c r="H439" s="1589"/>
      <c r="I439" s="1589"/>
      <c r="J439" s="1589"/>
      <c r="K439" s="1589"/>
      <c r="L439" s="1589"/>
      <c r="M439" s="1589"/>
      <c r="N439" s="1589"/>
      <c r="O439" s="1589"/>
      <c r="P439" s="1589"/>
      <c r="Q439" s="1589"/>
      <c r="R439" s="1589"/>
      <c r="S439" s="1589"/>
      <c r="T439" s="1589"/>
      <c r="U439" s="1589"/>
      <c r="V439" s="1589"/>
      <c r="W439" s="1589"/>
      <c r="X439" s="1589"/>
      <c r="Y439" s="1589"/>
      <c r="Z439" s="1590"/>
      <c r="AA439" s="45"/>
      <c r="AB439" s="190"/>
      <c r="AC439" s="191"/>
      <c r="AD439" s="192"/>
      <c r="AE439" s="126"/>
      <c r="AF439" s="327"/>
      <c r="AG439" s="129"/>
      <c r="AH439" s="129"/>
      <c r="AI439" s="129"/>
      <c r="AJ439" s="129"/>
      <c r="AK439" s="129"/>
      <c r="AL439" s="129"/>
      <c r="AM439" s="129"/>
      <c r="AN439" s="129"/>
      <c r="AO439" s="129"/>
      <c r="AP439" s="31"/>
      <c r="AQ439" s="45"/>
      <c r="AR439" s="31"/>
    </row>
    <row r="440" spans="1:44">
      <c r="A440" s="328"/>
      <c r="B440" s="330"/>
      <c r="C440" s="475"/>
      <c r="D440" s="63"/>
      <c r="E440" s="478"/>
      <c r="F440" s="31"/>
      <c r="G440" s="1501"/>
      <c r="H440" s="1289"/>
      <c r="I440" s="1289"/>
      <c r="J440" s="1289"/>
      <c r="K440" s="1289"/>
      <c r="L440" s="1289"/>
      <c r="M440" s="1289"/>
      <c r="N440" s="1289"/>
      <c r="O440" s="1289"/>
      <c r="P440" s="1289"/>
      <c r="Q440" s="1289"/>
      <c r="R440" s="1289"/>
      <c r="S440" s="1289"/>
      <c r="T440" s="1289"/>
      <c r="U440" s="1289"/>
      <c r="V440" s="1289"/>
      <c r="W440" s="1289"/>
      <c r="X440" s="1289"/>
      <c r="Y440" s="1289"/>
      <c r="Z440" s="1502"/>
      <c r="AA440" s="45"/>
      <c r="AB440" s="190"/>
      <c r="AC440" s="191"/>
      <c r="AD440" s="192"/>
      <c r="AE440" s="126"/>
      <c r="AF440" s="327"/>
      <c r="AG440" s="129"/>
      <c r="AH440" s="129"/>
      <c r="AI440" s="129"/>
      <c r="AJ440" s="129"/>
      <c r="AK440" s="129"/>
      <c r="AL440" s="129"/>
      <c r="AM440" s="129"/>
      <c r="AN440" s="129"/>
      <c r="AO440" s="129"/>
      <c r="AP440" s="31"/>
      <c r="AQ440" s="45"/>
      <c r="AR440" s="31"/>
    </row>
    <row r="441" spans="1:44" ht="3" customHeight="1">
      <c r="A441" s="331"/>
      <c r="B441" s="332"/>
      <c r="C441" s="508"/>
      <c r="D441" s="509"/>
      <c r="E441" s="702"/>
      <c r="F441" s="118"/>
      <c r="G441" s="631"/>
      <c r="H441" s="631"/>
      <c r="I441" s="631"/>
      <c r="J441" s="631"/>
      <c r="K441" s="631"/>
      <c r="L441" s="631"/>
      <c r="M441" s="631"/>
      <c r="N441" s="631"/>
      <c r="O441" s="631"/>
      <c r="P441" s="631"/>
      <c r="Q441" s="631"/>
      <c r="R441" s="631"/>
      <c r="S441" s="631"/>
      <c r="T441" s="631"/>
      <c r="U441" s="631"/>
      <c r="V441" s="631"/>
      <c r="W441" s="631"/>
      <c r="X441" s="631"/>
      <c r="Y441" s="118"/>
      <c r="Z441" s="118"/>
      <c r="AA441" s="66"/>
      <c r="AB441" s="206"/>
      <c r="AC441" s="207"/>
      <c r="AD441" s="208"/>
      <c r="AE441" s="126"/>
      <c r="AF441" s="327"/>
      <c r="AG441" s="129"/>
      <c r="AH441" s="129"/>
      <c r="AI441" s="129"/>
      <c r="AJ441" s="129"/>
      <c r="AK441" s="129"/>
      <c r="AL441" s="129"/>
      <c r="AM441" s="129"/>
      <c r="AN441" s="129"/>
      <c r="AO441" s="129"/>
      <c r="AP441" s="31"/>
      <c r="AQ441" s="45"/>
      <c r="AR441" s="31"/>
    </row>
    <row r="442" spans="1:44">
      <c r="A442" s="328"/>
      <c r="B442" s="330"/>
      <c r="C442" s="504"/>
      <c r="D442" s="507"/>
      <c r="E442" s="476"/>
      <c r="F442" s="31"/>
      <c r="G442" s="443"/>
      <c r="H442" s="443"/>
      <c r="I442" s="443"/>
      <c r="J442" s="443"/>
      <c r="K442" s="443"/>
      <c r="L442" s="443"/>
      <c r="M442" s="443"/>
      <c r="N442" s="443"/>
      <c r="O442" s="443"/>
      <c r="P442" s="443"/>
      <c r="Q442" s="443"/>
      <c r="R442" s="443"/>
      <c r="S442" s="443"/>
      <c r="T442" s="443"/>
      <c r="U442" s="443"/>
      <c r="V442" s="443"/>
      <c r="W442" s="443"/>
      <c r="X442" s="443"/>
      <c r="Y442" s="31"/>
      <c r="Z442" s="31"/>
      <c r="AA442" s="31"/>
      <c r="AB442" s="190"/>
      <c r="AC442" s="191"/>
      <c r="AD442" s="192"/>
      <c r="AE442" s="126"/>
      <c r="AF442" s="327"/>
      <c r="AG442" s="129"/>
      <c r="AH442" s="129"/>
      <c r="AI442" s="129"/>
      <c r="AJ442" s="129"/>
      <c r="AK442" s="129"/>
      <c r="AL442" s="129"/>
      <c r="AM442" s="129"/>
      <c r="AN442" s="129"/>
      <c r="AO442" s="129"/>
      <c r="AP442" s="31"/>
      <c r="AQ442" s="45"/>
      <c r="AR442" s="31"/>
    </row>
    <row r="443" spans="1:44">
      <c r="A443" s="328"/>
      <c r="B443" s="330"/>
      <c r="C443" s="504"/>
      <c r="D443" s="507"/>
      <c r="E443" s="480"/>
      <c r="F443" s="31"/>
      <c r="G443" s="31" t="s">
        <v>896</v>
      </c>
      <c r="H443" s="2142" t="s">
        <v>907</v>
      </c>
      <c r="I443" s="2142"/>
      <c r="J443" s="2142"/>
      <c r="K443" s="2142"/>
      <c r="L443" s="2142"/>
      <c r="M443" s="2142"/>
      <c r="N443" s="2142"/>
      <c r="O443" s="2142"/>
      <c r="P443" s="2142"/>
      <c r="Q443" s="2142"/>
      <c r="R443" s="2142"/>
      <c r="S443" s="2142"/>
      <c r="T443" s="2146"/>
      <c r="U443" s="479"/>
      <c r="V443" s="448"/>
      <c r="W443" s="31"/>
      <c r="X443" s="31"/>
      <c r="Y443" s="31"/>
      <c r="Z443" s="31"/>
      <c r="AA443" s="31"/>
      <c r="AB443" s="1082" t="s">
        <v>495</v>
      </c>
      <c r="AC443" s="1113"/>
      <c r="AD443" s="1114"/>
      <c r="AE443" s="126"/>
      <c r="AF443" s="327"/>
      <c r="AG443" s="129"/>
      <c r="AH443" s="129"/>
      <c r="AI443" s="129"/>
      <c r="AJ443" s="129"/>
      <c r="AK443" s="129"/>
      <c r="AL443" s="129"/>
      <c r="AM443" s="129"/>
      <c r="AN443" s="129"/>
      <c r="AO443" s="129"/>
      <c r="AP443" s="31"/>
      <c r="AQ443" s="45"/>
      <c r="AR443" s="31"/>
    </row>
    <row r="444" spans="1:44">
      <c r="A444" s="328"/>
      <c r="B444" s="330"/>
      <c r="C444" s="504"/>
      <c r="D444" s="507"/>
      <c r="E444" s="480"/>
      <c r="F444" s="31"/>
      <c r="G444" s="1011" t="s">
        <v>72</v>
      </c>
      <c r="H444" s="1011"/>
      <c r="I444" s="1011"/>
      <c r="J444" s="1011"/>
      <c r="K444" s="1011"/>
      <c r="L444" s="1011"/>
      <c r="M444" s="1012"/>
      <c r="N444" s="1202" t="s">
        <v>898</v>
      </c>
      <c r="O444" s="1202"/>
      <c r="P444" s="1202"/>
      <c r="Q444" s="1202"/>
      <c r="R444" s="1202"/>
      <c r="S444" s="1202"/>
      <c r="T444" s="1202"/>
      <c r="U444" s="1202"/>
      <c r="V444" s="1202"/>
      <c r="W444" s="1202"/>
      <c r="X444" s="1202"/>
      <c r="Y444" s="1202"/>
      <c r="Z444" s="1202"/>
      <c r="AA444" s="45"/>
      <c r="AB444" s="1082"/>
      <c r="AC444" s="1113"/>
      <c r="AD444" s="1114"/>
      <c r="AE444" s="126"/>
      <c r="AF444" s="327"/>
      <c r="AG444" s="129"/>
      <c r="AH444" s="129"/>
      <c r="AI444" s="129"/>
      <c r="AJ444" s="129"/>
      <c r="AK444" s="129"/>
      <c r="AL444" s="129"/>
      <c r="AM444" s="129"/>
      <c r="AN444" s="129"/>
      <c r="AO444" s="129"/>
      <c r="AP444" s="31"/>
      <c r="AQ444" s="45"/>
      <c r="AR444" s="31"/>
    </row>
    <row r="445" spans="1:44">
      <c r="A445" s="328"/>
      <c r="B445" s="330"/>
      <c r="C445" s="504"/>
      <c r="D445" s="507"/>
      <c r="E445" s="480"/>
      <c r="F445" s="31"/>
      <c r="G445" s="1011"/>
      <c r="H445" s="1011"/>
      <c r="I445" s="1011"/>
      <c r="J445" s="1011"/>
      <c r="K445" s="1011"/>
      <c r="L445" s="1011"/>
      <c r="M445" s="1012"/>
      <c r="N445" s="1202"/>
      <c r="O445" s="1202"/>
      <c r="P445" s="1202"/>
      <c r="Q445" s="1202"/>
      <c r="R445" s="1202"/>
      <c r="S445" s="1202"/>
      <c r="T445" s="1202"/>
      <c r="U445" s="1202"/>
      <c r="V445" s="1202"/>
      <c r="W445" s="1202"/>
      <c r="X445" s="1202"/>
      <c r="Y445" s="1202"/>
      <c r="Z445" s="1202"/>
      <c r="AA445" s="45"/>
      <c r="AB445" s="1082"/>
      <c r="AC445" s="1113"/>
      <c r="AD445" s="1114"/>
      <c r="AE445" s="126"/>
      <c r="AF445" s="327"/>
      <c r="AG445" s="129"/>
      <c r="AH445" s="129"/>
      <c r="AI445" s="129"/>
      <c r="AJ445" s="129"/>
      <c r="AK445" s="129"/>
      <c r="AL445" s="129"/>
      <c r="AM445" s="129"/>
      <c r="AN445" s="129"/>
      <c r="AO445" s="129"/>
      <c r="AP445" s="31"/>
      <c r="AQ445" s="45"/>
      <c r="AR445" s="31"/>
    </row>
    <row r="446" spans="1:44">
      <c r="A446" s="328"/>
      <c r="B446" s="330"/>
      <c r="C446" s="504"/>
      <c r="D446" s="507"/>
      <c r="E446" s="480"/>
      <c r="F446" s="31"/>
      <c r="G446" s="2142" t="s">
        <v>908</v>
      </c>
      <c r="H446" s="2142"/>
      <c r="I446" s="2142"/>
      <c r="J446" s="2142"/>
      <c r="K446" s="2142"/>
      <c r="L446" s="2142"/>
      <c r="M446" s="2142"/>
      <c r="N446" s="2142"/>
      <c r="O446" s="2142"/>
      <c r="P446" s="2142"/>
      <c r="Q446" s="2142"/>
      <c r="R446" s="2142"/>
      <c r="S446" s="2142"/>
      <c r="T446" s="2142"/>
      <c r="U446" s="2142"/>
      <c r="V446" s="2142"/>
      <c r="W446" s="31"/>
      <c r="X446" s="31"/>
      <c r="Y446" s="31"/>
      <c r="Z446" s="31"/>
      <c r="AA446" s="45"/>
      <c r="AB446" s="190"/>
      <c r="AC446" s="191"/>
      <c r="AD446" s="192"/>
      <c r="AE446" s="126"/>
      <c r="AF446" s="327"/>
      <c r="AG446" s="129"/>
      <c r="AH446" s="129"/>
      <c r="AI446" s="129"/>
      <c r="AJ446" s="129"/>
      <c r="AK446" s="129"/>
      <c r="AL446" s="129"/>
      <c r="AM446" s="129"/>
      <c r="AN446" s="129"/>
      <c r="AO446" s="129"/>
      <c r="AP446" s="31"/>
      <c r="AQ446" s="45"/>
      <c r="AR446" s="31"/>
    </row>
    <row r="447" spans="1:44">
      <c r="A447" s="328"/>
      <c r="B447" s="330"/>
      <c r="C447" s="504"/>
      <c r="D447" s="507"/>
      <c r="E447" s="480"/>
      <c r="F447" s="31"/>
      <c r="G447" s="2143" t="s">
        <v>514</v>
      </c>
      <c r="H447" s="2144"/>
      <c r="I447" s="2144"/>
      <c r="J447" s="2144"/>
      <c r="K447" s="2144"/>
      <c r="L447" s="2144"/>
      <c r="M447" s="2144"/>
      <c r="N447" s="2144"/>
      <c r="O447" s="2144"/>
      <c r="P447" s="2144"/>
      <c r="Q447" s="2144"/>
      <c r="R447" s="2144"/>
      <c r="S447" s="2144"/>
      <c r="T447" s="2144"/>
      <c r="U447" s="2144"/>
      <c r="V447" s="2144"/>
      <c r="W447" s="2144"/>
      <c r="X447" s="2144"/>
      <c r="Y447" s="2144"/>
      <c r="Z447" s="2145"/>
      <c r="AA447" s="45"/>
      <c r="AB447" s="190"/>
      <c r="AC447" s="191"/>
      <c r="AD447" s="192"/>
      <c r="AE447" s="126"/>
      <c r="AF447" s="327"/>
      <c r="AG447" s="129"/>
      <c r="AH447" s="129"/>
      <c r="AI447" s="129"/>
      <c r="AJ447" s="129"/>
      <c r="AK447" s="129"/>
      <c r="AL447" s="129"/>
      <c r="AM447" s="129"/>
      <c r="AN447" s="129"/>
      <c r="AO447" s="129"/>
      <c r="AP447" s="31"/>
      <c r="AQ447" s="45"/>
      <c r="AR447" s="31"/>
    </row>
    <row r="448" spans="1:44">
      <c r="A448" s="328"/>
      <c r="B448" s="330"/>
      <c r="C448" s="504"/>
      <c r="D448" s="507"/>
      <c r="E448" s="480"/>
      <c r="F448" s="31"/>
      <c r="G448" s="1588"/>
      <c r="H448" s="1589"/>
      <c r="I448" s="1589"/>
      <c r="J448" s="1589"/>
      <c r="K448" s="1589"/>
      <c r="L448" s="1589"/>
      <c r="M448" s="1589"/>
      <c r="N448" s="1589"/>
      <c r="O448" s="1589"/>
      <c r="P448" s="1589"/>
      <c r="Q448" s="1589"/>
      <c r="R448" s="1589"/>
      <c r="S448" s="1589"/>
      <c r="T448" s="1589"/>
      <c r="U448" s="1589"/>
      <c r="V448" s="1589"/>
      <c r="W448" s="1589"/>
      <c r="X448" s="1589"/>
      <c r="Y448" s="1589"/>
      <c r="Z448" s="1590"/>
      <c r="AA448" s="45"/>
      <c r="AB448" s="190"/>
      <c r="AC448" s="191"/>
      <c r="AD448" s="192"/>
      <c r="AE448" s="126"/>
      <c r="AF448" s="327"/>
      <c r="AG448" s="129"/>
      <c r="AH448" s="129"/>
      <c r="AI448" s="129"/>
      <c r="AJ448" s="129"/>
      <c r="AK448" s="129"/>
      <c r="AL448" s="129"/>
      <c r="AM448" s="129"/>
      <c r="AN448" s="129"/>
      <c r="AO448" s="129"/>
      <c r="AP448" s="31"/>
      <c r="AQ448" s="45"/>
      <c r="AR448" s="31"/>
    </row>
    <row r="449" spans="1:44">
      <c r="A449" s="328"/>
      <c r="B449" s="330"/>
      <c r="C449" s="504"/>
      <c r="D449" s="507"/>
      <c r="E449" s="480"/>
      <c r="F449" s="31"/>
      <c r="G449" s="1501"/>
      <c r="H449" s="1289"/>
      <c r="I449" s="1289"/>
      <c r="J449" s="1289"/>
      <c r="K449" s="1289"/>
      <c r="L449" s="1289"/>
      <c r="M449" s="1289"/>
      <c r="N449" s="1289"/>
      <c r="O449" s="1289"/>
      <c r="P449" s="1289"/>
      <c r="Q449" s="1289"/>
      <c r="R449" s="1289"/>
      <c r="S449" s="1289"/>
      <c r="T449" s="1289"/>
      <c r="U449" s="1289"/>
      <c r="V449" s="1289"/>
      <c r="W449" s="1289"/>
      <c r="X449" s="1289"/>
      <c r="Y449" s="1289"/>
      <c r="Z449" s="1502"/>
      <c r="AA449" s="45"/>
      <c r="AB449" s="190"/>
      <c r="AC449" s="191"/>
      <c r="AD449" s="192"/>
      <c r="AE449" s="126"/>
      <c r="AF449" s="327"/>
      <c r="AG449" s="129"/>
      <c r="AH449" s="129"/>
      <c r="AI449" s="129"/>
      <c r="AJ449" s="129"/>
      <c r="AK449" s="129"/>
      <c r="AL449" s="129"/>
      <c r="AM449" s="129"/>
      <c r="AN449" s="129"/>
      <c r="AO449" s="129"/>
      <c r="AP449" s="31"/>
      <c r="AQ449" s="45"/>
      <c r="AR449" s="31"/>
    </row>
    <row r="450" spans="1:44">
      <c r="A450" s="328"/>
      <c r="B450" s="330"/>
      <c r="C450" s="504"/>
      <c r="D450" s="507"/>
      <c r="E450" s="480"/>
      <c r="F450" s="31"/>
      <c r="G450" s="443"/>
      <c r="H450" s="443"/>
      <c r="I450" s="443"/>
      <c r="J450" s="443"/>
      <c r="K450" s="443"/>
      <c r="L450" s="443"/>
      <c r="M450" s="443"/>
      <c r="N450" s="443"/>
      <c r="O450" s="443"/>
      <c r="P450" s="443"/>
      <c r="Q450" s="443"/>
      <c r="R450" s="443"/>
      <c r="S450" s="443"/>
      <c r="T450" s="443"/>
      <c r="U450" s="443"/>
      <c r="V450" s="443"/>
      <c r="W450" s="443"/>
      <c r="X450" s="443"/>
      <c r="Y450" s="31"/>
      <c r="Z450" s="31"/>
      <c r="AA450" s="45"/>
      <c r="AB450" s="190"/>
      <c r="AC450" s="191"/>
      <c r="AD450" s="192"/>
      <c r="AE450" s="126"/>
      <c r="AF450" s="327"/>
      <c r="AG450" s="129"/>
      <c r="AH450" s="129"/>
      <c r="AI450" s="129"/>
      <c r="AJ450" s="129"/>
      <c r="AK450" s="129"/>
      <c r="AL450" s="129"/>
      <c r="AM450" s="129"/>
      <c r="AN450" s="129"/>
      <c r="AO450" s="129"/>
      <c r="AP450" s="31"/>
      <c r="AQ450" s="45"/>
      <c r="AR450" s="31"/>
    </row>
    <row r="451" spans="1:44">
      <c r="A451" s="328"/>
      <c r="B451" s="330"/>
      <c r="C451" s="504"/>
      <c r="D451" s="507"/>
      <c r="E451" s="480"/>
      <c r="F451" s="31"/>
      <c r="G451" s="31" t="s">
        <v>896</v>
      </c>
      <c r="H451" s="2142" t="s">
        <v>910</v>
      </c>
      <c r="I451" s="2142"/>
      <c r="J451" s="2142"/>
      <c r="K451" s="2142"/>
      <c r="L451" s="2142"/>
      <c r="M451" s="2142"/>
      <c r="N451" s="2142"/>
      <c r="O451" s="2142"/>
      <c r="P451" s="2142"/>
      <c r="Q451" s="2142"/>
      <c r="R451" s="2142"/>
      <c r="S451" s="2142"/>
      <c r="T451" s="2146"/>
      <c r="U451" s="479"/>
      <c r="V451" s="448"/>
      <c r="W451" s="31"/>
      <c r="X451" s="31"/>
      <c r="Y451" s="31"/>
      <c r="Z451" s="31"/>
      <c r="AA451" s="31"/>
      <c r="AB451" s="1082" t="s">
        <v>495</v>
      </c>
      <c r="AC451" s="1113"/>
      <c r="AD451" s="1114"/>
      <c r="AE451" s="126"/>
      <c r="AF451" s="327"/>
      <c r="AG451" s="129"/>
      <c r="AH451" s="129"/>
      <c r="AI451" s="129"/>
      <c r="AJ451" s="129"/>
      <c r="AK451" s="129"/>
      <c r="AL451" s="129"/>
      <c r="AM451" s="129"/>
      <c r="AN451" s="129"/>
      <c r="AO451" s="129"/>
      <c r="AP451" s="31"/>
      <c r="AQ451" s="45"/>
      <c r="AR451" s="31"/>
    </row>
    <row r="452" spans="1:44">
      <c r="A452" s="328"/>
      <c r="B452" s="330"/>
      <c r="C452" s="504"/>
      <c r="D452" s="507"/>
      <c r="E452" s="480"/>
      <c r="F452" s="31"/>
      <c r="G452" s="1011" t="s">
        <v>72</v>
      </c>
      <c r="H452" s="1011"/>
      <c r="I452" s="1011"/>
      <c r="J452" s="1011"/>
      <c r="K452" s="1011"/>
      <c r="L452" s="1011"/>
      <c r="M452" s="1012"/>
      <c r="N452" s="1202" t="s">
        <v>898</v>
      </c>
      <c r="O452" s="1202"/>
      <c r="P452" s="1202"/>
      <c r="Q452" s="1202"/>
      <c r="R452" s="1202"/>
      <c r="S452" s="1202"/>
      <c r="T452" s="1202"/>
      <c r="U452" s="1202"/>
      <c r="V452" s="1202"/>
      <c r="W452" s="1202"/>
      <c r="X452" s="1202"/>
      <c r="Y452" s="1202"/>
      <c r="Z452" s="1202"/>
      <c r="AA452" s="45"/>
      <c r="AB452" s="1082"/>
      <c r="AC452" s="1113"/>
      <c r="AD452" s="1114"/>
      <c r="AE452" s="126"/>
      <c r="AF452" s="327"/>
      <c r="AG452" s="129"/>
      <c r="AH452" s="129"/>
      <c r="AI452" s="129"/>
      <c r="AJ452" s="129"/>
      <c r="AK452" s="129"/>
      <c r="AL452" s="129"/>
      <c r="AM452" s="129"/>
      <c r="AN452" s="129"/>
      <c r="AO452" s="129"/>
      <c r="AP452" s="31"/>
      <c r="AQ452" s="45"/>
      <c r="AR452" s="31"/>
    </row>
    <row r="453" spans="1:44">
      <c r="A453" s="328"/>
      <c r="B453" s="330"/>
      <c r="C453" s="504"/>
      <c r="D453" s="507"/>
      <c r="E453" s="480"/>
      <c r="F453" s="31"/>
      <c r="G453" s="1011"/>
      <c r="H453" s="1011"/>
      <c r="I453" s="1011"/>
      <c r="J453" s="1011"/>
      <c r="K453" s="1011"/>
      <c r="L453" s="1011"/>
      <c r="M453" s="1012"/>
      <c r="N453" s="1202"/>
      <c r="O453" s="1202"/>
      <c r="P453" s="1202"/>
      <c r="Q453" s="1202"/>
      <c r="R453" s="1202"/>
      <c r="S453" s="1202"/>
      <c r="T453" s="1202"/>
      <c r="U453" s="1202"/>
      <c r="V453" s="1202"/>
      <c r="W453" s="1202"/>
      <c r="X453" s="1202"/>
      <c r="Y453" s="1202"/>
      <c r="Z453" s="1202"/>
      <c r="AA453" s="45"/>
      <c r="AB453" s="1082"/>
      <c r="AC453" s="1113"/>
      <c r="AD453" s="1114"/>
      <c r="AE453" s="126"/>
      <c r="AF453" s="327"/>
      <c r="AG453" s="129"/>
      <c r="AH453" s="129"/>
      <c r="AI453" s="129"/>
      <c r="AJ453" s="129"/>
      <c r="AK453" s="129"/>
      <c r="AL453" s="129"/>
      <c r="AM453" s="129"/>
      <c r="AN453" s="129"/>
      <c r="AO453" s="129"/>
      <c r="AP453" s="31"/>
      <c r="AQ453" s="45"/>
      <c r="AR453" s="31"/>
    </row>
    <row r="454" spans="1:44">
      <c r="A454" s="328"/>
      <c r="B454" s="330"/>
      <c r="C454" s="504"/>
      <c r="D454" s="507"/>
      <c r="E454" s="480"/>
      <c r="F454" s="31"/>
      <c r="G454" s="2142" t="s">
        <v>911</v>
      </c>
      <c r="H454" s="2142"/>
      <c r="I454" s="2142"/>
      <c r="J454" s="2142"/>
      <c r="K454" s="2142"/>
      <c r="L454" s="2142"/>
      <c r="M454" s="2142"/>
      <c r="N454" s="2142"/>
      <c r="O454" s="2142"/>
      <c r="P454" s="2142"/>
      <c r="Q454" s="2142"/>
      <c r="R454" s="2142"/>
      <c r="S454" s="2142"/>
      <c r="T454" s="2142"/>
      <c r="U454" s="2142"/>
      <c r="V454" s="2142"/>
      <c r="W454" s="31"/>
      <c r="X454" s="31"/>
      <c r="Y454" s="31"/>
      <c r="Z454" s="31"/>
      <c r="AA454" s="45"/>
      <c r="AB454" s="190"/>
      <c r="AC454" s="191"/>
      <c r="AD454" s="192"/>
      <c r="AE454" s="126"/>
      <c r="AF454" s="327"/>
      <c r="AG454" s="129"/>
      <c r="AH454" s="129"/>
      <c r="AI454" s="129"/>
      <c r="AJ454" s="129"/>
      <c r="AK454" s="129"/>
      <c r="AL454" s="129"/>
      <c r="AM454" s="129"/>
      <c r="AN454" s="129"/>
      <c r="AO454" s="129"/>
      <c r="AP454" s="31"/>
      <c r="AQ454" s="45"/>
      <c r="AR454" s="31"/>
    </row>
    <row r="455" spans="1:44">
      <c r="A455" s="328"/>
      <c r="B455" s="330"/>
      <c r="C455" s="504"/>
      <c r="D455" s="507"/>
      <c r="E455" s="481"/>
      <c r="F455" s="31"/>
      <c r="G455" s="2143" t="s">
        <v>514</v>
      </c>
      <c r="H455" s="2144"/>
      <c r="I455" s="2144"/>
      <c r="J455" s="2144"/>
      <c r="K455" s="2144"/>
      <c r="L455" s="2144"/>
      <c r="M455" s="2144"/>
      <c r="N455" s="2144"/>
      <c r="O455" s="2144"/>
      <c r="P455" s="2144"/>
      <c r="Q455" s="2144"/>
      <c r="R455" s="2144"/>
      <c r="S455" s="2144"/>
      <c r="T455" s="2144"/>
      <c r="U455" s="2144"/>
      <c r="V455" s="2144"/>
      <c r="W455" s="2144"/>
      <c r="X455" s="2144"/>
      <c r="Y455" s="2144"/>
      <c r="Z455" s="2145"/>
      <c r="AA455" s="45"/>
      <c r="AB455" s="190"/>
      <c r="AC455" s="191"/>
      <c r="AD455" s="192"/>
      <c r="AE455" s="126"/>
      <c r="AF455" s="327"/>
      <c r="AG455" s="129"/>
      <c r="AH455" s="129"/>
      <c r="AI455" s="129"/>
      <c r="AJ455" s="129"/>
      <c r="AK455" s="129"/>
      <c r="AL455" s="129"/>
      <c r="AM455" s="129"/>
      <c r="AN455" s="129"/>
      <c r="AO455" s="129"/>
      <c r="AP455" s="31"/>
      <c r="AQ455" s="45"/>
      <c r="AR455" s="31"/>
    </row>
    <row r="456" spans="1:44">
      <c r="A456" s="328"/>
      <c r="B456" s="330"/>
      <c r="C456" s="504"/>
      <c r="D456" s="507"/>
      <c r="E456" s="481"/>
      <c r="F456" s="31"/>
      <c r="G456" s="1588"/>
      <c r="H456" s="1589"/>
      <c r="I456" s="1589"/>
      <c r="J456" s="1589"/>
      <c r="K456" s="1589"/>
      <c r="L456" s="1589"/>
      <c r="M456" s="1589"/>
      <c r="N456" s="1589"/>
      <c r="O456" s="1589"/>
      <c r="P456" s="1589"/>
      <c r="Q456" s="1589"/>
      <c r="R456" s="1589"/>
      <c r="S456" s="1589"/>
      <c r="T456" s="1589"/>
      <c r="U456" s="1589"/>
      <c r="V456" s="1589"/>
      <c r="W456" s="1589"/>
      <c r="X456" s="1589"/>
      <c r="Y456" s="1589"/>
      <c r="Z456" s="1590"/>
      <c r="AA456" s="45"/>
      <c r="AB456" s="190"/>
      <c r="AC456" s="191"/>
      <c r="AD456" s="192"/>
      <c r="AE456" s="126"/>
      <c r="AF456" s="327"/>
      <c r="AG456" s="129"/>
      <c r="AH456" s="129"/>
      <c r="AI456" s="129"/>
      <c r="AJ456" s="129"/>
      <c r="AK456" s="129"/>
      <c r="AL456" s="129"/>
      <c r="AM456" s="129"/>
      <c r="AN456" s="129"/>
      <c r="AO456" s="129"/>
      <c r="AP456" s="31"/>
      <c r="AQ456" s="45"/>
      <c r="AR456" s="31"/>
    </row>
    <row r="457" spans="1:44">
      <c r="A457" s="328"/>
      <c r="B457" s="330"/>
      <c r="C457" s="504"/>
      <c r="D457" s="507"/>
      <c r="E457" s="481"/>
      <c r="F457" s="31"/>
      <c r="G457" s="1501"/>
      <c r="H457" s="1289"/>
      <c r="I457" s="1289"/>
      <c r="J457" s="1289"/>
      <c r="K457" s="1289"/>
      <c r="L457" s="1289"/>
      <c r="M457" s="1289"/>
      <c r="N457" s="1289"/>
      <c r="O457" s="1289"/>
      <c r="P457" s="1289"/>
      <c r="Q457" s="1289"/>
      <c r="R457" s="1289"/>
      <c r="S457" s="1289"/>
      <c r="T457" s="1289"/>
      <c r="U457" s="1289"/>
      <c r="V457" s="1289"/>
      <c r="W457" s="1289"/>
      <c r="X457" s="1289"/>
      <c r="Y457" s="1289"/>
      <c r="Z457" s="1502"/>
      <c r="AA457" s="45"/>
      <c r="AB457" s="190"/>
      <c r="AC457" s="191"/>
      <c r="AD457" s="192"/>
      <c r="AE457" s="126"/>
      <c r="AF457" s="327"/>
      <c r="AG457" s="129"/>
      <c r="AH457" s="129"/>
      <c r="AI457" s="129"/>
      <c r="AJ457" s="129"/>
      <c r="AK457" s="129"/>
      <c r="AL457" s="129"/>
      <c r="AM457" s="129"/>
      <c r="AN457" s="129"/>
      <c r="AO457" s="129"/>
      <c r="AP457" s="31"/>
      <c r="AQ457" s="45"/>
      <c r="AR457" s="31"/>
    </row>
    <row r="458" spans="1:44" ht="6.75" customHeight="1">
      <c r="A458" s="328"/>
      <c r="B458" s="330"/>
      <c r="C458" s="504"/>
      <c r="D458" s="507"/>
      <c r="E458" s="481"/>
      <c r="F458" s="31"/>
      <c r="G458" s="157"/>
      <c r="H458" s="157"/>
      <c r="I458" s="157"/>
      <c r="J458" s="157"/>
      <c r="K458" s="157"/>
      <c r="L458" s="157"/>
      <c r="M458" s="157"/>
      <c r="N458" s="448"/>
      <c r="O458" s="448"/>
      <c r="P458" s="448"/>
      <c r="Q458" s="448"/>
      <c r="R458" s="448"/>
      <c r="S458" s="448"/>
      <c r="T458" s="448"/>
      <c r="U458" s="448"/>
      <c r="V458" s="448"/>
      <c r="W458" s="31"/>
      <c r="X458" s="31"/>
      <c r="Y458" s="31"/>
      <c r="Z458" s="31"/>
      <c r="AA458" s="45"/>
      <c r="AB458" s="190"/>
      <c r="AC458" s="191"/>
      <c r="AD458" s="192"/>
      <c r="AE458" s="126"/>
      <c r="AF458" s="327"/>
      <c r="AG458" s="129"/>
      <c r="AH458" s="129"/>
      <c r="AI458" s="129"/>
      <c r="AJ458" s="129"/>
      <c r="AK458" s="129"/>
      <c r="AL458" s="129"/>
      <c r="AM458" s="129"/>
      <c r="AN458" s="129"/>
      <c r="AO458" s="129"/>
      <c r="AP458" s="31"/>
      <c r="AQ458" s="45"/>
      <c r="AR458" s="31"/>
    </row>
    <row r="459" spans="1:44" ht="5.25" customHeight="1">
      <c r="A459" s="328"/>
      <c r="B459" s="330"/>
      <c r="C459" s="504"/>
      <c r="D459" s="507"/>
      <c r="E459" s="481"/>
      <c r="F459" s="31"/>
      <c r="G459" s="157"/>
      <c r="H459" s="157"/>
      <c r="I459" s="157"/>
      <c r="J459" s="157"/>
      <c r="K459" s="157"/>
      <c r="L459" s="157"/>
      <c r="M459" s="157"/>
      <c r="N459" s="448"/>
      <c r="O459" s="448"/>
      <c r="P459" s="448"/>
      <c r="Q459" s="448"/>
      <c r="R459" s="448"/>
      <c r="S459" s="448"/>
      <c r="T459" s="448"/>
      <c r="U459" s="448"/>
      <c r="V459" s="448"/>
      <c r="W459" s="31"/>
      <c r="X459" s="31"/>
      <c r="Y459" s="31"/>
      <c r="Z459" s="31"/>
      <c r="AA459" s="31"/>
      <c r="AB459" s="190"/>
      <c r="AC459" s="191"/>
      <c r="AD459" s="192"/>
      <c r="AE459" s="126"/>
      <c r="AF459" s="327"/>
      <c r="AG459" s="129"/>
      <c r="AH459" s="129"/>
      <c r="AI459" s="129"/>
      <c r="AJ459" s="129"/>
      <c r="AK459" s="129"/>
      <c r="AL459" s="129"/>
      <c r="AM459" s="129"/>
      <c r="AN459" s="129"/>
      <c r="AO459" s="129"/>
      <c r="AP459" s="31"/>
      <c r="AQ459" s="45"/>
      <c r="AR459" s="31"/>
    </row>
    <row r="460" spans="1:44">
      <c r="A460" s="328"/>
      <c r="B460" s="330"/>
      <c r="C460" s="504"/>
      <c r="D460" s="507"/>
      <c r="E460" s="1056" t="s">
        <v>928</v>
      </c>
      <c r="F460" s="31"/>
      <c r="G460" s="31" t="s">
        <v>896</v>
      </c>
      <c r="H460" s="1117" t="s">
        <v>912</v>
      </c>
      <c r="I460" s="1117"/>
      <c r="J460" s="1117"/>
      <c r="K460" s="1117"/>
      <c r="L460" s="1117"/>
      <c r="M460" s="1117"/>
      <c r="N460" s="1117"/>
      <c r="O460" s="1117"/>
      <c r="P460" s="1117"/>
      <c r="Q460" s="1117"/>
      <c r="R460" s="1117"/>
      <c r="S460" s="1117"/>
      <c r="T460" s="1117"/>
      <c r="U460" s="1117"/>
      <c r="V460" s="1117"/>
      <c r="W460" s="1117"/>
      <c r="X460" s="1117"/>
      <c r="Y460" s="1117"/>
      <c r="Z460" s="1117"/>
      <c r="AA460" s="31"/>
      <c r="AB460" s="1082" t="s">
        <v>495</v>
      </c>
      <c r="AC460" s="1113"/>
      <c r="AD460" s="1114"/>
      <c r="AE460" s="126"/>
      <c r="AF460" s="327"/>
      <c r="AG460" s="129"/>
      <c r="AH460" s="129"/>
      <c r="AI460" s="129"/>
      <c r="AJ460" s="129"/>
      <c r="AK460" s="129"/>
      <c r="AL460" s="129"/>
      <c r="AM460" s="129"/>
      <c r="AN460" s="129"/>
      <c r="AO460" s="129"/>
      <c r="AP460" s="31"/>
      <c r="AQ460" s="45"/>
      <c r="AR460" s="31"/>
    </row>
    <row r="461" spans="1:44">
      <c r="A461" s="328"/>
      <c r="B461" s="330"/>
      <c r="C461" s="504"/>
      <c r="D461" s="507"/>
      <c r="E461" s="1056"/>
      <c r="F461" s="31"/>
      <c r="G461" s="1011" t="s">
        <v>72</v>
      </c>
      <c r="H461" s="1011"/>
      <c r="I461" s="1011"/>
      <c r="J461" s="1011"/>
      <c r="K461" s="1011"/>
      <c r="L461" s="1011"/>
      <c r="M461" s="1012"/>
      <c r="N461" s="1202" t="s">
        <v>898</v>
      </c>
      <c r="O461" s="1202"/>
      <c r="P461" s="1202"/>
      <c r="Q461" s="1202"/>
      <c r="R461" s="1202"/>
      <c r="S461" s="1202"/>
      <c r="T461" s="1202"/>
      <c r="U461" s="1202"/>
      <c r="V461" s="1202"/>
      <c r="W461" s="1202"/>
      <c r="X461" s="1202"/>
      <c r="Y461" s="1202"/>
      <c r="Z461" s="1202"/>
      <c r="AA461" s="45"/>
      <c r="AB461" s="1082"/>
      <c r="AC461" s="1113"/>
      <c r="AD461" s="1114"/>
      <c r="AE461" s="126"/>
      <c r="AF461" s="327"/>
      <c r="AG461" s="129"/>
      <c r="AH461" s="129"/>
      <c r="AI461" s="129"/>
      <c r="AJ461" s="129"/>
      <c r="AK461" s="129"/>
      <c r="AL461" s="129"/>
      <c r="AM461" s="129"/>
      <c r="AN461" s="129"/>
      <c r="AO461" s="129"/>
      <c r="AP461" s="31"/>
      <c r="AQ461" s="45"/>
      <c r="AR461" s="31"/>
    </row>
    <row r="462" spans="1:44">
      <c r="A462" s="328"/>
      <c r="B462" s="330"/>
      <c r="C462" s="504"/>
      <c r="D462" s="507"/>
      <c r="E462" s="1056"/>
      <c r="F462" s="31"/>
      <c r="G462" s="1011"/>
      <c r="H462" s="1011"/>
      <c r="I462" s="1011"/>
      <c r="J462" s="1011"/>
      <c r="K462" s="1011"/>
      <c r="L462" s="1011"/>
      <c r="M462" s="1012"/>
      <c r="N462" s="1202"/>
      <c r="O462" s="1202"/>
      <c r="P462" s="1202"/>
      <c r="Q462" s="1202"/>
      <c r="R462" s="1202"/>
      <c r="S462" s="1202"/>
      <c r="T462" s="1202"/>
      <c r="U462" s="1202"/>
      <c r="V462" s="1202"/>
      <c r="W462" s="1202"/>
      <c r="X462" s="1202"/>
      <c r="Y462" s="1202"/>
      <c r="Z462" s="1202"/>
      <c r="AA462" s="45"/>
      <c r="AB462" s="1082"/>
      <c r="AC462" s="1113"/>
      <c r="AD462" s="1114"/>
      <c r="AE462" s="126"/>
      <c r="AF462" s="327"/>
      <c r="AG462" s="129"/>
      <c r="AH462" s="129"/>
      <c r="AI462" s="129"/>
      <c r="AJ462" s="129"/>
      <c r="AK462" s="129"/>
      <c r="AL462" s="129"/>
      <c r="AM462" s="129"/>
      <c r="AN462" s="129"/>
      <c r="AO462" s="129"/>
      <c r="AP462" s="31"/>
      <c r="AQ462" s="45"/>
      <c r="AR462" s="31"/>
    </row>
    <row r="463" spans="1:44">
      <c r="A463" s="328"/>
      <c r="B463" s="330"/>
      <c r="C463" s="504"/>
      <c r="D463" s="507"/>
      <c r="E463" s="481"/>
      <c r="F463" s="31"/>
      <c r="G463" s="2142" t="s">
        <v>905</v>
      </c>
      <c r="H463" s="2142"/>
      <c r="I463" s="2142"/>
      <c r="J463" s="2142"/>
      <c r="K463" s="2142"/>
      <c r="L463" s="2142"/>
      <c r="M463" s="2142"/>
      <c r="N463" s="2142"/>
      <c r="O463" s="2142"/>
      <c r="P463" s="2142"/>
      <c r="Q463" s="2142"/>
      <c r="R463" s="2142"/>
      <c r="S463" s="2142"/>
      <c r="T463" s="2142"/>
      <c r="U463" s="2142"/>
      <c r="V463" s="2142"/>
      <c r="W463" s="31"/>
      <c r="X463" s="31"/>
      <c r="Y463" s="31"/>
      <c r="Z463" s="31"/>
      <c r="AA463" s="45"/>
      <c r="AB463" s="190"/>
      <c r="AC463" s="191"/>
      <c r="AD463" s="192"/>
      <c r="AE463" s="126"/>
      <c r="AF463" s="327"/>
      <c r="AG463" s="129"/>
      <c r="AH463" s="129"/>
      <c r="AI463" s="129"/>
      <c r="AJ463" s="129"/>
      <c r="AK463" s="129"/>
      <c r="AL463" s="129"/>
      <c r="AM463" s="129"/>
      <c r="AN463" s="129"/>
      <c r="AO463" s="129"/>
      <c r="AP463" s="31"/>
      <c r="AQ463" s="45"/>
      <c r="AR463" s="31"/>
    </row>
    <row r="464" spans="1:44">
      <c r="A464" s="328"/>
      <c r="B464" s="330"/>
      <c r="C464" s="504"/>
      <c r="D464" s="507"/>
      <c r="E464" s="481"/>
      <c r="F464" s="31"/>
      <c r="G464" s="2143" t="s">
        <v>514</v>
      </c>
      <c r="H464" s="2144"/>
      <c r="I464" s="2144"/>
      <c r="J464" s="2144"/>
      <c r="K464" s="2144"/>
      <c r="L464" s="2144"/>
      <c r="M464" s="2144"/>
      <c r="N464" s="2144"/>
      <c r="O464" s="2144"/>
      <c r="P464" s="2144"/>
      <c r="Q464" s="2144"/>
      <c r="R464" s="2144"/>
      <c r="S464" s="2144"/>
      <c r="T464" s="2144"/>
      <c r="U464" s="2144"/>
      <c r="V464" s="2144"/>
      <c r="W464" s="2144"/>
      <c r="X464" s="2144"/>
      <c r="Y464" s="2144"/>
      <c r="Z464" s="2145"/>
      <c r="AA464" s="45"/>
      <c r="AB464" s="190"/>
      <c r="AC464" s="191"/>
      <c r="AD464" s="192"/>
      <c r="AE464" s="126"/>
      <c r="AF464" s="327"/>
      <c r="AG464" s="129"/>
      <c r="AH464" s="129"/>
      <c r="AI464" s="129"/>
      <c r="AJ464" s="129"/>
      <c r="AK464" s="129"/>
      <c r="AL464" s="129"/>
      <c r="AM464" s="129"/>
      <c r="AN464" s="129"/>
      <c r="AO464" s="129"/>
      <c r="AP464" s="31"/>
      <c r="AQ464" s="45"/>
      <c r="AR464" s="31"/>
    </row>
    <row r="465" spans="1:44">
      <c r="A465" s="328"/>
      <c r="B465" s="330"/>
      <c r="C465" s="504"/>
      <c r="D465" s="507"/>
      <c r="E465" s="47"/>
      <c r="F465" s="31"/>
      <c r="G465" s="1588"/>
      <c r="H465" s="1589"/>
      <c r="I465" s="1589"/>
      <c r="J465" s="1589"/>
      <c r="K465" s="1589"/>
      <c r="L465" s="1589"/>
      <c r="M465" s="1589"/>
      <c r="N465" s="1589"/>
      <c r="O465" s="1589"/>
      <c r="P465" s="1589"/>
      <c r="Q465" s="1589"/>
      <c r="R465" s="1589"/>
      <c r="S465" s="1589"/>
      <c r="T465" s="1589"/>
      <c r="U465" s="1589"/>
      <c r="V465" s="1589"/>
      <c r="W465" s="1589"/>
      <c r="X465" s="1589"/>
      <c r="Y465" s="1589"/>
      <c r="Z465" s="1590"/>
      <c r="AA465" s="45"/>
      <c r="AB465" s="190"/>
      <c r="AC465" s="191"/>
      <c r="AD465" s="192"/>
      <c r="AE465" s="126"/>
      <c r="AF465" s="327"/>
      <c r="AG465" s="129"/>
      <c r="AH465" s="129"/>
      <c r="AI465" s="129"/>
      <c r="AJ465" s="129"/>
      <c r="AK465" s="129"/>
      <c r="AL465" s="129"/>
      <c r="AM465" s="129"/>
      <c r="AN465" s="129"/>
      <c r="AO465" s="129"/>
      <c r="AP465" s="31"/>
      <c r="AQ465" s="45"/>
      <c r="AR465" s="31"/>
    </row>
    <row r="466" spans="1:44">
      <c r="A466" s="328"/>
      <c r="B466" s="330"/>
      <c r="C466" s="504"/>
      <c r="D466" s="507"/>
      <c r="E466" s="47"/>
      <c r="F466" s="31"/>
      <c r="G466" s="1501"/>
      <c r="H466" s="1289"/>
      <c r="I466" s="1289"/>
      <c r="J466" s="1289"/>
      <c r="K466" s="1289"/>
      <c r="L466" s="1289"/>
      <c r="M466" s="1289"/>
      <c r="N466" s="1289"/>
      <c r="O466" s="1289"/>
      <c r="P466" s="1289"/>
      <c r="Q466" s="1289"/>
      <c r="R466" s="1289"/>
      <c r="S466" s="1289"/>
      <c r="T466" s="1289"/>
      <c r="U466" s="1289"/>
      <c r="V466" s="1289"/>
      <c r="W466" s="1289"/>
      <c r="X466" s="1289"/>
      <c r="Y466" s="1289"/>
      <c r="Z466" s="1502"/>
      <c r="AA466" s="45"/>
      <c r="AB466" s="190"/>
      <c r="AC466" s="191"/>
      <c r="AD466" s="192"/>
      <c r="AE466" s="126"/>
      <c r="AF466" s="327"/>
      <c r="AG466" s="129"/>
      <c r="AH466" s="129"/>
      <c r="AI466" s="129"/>
      <c r="AJ466" s="129"/>
      <c r="AK466" s="129"/>
      <c r="AL466" s="129"/>
      <c r="AM466" s="129"/>
      <c r="AN466" s="129"/>
      <c r="AO466" s="129"/>
      <c r="AP466" s="31"/>
      <c r="AQ466" s="45"/>
      <c r="AR466" s="31"/>
    </row>
    <row r="467" spans="1:44" ht="6.75" customHeight="1">
      <c r="A467" s="328"/>
      <c r="B467" s="330"/>
      <c r="C467" s="504"/>
      <c r="D467" s="507"/>
      <c r="E467" s="49"/>
      <c r="F467" s="31"/>
      <c r="G467" s="443"/>
      <c r="H467" s="443"/>
      <c r="I467" s="443"/>
      <c r="J467" s="443"/>
      <c r="K467" s="443"/>
      <c r="L467" s="443"/>
      <c r="M467" s="443"/>
      <c r="N467" s="443"/>
      <c r="O467" s="443"/>
      <c r="P467" s="443"/>
      <c r="Q467" s="443"/>
      <c r="R467" s="443"/>
      <c r="S467" s="443"/>
      <c r="T467" s="443"/>
      <c r="U467" s="443"/>
      <c r="V467" s="443"/>
      <c r="W467" s="443"/>
      <c r="X467" s="443"/>
      <c r="Y467" s="443"/>
      <c r="Z467" s="443"/>
      <c r="AA467" s="45"/>
      <c r="AB467" s="190"/>
      <c r="AC467" s="191"/>
      <c r="AD467" s="192"/>
      <c r="AE467" s="126"/>
      <c r="AF467" s="327"/>
      <c r="AG467" s="129"/>
      <c r="AH467" s="129"/>
      <c r="AI467" s="129"/>
      <c r="AJ467" s="129"/>
      <c r="AK467" s="129"/>
      <c r="AL467" s="129"/>
      <c r="AM467" s="129"/>
      <c r="AN467" s="129"/>
      <c r="AO467" s="129"/>
      <c r="AP467" s="31"/>
      <c r="AQ467" s="45"/>
      <c r="AR467" s="31"/>
    </row>
    <row r="468" spans="1:44">
      <c r="A468" s="328"/>
      <c r="B468" s="330"/>
      <c r="C468" s="504"/>
      <c r="D468" s="507"/>
      <c r="E468" s="1056" t="s">
        <v>913</v>
      </c>
      <c r="F468" s="31"/>
      <c r="G468" s="31" t="s">
        <v>896</v>
      </c>
      <c r="H468" s="2142" t="s">
        <v>915</v>
      </c>
      <c r="I468" s="2142"/>
      <c r="J468" s="2142"/>
      <c r="K468" s="2142"/>
      <c r="L468" s="2142"/>
      <c r="M468" s="2142"/>
      <c r="N468" s="2142"/>
      <c r="O468" s="2142"/>
      <c r="P468" s="2142"/>
      <c r="Q468" s="2142"/>
      <c r="R468" s="2142"/>
      <c r="S468" s="2142"/>
      <c r="T468" s="2146"/>
      <c r="U468" s="2146"/>
      <c r="V468" s="2146"/>
      <c r="W468" s="2146"/>
      <c r="X468" s="443"/>
      <c r="Y468" s="443"/>
      <c r="Z468" s="443"/>
      <c r="AA468" s="45"/>
      <c r="AB468" s="1082" t="s">
        <v>495</v>
      </c>
      <c r="AC468" s="1113"/>
      <c r="AD468" s="1114"/>
      <c r="AE468" s="126"/>
      <c r="AF468" s="327"/>
      <c r="AG468" s="129"/>
      <c r="AH468" s="129"/>
      <c r="AI468" s="129"/>
      <c r="AJ468" s="129"/>
      <c r="AK468" s="129"/>
      <c r="AL468" s="129"/>
      <c r="AM468" s="129"/>
      <c r="AN468" s="129"/>
      <c r="AO468" s="129"/>
      <c r="AP468" s="31"/>
      <c r="AQ468" s="45"/>
      <c r="AR468" s="31"/>
    </row>
    <row r="469" spans="1:44">
      <c r="A469" s="328"/>
      <c r="B469" s="330"/>
      <c r="C469" s="504"/>
      <c r="D469" s="507"/>
      <c r="E469" s="1056"/>
      <c r="F469" s="31"/>
      <c r="G469" s="1011" t="s">
        <v>72</v>
      </c>
      <c r="H469" s="1011"/>
      <c r="I469" s="1011"/>
      <c r="J469" s="1011"/>
      <c r="K469" s="1011"/>
      <c r="L469" s="1011"/>
      <c r="M469" s="1012"/>
      <c r="N469" s="1202" t="s">
        <v>916</v>
      </c>
      <c r="O469" s="1202"/>
      <c r="P469" s="1202"/>
      <c r="Q469" s="1202"/>
      <c r="R469" s="1202"/>
      <c r="S469" s="1202"/>
      <c r="T469" s="1202"/>
      <c r="U469" s="1202"/>
      <c r="V469" s="1202"/>
      <c r="W469" s="1202"/>
      <c r="X469" s="1202"/>
      <c r="Y469" s="1202"/>
      <c r="Z469" s="1202"/>
      <c r="AA469" s="45"/>
      <c r="AB469" s="1082"/>
      <c r="AC469" s="1113"/>
      <c r="AD469" s="1114"/>
      <c r="AE469" s="126"/>
      <c r="AF469" s="327"/>
      <c r="AG469" s="129"/>
      <c r="AH469" s="129"/>
      <c r="AI469" s="129"/>
      <c r="AJ469" s="129"/>
      <c r="AK469" s="129"/>
      <c r="AL469" s="129"/>
      <c r="AM469" s="129"/>
      <c r="AN469" s="129"/>
      <c r="AO469" s="129"/>
      <c r="AP469" s="31"/>
      <c r="AQ469" s="45"/>
      <c r="AR469" s="31"/>
    </row>
    <row r="470" spans="1:44">
      <c r="A470" s="328"/>
      <c r="B470" s="330"/>
      <c r="C470" s="504"/>
      <c r="D470" s="507"/>
      <c r="E470" s="49"/>
      <c r="F470" s="31"/>
      <c r="G470" s="1011"/>
      <c r="H470" s="1011"/>
      <c r="I470" s="1011"/>
      <c r="J470" s="1011"/>
      <c r="K470" s="1011"/>
      <c r="L470" s="1011"/>
      <c r="M470" s="1012"/>
      <c r="N470" s="1202"/>
      <c r="O470" s="1202"/>
      <c r="P470" s="1202"/>
      <c r="Q470" s="1202"/>
      <c r="R470" s="1202"/>
      <c r="S470" s="1202"/>
      <c r="T470" s="1202"/>
      <c r="U470" s="1202"/>
      <c r="V470" s="1202"/>
      <c r="W470" s="1202"/>
      <c r="X470" s="1202"/>
      <c r="Y470" s="1202"/>
      <c r="Z470" s="1202"/>
      <c r="AA470" s="45"/>
      <c r="AB470" s="1082"/>
      <c r="AC470" s="1113"/>
      <c r="AD470" s="1114"/>
      <c r="AE470" s="126"/>
      <c r="AF470" s="327"/>
      <c r="AG470" s="129"/>
      <c r="AH470" s="129"/>
      <c r="AI470" s="129"/>
      <c r="AJ470" s="129"/>
      <c r="AK470" s="129"/>
      <c r="AL470" s="129"/>
      <c r="AM470" s="129"/>
      <c r="AN470" s="129"/>
      <c r="AO470" s="129"/>
      <c r="AP470" s="31"/>
      <c r="AQ470" s="45"/>
      <c r="AR470" s="31"/>
    </row>
    <row r="471" spans="1:44">
      <c r="A471" s="328"/>
      <c r="B471" s="330"/>
      <c r="C471" s="504"/>
      <c r="D471" s="507"/>
      <c r="E471" s="481"/>
      <c r="F471" s="31"/>
      <c r="G471" s="443"/>
      <c r="H471" s="443"/>
      <c r="I471" s="443"/>
      <c r="J471" s="443"/>
      <c r="K471" s="443"/>
      <c r="L471" s="443"/>
      <c r="M471" s="443"/>
      <c r="N471" s="443"/>
      <c r="O471" s="443"/>
      <c r="P471" s="443"/>
      <c r="Q471" s="443"/>
      <c r="R471" s="443"/>
      <c r="S471" s="443"/>
      <c r="T471" s="443"/>
      <c r="U471" s="443"/>
      <c r="V471" s="443"/>
      <c r="W471" s="443"/>
      <c r="X471" s="443"/>
      <c r="Y471" s="443"/>
      <c r="Z471" s="443"/>
      <c r="AA471" s="31"/>
      <c r="AB471" s="190"/>
      <c r="AC471" s="191"/>
      <c r="AD471" s="192"/>
      <c r="AE471" s="126"/>
      <c r="AF471" s="327"/>
      <c r="AG471" s="129"/>
      <c r="AH471" s="129"/>
      <c r="AI471" s="129"/>
      <c r="AJ471" s="129"/>
      <c r="AK471" s="129"/>
      <c r="AL471" s="129"/>
      <c r="AM471" s="129"/>
      <c r="AN471" s="129"/>
      <c r="AO471" s="129"/>
      <c r="AP471" s="31"/>
      <c r="AQ471" s="45"/>
      <c r="AR471" s="31"/>
    </row>
    <row r="472" spans="1:44" ht="13.5" customHeight="1">
      <c r="A472" s="328"/>
      <c r="B472" s="330">
        <v>17</v>
      </c>
      <c r="C472" s="1342" t="s">
        <v>917</v>
      </c>
      <c r="D472" s="63" t="s">
        <v>538</v>
      </c>
      <c r="E472" s="1056" t="s">
        <v>1176</v>
      </c>
      <c r="F472" s="31"/>
      <c r="G472" s="31" t="s">
        <v>896</v>
      </c>
      <c r="H472" s="482" t="s">
        <v>918</v>
      </c>
      <c r="I472" s="396"/>
      <c r="J472" s="396"/>
      <c r="K472" s="396"/>
      <c r="L472" s="396"/>
      <c r="M472" s="396"/>
      <c r="N472" s="396"/>
      <c r="O472" s="396"/>
      <c r="P472" s="396"/>
      <c r="Q472" s="396"/>
      <c r="R472" s="396"/>
      <c r="S472" s="396"/>
      <c r="T472" s="396"/>
      <c r="U472" s="396"/>
      <c r="V472" s="396"/>
      <c r="W472" s="396"/>
      <c r="X472" s="396"/>
      <c r="Y472" s="396"/>
      <c r="Z472" s="396"/>
      <c r="AA472" s="124"/>
      <c r="AB472" s="1082" t="s">
        <v>495</v>
      </c>
      <c r="AC472" s="1113"/>
      <c r="AD472" s="1114"/>
      <c r="AE472" s="126"/>
      <c r="AF472" s="327"/>
      <c r="AG472" s="129"/>
      <c r="AH472" s="129"/>
      <c r="AI472" s="129"/>
      <c r="AJ472" s="129"/>
      <c r="AK472" s="129"/>
      <c r="AL472" s="129"/>
      <c r="AM472" s="129"/>
      <c r="AN472" s="129"/>
      <c r="AO472" s="129"/>
      <c r="AP472" s="31"/>
      <c r="AQ472" s="45"/>
      <c r="AR472" s="31"/>
    </row>
    <row r="473" spans="1:44">
      <c r="A473" s="328"/>
      <c r="B473" s="330"/>
      <c r="C473" s="1342"/>
      <c r="D473" s="63"/>
      <c r="E473" s="1056"/>
      <c r="F473" s="31"/>
      <c r="G473" s="1011" t="s">
        <v>72</v>
      </c>
      <c r="H473" s="1011"/>
      <c r="I473" s="1011"/>
      <c r="J473" s="1011"/>
      <c r="K473" s="1011"/>
      <c r="L473" s="1011"/>
      <c r="M473" s="1012"/>
      <c r="N473" s="1202" t="s">
        <v>898</v>
      </c>
      <c r="O473" s="1202"/>
      <c r="P473" s="1202"/>
      <c r="Q473" s="1202"/>
      <c r="R473" s="1202"/>
      <c r="S473" s="1202"/>
      <c r="T473" s="1202"/>
      <c r="U473" s="1202"/>
      <c r="V473" s="1202"/>
      <c r="W473" s="1202"/>
      <c r="X473" s="1202"/>
      <c r="Y473" s="1202"/>
      <c r="Z473" s="1202"/>
      <c r="AA473" s="45"/>
      <c r="AB473" s="1082"/>
      <c r="AC473" s="1113"/>
      <c r="AD473" s="1114"/>
      <c r="AE473" s="126"/>
      <c r="AF473" s="327"/>
      <c r="AG473" s="129"/>
      <c r="AH473" s="129"/>
      <c r="AI473" s="129"/>
      <c r="AJ473" s="129"/>
      <c r="AK473" s="129"/>
      <c r="AL473" s="129"/>
      <c r="AM473" s="129"/>
      <c r="AN473" s="129"/>
      <c r="AO473" s="129"/>
      <c r="AP473" s="31"/>
      <c r="AQ473" s="45"/>
      <c r="AR473" s="31"/>
    </row>
    <row r="474" spans="1:44">
      <c r="A474" s="328"/>
      <c r="B474" s="330"/>
      <c r="C474" s="475"/>
      <c r="D474" s="63"/>
      <c r="E474" s="1056"/>
      <c r="F474" s="31"/>
      <c r="G474" s="1011"/>
      <c r="H474" s="1011"/>
      <c r="I474" s="1011"/>
      <c r="J474" s="1011"/>
      <c r="K474" s="1011"/>
      <c r="L474" s="1011"/>
      <c r="M474" s="1012"/>
      <c r="N474" s="1202"/>
      <c r="O474" s="1202"/>
      <c r="P474" s="1202"/>
      <c r="Q474" s="1202"/>
      <c r="R474" s="1202"/>
      <c r="S474" s="1202"/>
      <c r="T474" s="1202"/>
      <c r="U474" s="1202"/>
      <c r="V474" s="1202"/>
      <c r="W474" s="1202"/>
      <c r="X474" s="1202"/>
      <c r="Y474" s="1202"/>
      <c r="Z474" s="1202"/>
      <c r="AA474" s="45"/>
      <c r="AB474" s="1082"/>
      <c r="AC474" s="1113"/>
      <c r="AD474" s="1114"/>
      <c r="AE474" s="126"/>
      <c r="AF474" s="327"/>
      <c r="AG474" s="129"/>
      <c r="AH474" s="129"/>
      <c r="AI474" s="129"/>
      <c r="AJ474" s="129"/>
      <c r="AK474" s="129"/>
      <c r="AL474" s="129"/>
      <c r="AM474" s="129"/>
      <c r="AN474" s="129"/>
      <c r="AO474" s="129"/>
      <c r="AP474" s="31"/>
      <c r="AQ474" s="45"/>
      <c r="AR474" s="31"/>
    </row>
    <row r="475" spans="1:44">
      <c r="A475" s="328"/>
      <c r="B475" s="330"/>
      <c r="C475" s="475"/>
      <c r="D475" s="63"/>
      <c r="E475" s="1056"/>
      <c r="F475" s="31"/>
      <c r="G475" s="31" t="s">
        <v>919</v>
      </c>
      <c r="H475" s="31"/>
      <c r="I475" s="31"/>
      <c r="J475" s="31"/>
      <c r="K475" s="31"/>
      <c r="L475" s="31"/>
      <c r="M475" s="31"/>
      <c r="N475" s="31"/>
      <c r="O475" s="31"/>
      <c r="P475" s="31"/>
      <c r="Q475" s="31"/>
      <c r="R475" s="31"/>
      <c r="S475" s="31"/>
      <c r="T475" s="31"/>
      <c r="U475" s="31"/>
      <c r="V475" s="31"/>
      <c r="W475" s="31"/>
      <c r="X475" s="31"/>
      <c r="Y475" s="31"/>
      <c r="Z475" s="31"/>
      <c r="AA475" s="31"/>
      <c r="AB475" s="190"/>
      <c r="AC475" s="191"/>
      <c r="AD475" s="192"/>
      <c r="AE475" s="126"/>
      <c r="AF475" s="327"/>
      <c r="AG475" s="129"/>
      <c r="AH475" s="129"/>
      <c r="AI475" s="129"/>
      <c r="AJ475" s="129"/>
      <c r="AK475" s="129"/>
      <c r="AL475" s="129"/>
      <c r="AM475" s="129"/>
      <c r="AN475" s="129"/>
      <c r="AO475" s="129"/>
      <c r="AP475" s="31"/>
      <c r="AQ475" s="45"/>
      <c r="AR475" s="31"/>
    </row>
    <row r="476" spans="1:44" ht="26.25" customHeight="1">
      <c r="A476" s="328"/>
      <c r="B476" s="330"/>
      <c r="C476" s="475"/>
      <c r="D476" s="63"/>
      <c r="E476" s="1056"/>
      <c r="F476" s="31"/>
      <c r="G476" s="157"/>
      <c r="H476" s="157"/>
      <c r="I476" s="2280"/>
      <c r="J476" s="2281"/>
      <c r="K476" s="2282" t="s">
        <v>920</v>
      </c>
      <c r="L476" s="2283"/>
      <c r="M476" s="2283"/>
      <c r="N476" s="2283"/>
      <c r="O476" s="2283"/>
      <c r="P476" s="2283"/>
      <c r="Q476" s="2283"/>
      <c r="R476" s="2283"/>
      <c r="S476" s="2283"/>
      <c r="T476" s="2283"/>
      <c r="U476" s="2283"/>
      <c r="V476" s="2283"/>
      <c r="W476" s="2283"/>
      <c r="X476" s="2283"/>
      <c r="Y476" s="2283"/>
      <c r="Z476" s="2284"/>
      <c r="AA476" s="45"/>
      <c r="AB476" s="190"/>
      <c r="AC476" s="191"/>
      <c r="AD476" s="192"/>
      <c r="AE476" s="126"/>
      <c r="AF476" s="327"/>
      <c r="AG476" s="129"/>
      <c r="AH476" s="129"/>
      <c r="AI476" s="129"/>
      <c r="AJ476" s="129"/>
      <c r="AK476" s="129"/>
      <c r="AL476" s="129"/>
      <c r="AM476" s="129"/>
      <c r="AN476" s="129"/>
      <c r="AO476" s="129"/>
      <c r="AP476" s="31"/>
      <c r="AQ476" s="45"/>
      <c r="AR476" s="31"/>
    </row>
    <row r="477" spans="1:44" ht="13.5" customHeight="1">
      <c r="A477" s="328"/>
      <c r="B477" s="330"/>
      <c r="C477" s="475"/>
      <c r="D477" s="63"/>
      <c r="E477" s="1056"/>
      <c r="F477" s="31"/>
      <c r="G477" s="157"/>
      <c r="H477" s="157"/>
      <c r="I477" s="2150"/>
      <c r="J477" s="2151"/>
      <c r="K477" s="2285" t="s">
        <v>28</v>
      </c>
      <c r="L477" s="2286"/>
      <c r="M477" s="2286"/>
      <c r="N477" s="2286"/>
      <c r="O477" s="2286"/>
      <c r="P477" s="2286"/>
      <c r="Q477" s="2286"/>
      <c r="R477" s="2286"/>
      <c r="S477" s="2286"/>
      <c r="T477" s="2286"/>
      <c r="U477" s="2286"/>
      <c r="V477" s="2286"/>
      <c r="W477" s="2286"/>
      <c r="X477" s="2286"/>
      <c r="Y477" s="2286"/>
      <c r="Z477" s="2287"/>
      <c r="AA477" s="45"/>
      <c r="AB477" s="190"/>
      <c r="AC477" s="191"/>
      <c r="AD477" s="192"/>
      <c r="AE477" s="126"/>
      <c r="AF477" s="327"/>
      <c r="AG477" s="129"/>
      <c r="AH477" s="129"/>
      <c r="AI477" s="129"/>
      <c r="AJ477" s="129"/>
      <c r="AK477" s="129"/>
      <c r="AL477" s="129"/>
      <c r="AM477" s="129"/>
      <c r="AN477" s="129"/>
      <c r="AO477" s="129"/>
      <c r="AP477" s="31"/>
      <c r="AQ477" s="45"/>
      <c r="AR477" s="31"/>
    </row>
    <row r="478" spans="1:44">
      <c r="A478" s="328"/>
      <c r="B478" s="330"/>
      <c r="C478" s="475"/>
      <c r="D478" s="63"/>
      <c r="E478" s="1056"/>
      <c r="F478" s="31"/>
      <c r="G478" s="157"/>
      <c r="H478" s="157"/>
      <c r="I478" s="1324"/>
      <c r="J478" s="1325"/>
      <c r="K478" s="483" t="s">
        <v>613</v>
      </c>
      <c r="L478" s="2288"/>
      <c r="M478" s="2288"/>
      <c r="N478" s="2288"/>
      <c r="O478" s="2288"/>
      <c r="P478" s="2288"/>
      <c r="Q478" s="2288"/>
      <c r="R478" s="2288"/>
      <c r="S478" s="2288"/>
      <c r="T478" s="2288"/>
      <c r="U478" s="2288"/>
      <c r="V478" s="2288"/>
      <c r="W478" s="2288"/>
      <c r="X478" s="2288"/>
      <c r="Y478" s="2288"/>
      <c r="Z478" s="346" t="s">
        <v>214</v>
      </c>
      <c r="AA478" s="45"/>
      <c r="AB478" s="190"/>
      <c r="AC478" s="191"/>
      <c r="AD478" s="192"/>
      <c r="AE478" s="126"/>
      <c r="AF478" s="327"/>
      <c r="AG478" s="129"/>
      <c r="AH478" s="129"/>
      <c r="AI478" s="129"/>
      <c r="AJ478" s="129"/>
      <c r="AK478" s="129"/>
      <c r="AL478" s="129"/>
      <c r="AM478" s="129"/>
      <c r="AN478" s="129"/>
      <c r="AO478" s="129"/>
      <c r="AP478" s="31"/>
      <c r="AQ478" s="45"/>
      <c r="AR478" s="31"/>
    </row>
    <row r="479" spans="1:44">
      <c r="A479" s="328"/>
      <c r="B479" s="330"/>
      <c r="C479" s="475"/>
      <c r="D479" s="63"/>
      <c r="E479" s="1056"/>
      <c r="F479" s="31"/>
      <c r="G479" s="157"/>
      <c r="H479" s="157"/>
      <c r="I479" s="670"/>
      <c r="J479" s="350"/>
      <c r="K479" s="153"/>
      <c r="L479" s="221"/>
      <c r="M479" s="221"/>
      <c r="N479" s="221"/>
      <c r="O479" s="221"/>
      <c r="P479" s="221"/>
      <c r="Q479" s="221"/>
      <c r="R479" s="221"/>
      <c r="S479" s="221"/>
      <c r="T479" s="221"/>
      <c r="U479" s="221"/>
      <c r="V479" s="221"/>
      <c r="W479" s="221"/>
      <c r="X479" s="153"/>
      <c r="Y479" s="31"/>
      <c r="Z479" s="31"/>
      <c r="AA479" s="45"/>
      <c r="AB479" s="190"/>
      <c r="AC479" s="191"/>
      <c r="AD479" s="192"/>
      <c r="AE479" s="126"/>
      <c r="AF479" s="327"/>
      <c r="AG479" s="129"/>
      <c r="AH479" s="129"/>
      <c r="AI479" s="129"/>
      <c r="AJ479" s="129"/>
      <c r="AK479" s="129"/>
      <c r="AL479" s="129"/>
      <c r="AM479" s="129"/>
      <c r="AN479" s="129"/>
      <c r="AO479" s="129"/>
      <c r="AP479" s="31"/>
      <c r="AQ479" s="45"/>
      <c r="AR479" s="31"/>
    </row>
    <row r="480" spans="1:44">
      <c r="A480" s="328"/>
      <c r="B480" s="330"/>
      <c r="C480" s="475"/>
      <c r="D480" s="63"/>
      <c r="E480" s="1056"/>
      <c r="F480" s="31"/>
      <c r="G480" s="31" t="s">
        <v>923</v>
      </c>
      <c r="H480" s="118"/>
      <c r="I480" s="118"/>
      <c r="J480" s="118"/>
      <c r="K480" s="118"/>
      <c r="L480" s="118"/>
      <c r="M480" s="118"/>
      <c r="N480" s="1388" t="s">
        <v>103</v>
      </c>
      <c r="O480" s="1389"/>
      <c r="P480" s="1389"/>
      <c r="Q480" s="1390"/>
      <c r="R480" s="31"/>
      <c r="S480" s="31"/>
      <c r="T480" s="31"/>
      <c r="U480" s="31"/>
      <c r="V480" s="31"/>
      <c r="W480" s="31"/>
      <c r="X480" s="31"/>
      <c r="Y480" s="31"/>
      <c r="Z480" s="31"/>
      <c r="AA480" s="31"/>
      <c r="AB480" s="190"/>
      <c r="AC480" s="191"/>
      <c r="AD480" s="192"/>
      <c r="AE480" s="126"/>
      <c r="AF480" s="327"/>
      <c r="AG480" s="129"/>
      <c r="AH480" s="129"/>
      <c r="AI480" s="129"/>
      <c r="AJ480" s="129"/>
      <c r="AK480" s="129"/>
      <c r="AL480" s="129"/>
      <c r="AM480" s="129"/>
      <c r="AN480" s="129"/>
      <c r="AO480" s="129"/>
      <c r="AP480" s="31"/>
      <c r="AQ480" s="45"/>
      <c r="AR480" s="31"/>
    </row>
    <row r="481" spans="1:44">
      <c r="A481" s="328"/>
      <c r="B481" s="330"/>
      <c r="C481" s="475"/>
      <c r="D481" s="63"/>
      <c r="E481" s="1056"/>
      <c r="F481" s="31"/>
      <c r="G481" s="31"/>
      <c r="H481" s="671"/>
      <c r="I481" s="671"/>
      <c r="J481" s="671"/>
      <c r="K481" s="671"/>
      <c r="L481" s="671"/>
      <c r="M481" s="672"/>
      <c r="N481" s="673"/>
      <c r="O481" s="673"/>
      <c r="P481" s="673"/>
      <c r="Q481" s="673"/>
      <c r="R481" s="31"/>
      <c r="S481" s="31"/>
      <c r="T481" s="31"/>
      <c r="U481" s="31"/>
      <c r="V481" s="31"/>
      <c r="W481" s="31"/>
      <c r="X481" s="31"/>
      <c r="Y481" s="31"/>
      <c r="Z481" s="31"/>
      <c r="AA481" s="31"/>
      <c r="AB481" s="190"/>
      <c r="AC481" s="191"/>
      <c r="AD481" s="192"/>
      <c r="AE481" s="126"/>
      <c r="AF481" s="327"/>
      <c r="AG481" s="129"/>
      <c r="AH481" s="129"/>
      <c r="AI481" s="129"/>
      <c r="AJ481" s="129"/>
      <c r="AK481" s="129"/>
      <c r="AL481" s="129"/>
      <c r="AM481" s="129"/>
      <c r="AN481" s="129"/>
      <c r="AO481" s="129"/>
      <c r="AP481" s="31"/>
      <c r="AQ481" s="45"/>
      <c r="AR481" s="31"/>
    </row>
    <row r="482" spans="1:44">
      <c r="A482" s="328"/>
      <c r="B482" s="330"/>
      <c r="C482" s="475"/>
      <c r="D482" s="63"/>
      <c r="E482" s="1056"/>
      <c r="F482" s="31"/>
      <c r="G482" s="31"/>
      <c r="H482" s="31"/>
      <c r="I482" s="31"/>
      <c r="J482" s="31"/>
      <c r="K482" s="31"/>
      <c r="L482" s="31"/>
      <c r="M482" s="245"/>
      <c r="N482" s="350"/>
      <c r="O482" s="350"/>
      <c r="P482" s="350"/>
      <c r="Q482" s="350"/>
      <c r="R482" s="31"/>
      <c r="S482" s="31"/>
      <c r="T482" s="31"/>
      <c r="U482" s="31"/>
      <c r="V482" s="31"/>
      <c r="W482" s="31"/>
      <c r="X482" s="31"/>
      <c r="Y482" s="31"/>
      <c r="Z482" s="31"/>
      <c r="AA482" s="31"/>
      <c r="AB482" s="190"/>
      <c r="AC482" s="191"/>
      <c r="AD482" s="192"/>
      <c r="AE482" s="126"/>
      <c r="AF482" s="327"/>
      <c r="AG482" s="129"/>
      <c r="AH482" s="129"/>
      <c r="AI482" s="129"/>
      <c r="AJ482" s="129"/>
      <c r="AK482" s="129"/>
      <c r="AL482" s="129"/>
      <c r="AM482" s="129"/>
      <c r="AN482" s="129"/>
      <c r="AO482" s="129"/>
      <c r="AP482" s="31"/>
      <c r="AQ482" s="45"/>
      <c r="AR482" s="31"/>
    </row>
    <row r="483" spans="1:44">
      <c r="A483" s="331"/>
      <c r="B483" s="332"/>
      <c r="C483" s="638"/>
      <c r="D483" s="165"/>
      <c r="E483" s="1480"/>
      <c r="F483" s="118"/>
      <c r="G483" s="118"/>
      <c r="H483" s="118"/>
      <c r="I483" s="118"/>
      <c r="J483" s="118"/>
      <c r="K483" s="118"/>
      <c r="L483" s="118"/>
      <c r="M483" s="363"/>
      <c r="N483" s="511"/>
      <c r="O483" s="511"/>
      <c r="P483" s="511"/>
      <c r="Q483" s="511"/>
      <c r="R483" s="118"/>
      <c r="S483" s="118"/>
      <c r="T483" s="118"/>
      <c r="U483" s="118"/>
      <c r="V483" s="118"/>
      <c r="W483" s="118"/>
      <c r="X483" s="118"/>
      <c r="Y483" s="118"/>
      <c r="Z483" s="118"/>
      <c r="AA483" s="118"/>
      <c r="AB483" s="206"/>
      <c r="AC483" s="207"/>
      <c r="AD483" s="208"/>
      <c r="AE483" s="126"/>
      <c r="AF483" s="327"/>
      <c r="AG483" s="129"/>
      <c r="AH483" s="129"/>
      <c r="AI483" s="129"/>
      <c r="AJ483" s="129"/>
      <c r="AK483" s="129"/>
      <c r="AL483" s="129"/>
      <c r="AM483" s="129"/>
      <c r="AN483" s="129"/>
      <c r="AO483" s="129"/>
      <c r="AP483" s="31"/>
      <c r="AQ483" s="45"/>
      <c r="AR483" s="31"/>
    </row>
    <row r="484" spans="1:44" ht="13.2" customHeight="1">
      <c r="A484" s="328"/>
      <c r="B484" s="330"/>
      <c r="C484" s="475"/>
      <c r="D484" s="63"/>
      <c r="E484" s="2341" t="s">
        <v>1383</v>
      </c>
      <c r="F484" s="31"/>
      <c r="G484" s="31" t="s">
        <v>896</v>
      </c>
      <c r="H484" s="396" t="s">
        <v>924</v>
      </c>
      <c r="I484" s="396"/>
      <c r="J484" s="396"/>
      <c r="K484" s="396"/>
      <c r="L484" s="396"/>
      <c r="M484" s="396"/>
      <c r="N484" s="396"/>
      <c r="O484" s="396"/>
      <c r="P484" s="396"/>
      <c r="Q484" s="396"/>
      <c r="R484" s="396"/>
      <c r="S484" s="396"/>
      <c r="T484" s="396"/>
      <c r="U484" s="396"/>
      <c r="V484" s="396"/>
      <c r="W484" s="396"/>
      <c r="X484" s="396"/>
      <c r="Y484" s="396"/>
      <c r="Z484" s="396"/>
      <c r="AA484" s="124"/>
      <c r="AB484" s="1082" t="s">
        <v>495</v>
      </c>
      <c r="AC484" s="1113"/>
      <c r="AD484" s="1114"/>
      <c r="AE484" s="126"/>
      <c r="AF484" s="327"/>
      <c r="AG484" s="129"/>
      <c r="AH484" s="129"/>
      <c r="AI484" s="129"/>
      <c r="AJ484" s="129"/>
      <c r="AK484" s="129"/>
      <c r="AL484" s="129"/>
      <c r="AM484" s="129"/>
      <c r="AN484" s="129"/>
      <c r="AO484" s="129"/>
      <c r="AP484" s="31"/>
      <c r="AQ484" s="45"/>
      <c r="AR484" s="31"/>
    </row>
    <row r="485" spans="1:44">
      <c r="A485" s="328"/>
      <c r="B485" s="330"/>
      <c r="C485" s="475"/>
      <c r="D485" s="63"/>
      <c r="E485" s="1056"/>
      <c r="F485" s="31"/>
      <c r="G485" s="1011" t="s">
        <v>72</v>
      </c>
      <c r="H485" s="1011"/>
      <c r="I485" s="1011"/>
      <c r="J485" s="1011"/>
      <c r="K485" s="1011"/>
      <c r="L485" s="1011"/>
      <c r="M485" s="1012"/>
      <c r="N485" s="1202" t="s">
        <v>972</v>
      </c>
      <c r="O485" s="1202"/>
      <c r="P485" s="1202"/>
      <c r="Q485" s="1202"/>
      <c r="R485" s="1202"/>
      <c r="S485" s="1202"/>
      <c r="T485" s="1202"/>
      <c r="U485" s="1202"/>
      <c r="V485" s="1202"/>
      <c r="W485" s="1202"/>
      <c r="X485" s="1202"/>
      <c r="Y485" s="1202"/>
      <c r="Z485" s="1202"/>
      <c r="AA485" s="45"/>
      <c r="AB485" s="1082"/>
      <c r="AC485" s="1113"/>
      <c r="AD485" s="1114"/>
      <c r="AE485" s="126"/>
      <c r="AF485" s="327"/>
      <c r="AG485" s="129"/>
      <c r="AH485" s="129"/>
      <c r="AI485" s="129"/>
      <c r="AJ485" s="129"/>
      <c r="AK485" s="129"/>
      <c r="AL485" s="129"/>
      <c r="AM485" s="129"/>
      <c r="AN485" s="129"/>
      <c r="AO485" s="129"/>
      <c r="AP485" s="31"/>
      <c r="AQ485" s="45"/>
      <c r="AR485" s="31"/>
    </row>
    <row r="486" spans="1:44">
      <c r="A486" s="328"/>
      <c r="B486" s="330"/>
      <c r="C486" s="475"/>
      <c r="D486" s="63"/>
      <c r="E486" s="1056"/>
      <c r="F486" s="31"/>
      <c r="G486" s="1011"/>
      <c r="H486" s="1011"/>
      <c r="I486" s="1011"/>
      <c r="J486" s="1011"/>
      <c r="K486" s="1011"/>
      <c r="L486" s="1011"/>
      <c r="M486" s="1012"/>
      <c r="N486" s="1202"/>
      <c r="O486" s="1202"/>
      <c r="P486" s="1202"/>
      <c r="Q486" s="1202"/>
      <c r="R486" s="1202"/>
      <c r="S486" s="1202"/>
      <c r="T486" s="1202"/>
      <c r="U486" s="1202"/>
      <c r="V486" s="1202"/>
      <c r="W486" s="1202"/>
      <c r="X486" s="1202"/>
      <c r="Y486" s="1202"/>
      <c r="Z486" s="1202"/>
      <c r="AA486" s="45"/>
      <c r="AB486" s="1082"/>
      <c r="AC486" s="1113"/>
      <c r="AD486" s="1114"/>
      <c r="AE486" s="126"/>
      <c r="AF486" s="327"/>
      <c r="AG486" s="129"/>
      <c r="AH486" s="129"/>
      <c r="AI486" s="129"/>
      <c r="AJ486" s="129"/>
      <c r="AK486" s="129"/>
      <c r="AL486" s="129"/>
      <c r="AM486" s="129"/>
      <c r="AN486" s="129"/>
      <c r="AO486" s="129"/>
      <c r="AP486" s="31"/>
      <c r="AQ486" s="45"/>
      <c r="AR486" s="31"/>
    </row>
    <row r="487" spans="1:44">
      <c r="A487" s="328"/>
      <c r="B487" s="330"/>
      <c r="C487" s="475"/>
      <c r="D487" s="63"/>
      <c r="E487" s="1056"/>
      <c r="F487" s="31"/>
      <c r="G487" s="927" t="s">
        <v>925</v>
      </c>
      <c r="H487" s="2289"/>
      <c r="I487" s="2289"/>
      <c r="J487" s="2289"/>
      <c r="K487" s="2289"/>
      <c r="L487" s="2289"/>
      <c r="M487" s="2289"/>
      <c r="N487" s="2289"/>
      <c r="O487" s="2289"/>
      <c r="P487" s="2289"/>
      <c r="Q487" s="2289"/>
      <c r="R487" s="2289"/>
      <c r="S487" s="2289"/>
      <c r="T487" s="2289"/>
      <c r="U487" s="2289"/>
      <c r="V487" s="2289"/>
      <c r="W487" s="2289"/>
      <c r="X487" s="2289"/>
      <c r="Y487" s="2289"/>
      <c r="Z487" s="2289"/>
      <c r="AA487" s="45"/>
      <c r="AB487" s="190"/>
      <c r="AC487" s="191"/>
      <c r="AD487" s="192"/>
      <c r="AE487" s="126"/>
      <c r="AF487" s="327"/>
      <c r="AG487" s="129"/>
      <c r="AH487" s="129"/>
      <c r="AI487" s="129"/>
      <c r="AJ487" s="129"/>
      <c r="AK487" s="129"/>
      <c r="AL487" s="129"/>
      <c r="AM487" s="129"/>
      <c r="AN487" s="129"/>
      <c r="AO487" s="129"/>
      <c r="AP487" s="31"/>
      <c r="AQ487" s="45"/>
      <c r="AR487" s="31"/>
    </row>
    <row r="488" spans="1:44">
      <c r="A488" s="328"/>
      <c r="B488" s="330"/>
      <c r="C488" s="475"/>
      <c r="D488" s="63"/>
      <c r="E488" s="1056"/>
      <c r="F488" s="31"/>
      <c r="G488" s="2289"/>
      <c r="H488" s="2289"/>
      <c r="I488" s="2289"/>
      <c r="J488" s="2289"/>
      <c r="K488" s="2289"/>
      <c r="L488" s="2289"/>
      <c r="M488" s="2289"/>
      <c r="N488" s="2289"/>
      <c r="O488" s="2289"/>
      <c r="P488" s="2289"/>
      <c r="Q488" s="2289"/>
      <c r="R488" s="2289"/>
      <c r="S488" s="2289"/>
      <c r="T488" s="2289"/>
      <c r="U488" s="2289"/>
      <c r="V488" s="2289"/>
      <c r="W488" s="2289"/>
      <c r="X488" s="2289"/>
      <c r="Y488" s="2289"/>
      <c r="Z488" s="2289"/>
      <c r="AA488" s="45"/>
      <c r="AB488" s="190"/>
      <c r="AC488" s="191"/>
      <c r="AD488" s="192"/>
      <c r="AE488" s="126"/>
      <c r="AF488" s="327"/>
      <c r="AG488" s="129"/>
      <c r="AH488" s="129"/>
      <c r="AI488" s="129"/>
      <c r="AJ488" s="129"/>
      <c r="AK488" s="129"/>
      <c r="AL488" s="129"/>
      <c r="AM488" s="129"/>
      <c r="AN488" s="129"/>
      <c r="AO488" s="129"/>
      <c r="AP488" s="31"/>
      <c r="AQ488" s="45"/>
      <c r="AR488" s="31"/>
    </row>
    <row r="489" spans="1:44">
      <c r="A489" s="328"/>
      <c r="B489" s="330"/>
      <c r="C489" s="475"/>
      <c r="D489" s="63"/>
      <c r="E489" s="1056"/>
      <c r="F489" s="31"/>
      <c r="G489" s="2143" t="s">
        <v>514</v>
      </c>
      <c r="H489" s="2144"/>
      <c r="I489" s="2144"/>
      <c r="J489" s="2144"/>
      <c r="K489" s="2144"/>
      <c r="L489" s="2144"/>
      <c r="M489" s="2144"/>
      <c r="N489" s="2144"/>
      <c r="O489" s="2144"/>
      <c r="P489" s="2144"/>
      <c r="Q489" s="2144"/>
      <c r="R489" s="2144"/>
      <c r="S489" s="2144"/>
      <c r="T489" s="2144"/>
      <c r="U489" s="2144"/>
      <c r="V489" s="2144"/>
      <c r="W489" s="2144"/>
      <c r="X489" s="2144"/>
      <c r="Y489" s="2144"/>
      <c r="Z489" s="2145"/>
      <c r="AA489" s="45"/>
      <c r="AB489" s="190"/>
      <c r="AC489" s="191"/>
      <c r="AD489" s="192"/>
      <c r="AE489" s="126"/>
      <c r="AF489" s="327"/>
      <c r="AG489" s="129"/>
      <c r="AH489" s="129"/>
      <c r="AI489" s="129"/>
      <c r="AJ489" s="129"/>
      <c r="AK489" s="129"/>
      <c r="AL489" s="129"/>
      <c r="AM489" s="129"/>
      <c r="AN489" s="129"/>
      <c r="AO489" s="129"/>
      <c r="AP489" s="31"/>
      <c r="AQ489" s="45"/>
      <c r="AR489" s="31"/>
    </row>
    <row r="490" spans="1:44">
      <c r="A490" s="328"/>
      <c r="B490" s="330"/>
      <c r="C490" s="475"/>
      <c r="D490" s="63"/>
      <c r="E490" s="1056"/>
      <c r="F490" s="31"/>
      <c r="G490" s="1588"/>
      <c r="H490" s="1589"/>
      <c r="I490" s="1589"/>
      <c r="J490" s="1589"/>
      <c r="K490" s="1589"/>
      <c r="L490" s="1589"/>
      <c r="M490" s="1589"/>
      <c r="N490" s="1589"/>
      <c r="O490" s="1589"/>
      <c r="P490" s="1589"/>
      <c r="Q490" s="1589"/>
      <c r="R490" s="1589"/>
      <c r="S490" s="1589"/>
      <c r="T490" s="1589"/>
      <c r="U490" s="1589"/>
      <c r="V490" s="1589"/>
      <c r="W490" s="1589"/>
      <c r="X490" s="1589"/>
      <c r="Y490" s="1589"/>
      <c r="Z490" s="1590"/>
      <c r="AA490" s="45"/>
      <c r="AB490" s="190"/>
      <c r="AC490" s="191"/>
      <c r="AD490" s="192"/>
      <c r="AE490" s="126"/>
      <c r="AF490" s="327"/>
      <c r="AG490" s="129"/>
      <c r="AH490" s="129"/>
      <c r="AI490" s="129"/>
      <c r="AJ490" s="129"/>
      <c r="AK490" s="129"/>
      <c r="AL490" s="129"/>
      <c r="AM490" s="129"/>
      <c r="AN490" s="129"/>
      <c r="AO490" s="129"/>
      <c r="AP490" s="31"/>
      <c r="AQ490" s="45"/>
      <c r="AR490" s="31"/>
    </row>
    <row r="491" spans="1:44">
      <c r="A491" s="328"/>
      <c r="B491" s="330"/>
      <c r="C491" s="475"/>
      <c r="D491" s="63"/>
      <c r="E491" s="1056"/>
      <c r="F491" s="31"/>
      <c r="G491" s="1501"/>
      <c r="H491" s="1289"/>
      <c r="I491" s="1289"/>
      <c r="J491" s="1289"/>
      <c r="K491" s="1289"/>
      <c r="L491" s="1289"/>
      <c r="M491" s="1289"/>
      <c r="N491" s="1289"/>
      <c r="O491" s="1289"/>
      <c r="P491" s="1289"/>
      <c r="Q491" s="1289"/>
      <c r="R491" s="1289"/>
      <c r="S491" s="1289"/>
      <c r="T491" s="1289"/>
      <c r="U491" s="1289"/>
      <c r="V491" s="1289"/>
      <c r="W491" s="1289"/>
      <c r="X491" s="1289"/>
      <c r="Y491" s="1289"/>
      <c r="Z491" s="1502"/>
      <c r="AA491" s="45"/>
      <c r="AB491" s="190"/>
      <c r="AC491" s="191"/>
      <c r="AD491" s="192"/>
      <c r="AE491" s="126"/>
      <c r="AF491" s="327"/>
      <c r="AG491" s="129"/>
      <c r="AH491" s="129"/>
      <c r="AI491" s="129"/>
      <c r="AJ491" s="129"/>
      <c r="AK491" s="129"/>
      <c r="AL491" s="129"/>
      <c r="AM491" s="129"/>
      <c r="AN491" s="129"/>
      <c r="AO491" s="129"/>
      <c r="AP491" s="31"/>
      <c r="AQ491" s="45"/>
      <c r="AR491" s="31"/>
    </row>
    <row r="492" spans="1:44">
      <c r="A492" s="328"/>
      <c r="B492" s="330"/>
      <c r="C492" s="475"/>
      <c r="D492" s="63"/>
      <c r="E492" s="1056"/>
      <c r="F492" s="31"/>
      <c r="G492" s="157"/>
      <c r="H492" s="157"/>
      <c r="I492" s="157"/>
      <c r="J492" s="157"/>
      <c r="K492" s="157"/>
      <c r="L492" s="157"/>
      <c r="M492" s="157"/>
      <c r="N492" s="448"/>
      <c r="O492" s="448"/>
      <c r="P492" s="448"/>
      <c r="Q492" s="448"/>
      <c r="R492" s="448"/>
      <c r="S492" s="448"/>
      <c r="T492" s="448"/>
      <c r="U492" s="448"/>
      <c r="V492" s="448"/>
      <c r="W492" s="31"/>
      <c r="X492" s="31"/>
      <c r="Y492" s="31"/>
      <c r="Z492" s="31"/>
      <c r="AA492" s="45"/>
      <c r="AB492" s="190"/>
      <c r="AC492" s="191"/>
      <c r="AD492" s="192"/>
      <c r="AE492" s="126"/>
      <c r="AF492" s="327"/>
      <c r="AG492" s="129"/>
      <c r="AH492" s="129"/>
      <c r="AI492" s="129"/>
      <c r="AJ492" s="129"/>
      <c r="AK492" s="129"/>
      <c r="AL492" s="129"/>
      <c r="AM492" s="129"/>
      <c r="AN492" s="129"/>
      <c r="AO492" s="129"/>
      <c r="AP492" s="31"/>
      <c r="AQ492" s="45"/>
      <c r="AR492" s="31"/>
    </row>
    <row r="493" spans="1:44" ht="7.2" customHeight="1">
      <c r="A493" s="328"/>
      <c r="B493" s="330"/>
      <c r="C493" s="475"/>
      <c r="D493" s="63"/>
      <c r="E493" s="1056"/>
      <c r="F493" s="31"/>
      <c r="G493" s="157"/>
      <c r="H493" s="157"/>
      <c r="I493" s="157"/>
      <c r="J493" s="157"/>
      <c r="K493" s="157"/>
      <c r="L493" s="157"/>
      <c r="M493" s="157"/>
      <c r="N493" s="448"/>
      <c r="O493" s="448"/>
      <c r="P493" s="448"/>
      <c r="Q493" s="448"/>
      <c r="R493" s="448"/>
      <c r="S493" s="448"/>
      <c r="T493" s="448"/>
      <c r="U493" s="448"/>
      <c r="V493" s="448"/>
      <c r="W493" s="31"/>
      <c r="X493" s="31"/>
      <c r="Y493" s="31"/>
      <c r="Z493" s="31"/>
      <c r="AA493" s="45"/>
      <c r="AB493" s="190"/>
      <c r="AC493" s="191"/>
      <c r="AD493" s="192"/>
      <c r="AE493" s="126"/>
      <c r="AF493" s="327"/>
      <c r="AG493" s="129"/>
      <c r="AH493" s="129"/>
      <c r="AI493" s="129"/>
      <c r="AJ493" s="129"/>
      <c r="AK493" s="129"/>
      <c r="AL493" s="129"/>
      <c r="AM493" s="129"/>
      <c r="AN493" s="129"/>
      <c r="AO493" s="129"/>
      <c r="AP493" s="31"/>
      <c r="AQ493" s="45"/>
      <c r="AR493" s="31"/>
    </row>
    <row r="494" spans="1:44" ht="10.199999999999999" customHeight="1">
      <c r="A494" s="328"/>
      <c r="B494" s="330"/>
      <c r="C494" s="105"/>
      <c r="D494" s="139"/>
      <c r="E494" s="1056"/>
      <c r="F494" s="142"/>
      <c r="G494" s="46"/>
      <c r="H494" s="46"/>
      <c r="I494" s="46"/>
      <c r="J494" s="46"/>
      <c r="K494" s="46"/>
      <c r="L494" s="46"/>
      <c r="M494" s="46"/>
      <c r="N494" s="46"/>
      <c r="O494" s="46"/>
      <c r="P494" s="46"/>
      <c r="Q494" s="46"/>
      <c r="R494" s="46"/>
      <c r="S494" s="46"/>
      <c r="T494" s="46"/>
      <c r="U494" s="46"/>
      <c r="V494" s="46"/>
      <c r="W494" s="46"/>
      <c r="X494" s="46"/>
      <c r="Y494" s="46"/>
      <c r="Z494" s="46"/>
      <c r="AA494" s="143"/>
      <c r="AB494" s="144"/>
      <c r="AC494" s="145"/>
      <c r="AD494" s="146"/>
      <c r="AE494" s="126"/>
      <c r="AF494" s="327"/>
      <c r="AG494" s="129"/>
      <c r="AH494" s="129"/>
      <c r="AI494" s="129"/>
      <c r="AJ494" s="129"/>
      <c r="AK494" s="129"/>
      <c r="AL494" s="129"/>
      <c r="AM494" s="129"/>
      <c r="AN494" s="129"/>
      <c r="AO494" s="129"/>
      <c r="AP494" s="31"/>
      <c r="AQ494" s="45"/>
      <c r="AR494" s="31"/>
    </row>
    <row r="495" spans="1:44" ht="13.5" customHeight="1">
      <c r="A495" s="328"/>
      <c r="B495" s="59">
        <v>18</v>
      </c>
      <c r="C495" s="1180" t="s">
        <v>559</v>
      </c>
      <c r="D495" s="63" t="s">
        <v>241</v>
      </c>
      <c r="E495" s="1056" t="s">
        <v>878</v>
      </c>
      <c r="F495" s="142"/>
      <c r="G495" s="1011" t="s">
        <v>72</v>
      </c>
      <c r="H495" s="1011"/>
      <c r="I495" s="1011"/>
      <c r="J495" s="1011"/>
      <c r="K495" s="1011"/>
      <c r="L495" s="1011"/>
      <c r="M495" s="1011"/>
      <c r="N495" s="1665" t="s">
        <v>114</v>
      </c>
      <c r="O495" s="1665"/>
      <c r="P495" s="1665"/>
      <c r="Q495" s="1665"/>
      <c r="R495" s="1665"/>
      <c r="S495" s="1665"/>
      <c r="T495" s="1665"/>
      <c r="U495" s="1665"/>
      <c r="V495" s="1665"/>
      <c r="W495" s="31"/>
      <c r="X495" s="31"/>
      <c r="Y495" s="31"/>
      <c r="Z495" s="31"/>
      <c r="AA495" s="143"/>
      <c r="AB495" s="1082" t="s">
        <v>495</v>
      </c>
      <c r="AC495" s="1113"/>
      <c r="AD495" s="1114"/>
      <c r="AE495" s="126"/>
      <c r="AF495" s="327"/>
      <c r="AG495" s="129"/>
      <c r="AH495" s="129"/>
      <c r="AI495" s="129"/>
      <c r="AJ495" s="129"/>
      <c r="AK495" s="129"/>
      <c r="AL495" s="129"/>
      <c r="AM495" s="129"/>
      <c r="AN495" s="129"/>
      <c r="AO495" s="129"/>
      <c r="AP495" s="31"/>
      <c r="AQ495" s="45"/>
      <c r="AR495" s="31"/>
    </row>
    <row r="496" spans="1:44">
      <c r="A496" s="328"/>
      <c r="B496" s="59"/>
      <c r="C496" s="1180"/>
      <c r="D496" s="47"/>
      <c r="E496" s="1056"/>
      <c r="F496" s="142"/>
      <c r="G496" s="1011"/>
      <c r="H496" s="1011"/>
      <c r="I496" s="1011"/>
      <c r="J496" s="1011"/>
      <c r="K496" s="1011"/>
      <c r="L496" s="1011"/>
      <c r="M496" s="1011"/>
      <c r="N496" s="1665"/>
      <c r="O496" s="1665"/>
      <c r="P496" s="1665"/>
      <c r="Q496" s="1665"/>
      <c r="R496" s="1665"/>
      <c r="S496" s="1665"/>
      <c r="T496" s="1665"/>
      <c r="U496" s="1665"/>
      <c r="V496" s="1665"/>
      <c r="W496" s="31"/>
      <c r="X496" s="31"/>
      <c r="Y496" s="31"/>
      <c r="Z496" s="31"/>
      <c r="AA496" s="143"/>
      <c r="AB496" s="1082"/>
      <c r="AC496" s="1113"/>
      <c r="AD496" s="1114"/>
      <c r="AE496" s="126"/>
      <c r="AF496" s="327"/>
      <c r="AG496" s="129"/>
      <c r="AH496" s="129"/>
      <c r="AI496" s="129"/>
      <c r="AJ496" s="129"/>
      <c r="AK496" s="129"/>
      <c r="AL496" s="129"/>
      <c r="AM496" s="129"/>
      <c r="AN496" s="129"/>
      <c r="AO496" s="129"/>
      <c r="AP496" s="31"/>
      <c r="AQ496" s="45"/>
      <c r="AR496" s="31"/>
    </row>
    <row r="497" spans="1:44">
      <c r="A497" s="328"/>
      <c r="B497" s="59"/>
      <c r="C497" s="1180"/>
      <c r="D497" s="47"/>
      <c r="E497" s="1056"/>
      <c r="F497" s="46"/>
      <c r="G497" s="157"/>
      <c r="H497" s="157"/>
      <c r="I497" s="157"/>
      <c r="J497" s="157"/>
      <c r="K497" s="157"/>
      <c r="L497" s="157"/>
      <c r="M497" s="157"/>
      <c r="N497" s="444"/>
      <c r="O497" s="444"/>
      <c r="P497" s="444"/>
      <c r="Q497" s="444"/>
      <c r="R497" s="444"/>
      <c r="S497" s="444"/>
      <c r="T497" s="444"/>
      <c r="U497" s="444"/>
      <c r="V497" s="444"/>
      <c r="W497" s="31"/>
      <c r="X497" s="31"/>
      <c r="Y497" s="31"/>
      <c r="Z497" s="31"/>
      <c r="AA497" s="143"/>
      <c r="AB497" s="1082"/>
      <c r="AC497" s="1113"/>
      <c r="AD497" s="1114"/>
      <c r="AE497" s="126"/>
      <c r="AF497" s="327"/>
      <c r="AG497" s="129"/>
      <c r="AH497" s="129"/>
      <c r="AI497" s="129"/>
      <c r="AJ497" s="129"/>
      <c r="AK497" s="129"/>
      <c r="AL497" s="129"/>
      <c r="AM497" s="129"/>
      <c r="AN497" s="129"/>
      <c r="AO497" s="129"/>
      <c r="AP497" s="31"/>
      <c r="AQ497" s="45"/>
      <c r="AR497" s="31"/>
    </row>
    <row r="498" spans="1:44">
      <c r="A498" s="328"/>
      <c r="B498" s="59"/>
      <c r="C498" s="1180"/>
      <c r="D498" s="47"/>
      <c r="E498" s="1056"/>
      <c r="F498" s="31"/>
      <c r="G498" s="31" t="s">
        <v>954</v>
      </c>
      <c r="H498" s="31"/>
      <c r="I498" s="31"/>
      <c r="J498" s="31"/>
      <c r="K498" s="31"/>
      <c r="L498" s="31"/>
      <c r="M498" s="31"/>
      <c r="N498" s="31"/>
      <c r="O498" s="31"/>
      <c r="P498" s="31"/>
      <c r="Q498" s="31"/>
      <c r="R498" s="31" t="s">
        <v>955</v>
      </c>
      <c r="S498" s="31"/>
      <c r="T498" s="31"/>
      <c r="U498" s="31"/>
      <c r="V498" s="31"/>
      <c r="W498" s="31"/>
      <c r="X498" s="31"/>
      <c r="Y498" s="31"/>
      <c r="Z498" s="31"/>
      <c r="AA498" s="143"/>
      <c r="AB498" s="1082"/>
      <c r="AC498" s="1113"/>
      <c r="AD498" s="1114"/>
      <c r="AE498" s="126"/>
      <c r="AF498" s="327"/>
      <c r="AG498" s="129"/>
      <c r="AH498" s="129"/>
      <c r="AI498" s="129"/>
      <c r="AJ498" s="129"/>
      <c r="AK498" s="129"/>
      <c r="AL498" s="129"/>
      <c r="AM498" s="129"/>
      <c r="AN498" s="129"/>
      <c r="AO498" s="129"/>
      <c r="AP498" s="31"/>
      <c r="AQ498" s="45"/>
      <c r="AR498" s="31"/>
    </row>
    <row r="499" spans="1:44" ht="13.5" customHeight="1">
      <c r="A499" s="328"/>
      <c r="B499" s="59"/>
      <c r="C499" s="48"/>
      <c r="D499" s="47"/>
      <c r="E499" s="1056"/>
      <c r="F499" s="31"/>
      <c r="G499" s="1388"/>
      <c r="H499" s="1390"/>
      <c r="I499" s="2147" t="s">
        <v>956</v>
      </c>
      <c r="J499" s="2148"/>
      <c r="K499" s="2148"/>
      <c r="L499" s="2148"/>
      <c r="M499" s="2148"/>
      <c r="N499" s="2148"/>
      <c r="O499" s="2149"/>
      <c r="P499" s="31"/>
      <c r="Q499" s="31"/>
      <c r="R499" s="1388"/>
      <c r="S499" s="1390"/>
      <c r="T499" s="2147" t="s">
        <v>957</v>
      </c>
      <c r="U499" s="2148"/>
      <c r="V499" s="2148"/>
      <c r="W499" s="2148"/>
      <c r="X499" s="2148"/>
      <c r="Y499" s="2148"/>
      <c r="Z499" s="2149"/>
      <c r="AA499" s="442"/>
      <c r="AB499" s="1082"/>
      <c r="AC499" s="1113"/>
      <c r="AD499" s="1114"/>
      <c r="AE499" s="126"/>
      <c r="AF499" s="327"/>
      <c r="AG499" s="129"/>
      <c r="AH499" s="129"/>
      <c r="AI499" s="129"/>
      <c r="AJ499" s="129"/>
      <c r="AK499" s="129"/>
      <c r="AL499" s="129"/>
      <c r="AM499" s="129"/>
      <c r="AN499" s="129"/>
      <c r="AO499" s="129"/>
      <c r="AP499" s="31"/>
      <c r="AQ499" s="45"/>
      <c r="AR499" s="31"/>
    </row>
    <row r="500" spans="1:44" ht="13.5" customHeight="1">
      <c r="A500" s="328"/>
      <c r="B500" s="59"/>
      <c r="C500" s="48"/>
      <c r="D500" s="47"/>
      <c r="E500" s="1056"/>
      <c r="F500" s="31"/>
      <c r="G500" s="1388"/>
      <c r="H500" s="1390"/>
      <c r="I500" s="2147" t="s">
        <v>736</v>
      </c>
      <c r="J500" s="2148"/>
      <c r="K500" s="2148"/>
      <c r="L500" s="2148"/>
      <c r="M500" s="2148"/>
      <c r="N500" s="2148"/>
      <c r="O500" s="2149"/>
      <c r="P500" s="31"/>
      <c r="Q500" s="344"/>
      <c r="R500" s="1388"/>
      <c r="S500" s="1390"/>
      <c r="T500" s="2147" t="s">
        <v>958</v>
      </c>
      <c r="U500" s="2148"/>
      <c r="V500" s="2148"/>
      <c r="W500" s="2148"/>
      <c r="X500" s="2148"/>
      <c r="Y500" s="2148"/>
      <c r="Z500" s="2149"/>
      <c r="AA500" s="442"/>
      <c r="AB500" s="1082"/>
      <c r="AC500" s="1113"/>
      <c r="AD500" s="1114"/>
      <c r="AE500" s="126"/>
      <c r="AF500" s="327"/>
      <c r="AG500" s="129"/>
      <c r="AH500" s="129"/>
      <c r="AI500" s="129"/>
      <c r="AJ500" s="129"/>
      <c r="AK500" s="129"/>
      <c r="AL500" s="129"/>
      <c r="AM500" s="129"/>
      <c r="AN500" s="129"/>
      <c r="AO500" s="129"/>
      <c r="AP500" s="31"/>
      <c r="AQ500" s="45"/>
      <c r="AR500" s="31"/>
    </row>
    <row r="501" spans="1:44" ht="13.5" customHeight="1">
      <c r="A501" s="328"/>
      <c r="B501" s="59"/>
      <c r="C501" s="48"/>
      <c r="D501" s="47"/>
      <c r="E501" s="1056"/>
      <c r="F501" s="31"/>
      <c r="G501" s="1388"/>
      <c r="H501" s="1390"/>
      <c r="I501" s="2147" t="s">
        <v>959</v>
      </c>
      <c r="J501" s="2148"/>
      <c r="K501" s="2148"/>
      <c r="L501" s="2148"/>
      <c r="M501" s="2148"/>
      <c r="N501" s="2148"/>
      <c r="O501" s="2149"/>
      <c r="P501" s="31"/>
      <c r="Q501" s="344"/>
      <c r="R501" s="2150"/>
      <c r="S501" s="2151"/>
      <c r="T501" s="2152" t="s">
        <v>28</v>
      </c>
      <c r="U501" s="2153"/>
      <c r="V501" s="2153"/>
      <c r="W501" s="2153"/>
      <c r="X501" s="2153"/>
      <c r="Y501" s="2153"/>
      <c r="Z501" s="2154"/>
      <c r="AA501" s="442"/>
      <c r="AB501" s="1082"/>
      <c r="AC501" s="1113"/>
      <c r="AD501" s="1114"/>
      <c r="AE501" s="126"/>
      <c r="AF501" s="327"/>
      <c r="AG501" s="129"/>
      <c r="AH501" s="129"/>
      <c r="AI501" s="129"/>
      <c r="AJ501" s="129"/>
      <c r="AK501" s="129"/>
      <c r="AL501" s="129"/>
      <c r="AM501" s="129"/>
      <c r="AN501" s="129"/>
      <c r="AO501" s="129"/>
      <c r="AP501" s="31"/>
      <c r="AQ501" s="45"/>
      <c r="AR501" s="31"/>
    </row>
    <row r="502" spans="1:44" ht="13.5" customHeight="1">
      <c r="A502" s="328"/>
      <c r="B502" s="59"/>
      <c r="C502" s="48"/>
      <c r="D502" s="47"/>
      <c r="E502" s="1056"/>
      <c r="F502" s="31"/>
      <c r="G502" s="2150"/>
      <c r="H502" s="2151"/>
      <c r="I502" s="2152" t="s">
        <v>16</v>
      </c>
      <c r="J502" s="2153"/>
      <c r="K502" s="2153"/>
      <c r="L502" s="2153"/>
      <c r="M502" s="2153"/>
      <c r="N502" s="2153"/>
      <c r="O502" s="2154"/>
      <c r="P502" s="31"/>
      <c r="Q502" s="31"/>
      <c r="R502" s="1324"/>
      <c r="S502" s="1325"/>
      <c r="T502" s="500" t="s">
        <v>613</v>
      </c>
      <c r="U502" s="2155"/>
      <c r="V502" s="2155"/>
      <c r="W502" s="2155"/>
      <c r="X502" s="2155"/>
      <c r="Y502" s="2155"/>
      <c r="Z502" s="501" t="s">
        <v>214</v>
      </c>
      <c r="AA502" s="442"/>
      <c r="AB502" s="1082"/>
      <c r="AC502" s="1113"/>
      <c r="AD502" s="1114"/>
      <c r="AE502" s="126"/>
      <c r="AF502" s="327"/>
      <c r="AG502" s="129"/>
      <c r="AH502" s="129"/>
      <c r="AI502" s="129"/>
      <c r="AJ502" s="129"/>
      <c r="AK502" s="129"/>
      <c r="AL502" s="129"/>
      <c r="AM502" s="129"/>
      <c r="AN502" s="129"/>
      <c r="AO502" s="129"/>
      <c r="AP502" s="31"/>
      <c r="AQ502" s="45"/>
      <c r="AR502" s="31"/>
    </row>
    <row r="503" spans="1:44" ht="13.5" customHeight="1">
      <c r="A503" s="328"/>
      <c r="B503" s="59"/>
      <c r="C503" s="48"/>
      <c r="D503" s="47"/>
      <c r="E503" s="1056"/>
      <c r="F503" s="31"/>
      <c r="G503" s="1324"/>
      <c r="H503" s="1325"/>
      <c r="I503" s="500" t="s">
        <v>613</v>
      </c>
      <c r="J503" s="2155"/>
      <c r="K503" s="2155"/>
      <c r="L503" s="2155"/>
      <c r="M503" s="2155"/>
      <c r="N503" s="2155"/>
      <c r="O503" s="501" t="s">
        <v>214</v>
      </c>
      <c r="P503" s="31"/>
      <c r="Q503" s="31"/>
      <c r="R503" s="2156" t="s">
        <v>962</v>
      </c>
      <c r="S503" s="2156"/>
      <c r="T503" s="2156"/>
      <c r="U503" s="2156"/>
      <c r="V503" s="2156"/>
      <c r="W503" s="2156"/>
      <c r="X503" s="2156"/>
      <c r="Y503" s="2156"/>
      <c r="Z503" s="2156"/>
      <c r="AA503" s="143"/>
      <c r="AB503" s="1082"/>
      <c r="AC503" s="1113"/>
      <c r="AD503" s="1114"/>
      <c r="AE503" s="126"/>
      <c r="AF503" s="327"/>
      <c r="AG503" s="129"/>
      <c r="AH503" s="129"/>
      <c r="AI503" s="129"/>
      <c r="AJ503" s="129"/>
      <c r="AK503" s="129"/>
      <c r="AL503" s="129"/>
      <c r="AM503" s="129"/>
      <c r="AN503" s="129"/>
      <c r="AO503" s="129"/>
      <c r="AP503" s="31"/>
      <c r="AQ503" s="45"/>
      <c r="AR503" s="31"/>
    </row>
    <row r="504" spans="1:44">
      <c r="A504" s="328"/>
      <c r="B504" s="59"/>
      <c r="C504" s="48"/>
      <c r="D504" s="47"/>
      <c r="E504" s="1056"/>
      <c r="F504" s="31"/>
      <c r="G504" s="2156" t="s">
        <v>962</v>
      </c>
      <c r="H504" s="2156"/>
      <c r="I504" s="2156"/>
      <c r="J504" s="2156"/>
      <c r="K504" s="2156"/>
      <c r="L504" s="2156"/>
      <c r="M504" s="2156"/>
      <c r="N504" s="2156"/>
      <c r="O504" s="2156"/>
      <c r="P504" s="31"/>
      <c r="Q504" s="31"/>
      <c r="R504" s="2157"/>
      <c r="S504" s="2157"/>
      <c r="T504" s="2157"/>
      <c r="U504" s="2157"/>
      <c r="V504" s="2157"/>
      <c r="W504" s="2157"/>
      <c r="X504" s="2157"/>
      <c r="Y504" s="2157"/>
      <c r="Z504" s="2157"/>
      <c r="AA504" s="143"/>
      <c r="AB504" s="1082"/>
      <c r="AC504" s="1113"/>
      <c r="AD504" s="1114"/>
      <c r="AE504" s="126"/>
      <c r="AF504" s="327"/>
      <c r="AG504" s="129"/>
      <c r="AH504" s="129"/>
      <c r="AI504" s="129"/>
      <c r="AJ504" s="129"/>
      <c r="AK504" s="129"/>
      <c r="AL504" s="129"/>
      <c r="AM504" s="129"/>
      <c r="AN504" s="129"/>
      <c r="AO504" s="129"/>
      <c r="AP504" s="31"/>
      <c r="AQ504" s="45"/>
      <c r="AR504" s="31"/>
    </row>
    <row r="505" spans="1:44" ht="13.5" customHeight="1">
      <c r="A505" s="328"/>
      <c r="B505" s="59"/>
      <c r="C505" s="48"/>
      <c r="D505" s="47"/>
      <c r="E505" s="1056"/>
      <c r="F505" s="31"/>
      <c r="G505" s="2157"/>
      <c r="H505" s="2157"/>
      <c r="I505" s="2157"/>
      <c r="J505" s="2157"/>
      <c r="K505" s="2157"/>
      <c r="L505" s="2157"/>
      <c r="M505" s="2157"/>
      <c r="N505" s="2157"/>
      <c r="O505" s="2157"/>
      <c r="P505" s="31"/>
      <c r="Q505" s="31"/>
      <c r="R505" s="31"/>
      <c r="S505" s="31"/>
      <c r="T505" s="31"/>
      <c r="U505" s="31"/>
      <c r="V505" s="31"/>
      <c r="W505" s="31"/>
      <c r="X505" s="31"/>
      <c r="Y505" s="31"/>
      <c r="Z505" s="31"/>
      <c r="AA505" s="143"/>
      <c r="AB505" s="1082"/>
      <c r="AC505" s="1113"/>
      <c r="AD505" s="1114"/>
      <c r="AE505" s="126"/>
      <c r="AF505" s="327"/>
      <c r="AG505" s="129"/>
      <c r="AH505" s="129"/>
      <c r="AI505" s="129"/>
      <c r="AJ505" s="129"/>
      <c r="AK505" s="129"/>
      <c r="AL505" s="129"/>
      <c r="AM505" s="129"/>
      <c r="AN505" s="129"/>
      <c r="AO505" s="129"/>
      <c r="AP505" s="31"/>
      <c r="AQ505" s="45"/>
      <c r="AR505" s="31"/>
    </row>
    <row r="506" spans="1:44" ht="13.5" customHeight="1">
      <c r="A506" s="328"/>
      <c r="B506" s="59"/>
      <c r="C506" s="48"/>
      <c r="D506" s="47"/>
      <c r="E506" s="1056"/>
      <c r="F506" s="142"/>
      <c r="G506" s="441"/>
      <c r="H506" s="441"/>
      <c r="I506" s="441"/>
      <c r="J506" s="441"/>
      <c r="K506" s="441"/>
      <c r="L506" s="441"/>
      <c r="M506" s="441"/>
      <c r="N506" s="441"/>
      <c r="O506" s="441"/>
      <c r="P506" s="441"/>
      <c r="Q506" s="444"/>
      <c r="R506" s="444"/>
      <c r="S506" s="444"/>
      <c r="T506" s="444"/>
      <c r="U506" s="444"/>
      <c r="V506" s="444"/>
      <c r="W506" s="31"/>
      <c r="X506" s="31"/>
      <c r="Y506" s="31"/>
      <c r="Z506" s="31"/>
      <c r="AA506" s="143"/>
      <c r="AB506" s="1082"/>
      <c r="AC506" s="1113"/>
      <c r="AD506" s="1114"/>
      <c r="AE506" s="126"/>
      <c r="AF506" s="327"/>
      <c r="AG506" s="129"/>
      <c r="AH506" s="129"/>
      <c r="AI506" s="129"/>
      <c r="AJ506" s="129"/>
      <c r="AK506" s="129"/>
      <c r="AL506" s="129"/>
      <c r="AM506" s="129"/>
      <c r="AN506" s="129"/>
      <c r="AO506" s="129"/>
      <c r="AP506" s="31"/>
      <c r="AQ506" s="45"/>
      <c r="AR506" s="31"/>
    </row>
    <row r="507" spans="1:44">
      <c r="A507" s="328"/>
      <c r="B507" s="59"/>
      <c r="C507" s="48"/>
      <c r="D507" s="47"/>
      <c r="E507" s="1056"/>
      <c r="F507" s="142"/>
      <c r="G507" s="1140" t="s">
        <v>506</v>
      </c>
      <c r="H507" s="1140"/>
      <c r="I507" s="1140"/>
      <c r="J507" s="1140"/>
      <c r="K507" s="1140"/>
      <c r="L507" s="1140"/>
      <c r="M507" s="1140"/>
      <c r="N507" s="1140"/>
      <c r="O507" s="1140"/>
      <c r="P507" s="1140"/>
      <c r="Q507" s="1140"/>
      <c r="R507" s="1140"/>
      <c r="S507" s="1140"/>
      <c r="T507" s="1140"/>
      <c r="U507" s="1140"/>
      <c r="V507" s="1140"/>
      <c r="W507" s="1140"/>
      <c r="X507" s="1140"/>
      <c r="Y507" s="1140"/>
      <c r="Z507" s="1140"/>
      <c r="AA507" s="143"/>
      <c r="AB507" s="144"/>
      <c r="AC507" s="145"/>
      <c r="AD507" s="146"/>
      <c r="AE507" s="126"/>
      <c r="AF507" s="327"/>
      <c r="AG507" s="129"/>
      <c r="AH507" s="129"/>
      <c r="AI507" s="129"/>
      <c r="AJ507" s="129"/>
      <c r="AK507" s="129"/>
      <c r="AL507" s="129"/>
      <c r="AM507" s="129"/>
      <c r="AN507" s="129"/>
      <c r="AO507" s="129"/>
      <c r="AP507" s="31"/>
      <c r="AQ507" s="45"/>
      <c r="AR507" s="31"/>
    </row>
    <row r="508" spans="1:44">
      <c r="A508" s="328"/>
      <c r="B508" s="59"/>
      <c r="C508" s="48"/>
      <c r="D508" s="47"/>
      <c r="E508" s="1056"/>
      <c r="F508" s="142"/>
      <c r="G508" s="2291"/>
      <c r="H508" s="2291"/>
      <c r="I508" s="2291"/>
      <c r="J508" s="2291"/>
      <c r="K508" s="2291"/>
      <c r="L508" s="2291"/>
      <c r="M508" s="2291"/>
      <c r="N508" s="2291"/>
      <c r="O508" s="2291"/>
      <c r="P508" s="2291"/>
      <c r="Q508" s="2291"/>
      <c r="R508" s="2291"/>
      <c r="S508" s="2291"/>
      <c r="T508" s="2291"/>
      <c r="U508" s="2291"/>
      <c r="V508" s="2291"/>
      <c r="W508" s="2291"/>
      <c r="X508" s="2291"/>
      <c r="Y508" s="2291"/>
      <c r="Z508" s="2291"/>
      <c r="AA508" s="143"/>
      <c r="AB508" s="144"/>
      <c r="AC508" s="145"/>
      <c r="AD508" s="146"/>
      <c r="AE508" s="126"/>
      <c r="AF508" s="327"/>
      <c r="AG508" s="129"/>
      <c r="AH508" s="129"/>
      <c r="AI508" s="129"/>
      <c r="AJ508" s="129"/>
      <c r="AK508" s="129"/>
      <c r="AL508" s="129"/>
      <c r="AM508" s="129"/>
      <c r="AN508" s="129"/>
      <c r="AO508" s="129"/>
      <c r="AP508" s="31"/>
      <c r="AQ508" s="45"/>
      <c r="AR508" s="31"/>
    </row>
    <row r="509" spans="1:44">
      <c r="A509" s="328"/>
      <c r="B509" s="59"/>
      <c r="C509" s="48"/>
      <c r="D509" s="47"/>
      <c r="E509" s="1056"/>
      <c r="F509" s="142"/>
      <c r="G509" s="2291"/>
      <c r="H509" s="2291"/>
      <c r="I509" s="2291"/>
      <c r="J509" s="2291"/>
      <c r="K509" s="2291"/>
      <c r="L509" s="2291"/>
      <c r="M509" s="2291"/>
      <c r="N509" s="2291"/>
      <c r="O509" s="2291"/>
      <c r="P509" s="2291"/>
      <c r="Q509" s="2291"/>
      <c r="R509" s="2291"/>
      <c r="S509" s="2291"/>
      <c r="T509" s="2291"/>
      <c r="U509" s="2291"/>
      <c r="V509" s="2291"/>
      <c r="W509" s="2291"/>
      <c r="X509" s="2291"/>
      <c r="Y509" s="2291"/>
      <c r="Z509" s="2291"/>
      <c r="AA509" s="143"/>
      <c r="AB509" s="144"/>
      <c r="AC509" s="145"/>
      <c r="AD509" s="146"/>
      <c r="AE509" s="126"/>
      <c r="AF509" s="327"/>
      <c r="AG509" s="129"/>
      <c r="AH509" s="129"/>
      <c r="AI509" s="129"/>
      <c r="AJ509" s="129"/>
      <c r="AK509" s="129"/>
      <c r="AL509" s="129"/>
      <c r="AM509" s="129"/>
      <c r="AN509" s="129"/>
      <c r="AO509" s="129"/>
      <c r="AP509" s="31"/>
      <c r="AQ509" s="45"/>
      <c r="AR509" s="31"/>
    </row>
    <row r="510" spans="1:44">
      <c r="A510" s="328"/>
      <c r="B510" s="59"/>
      <c r="C510" s="48"/>
      <c r="D510" s="47"/>
      <c r="E510" s="1056"/>
      <c r="F510" s="142"/>
      <c r="G510" s="2291"/>
      <c r="H510" s="2291"/>
      <c r="I510" s="2291"/>
      <c r="J510" s="2291"/>
      <c r="K510" s="2291"/>
      <c r="L510" s="2291"/>
      <c r="M510" s="2291"/>
      <c r="N510" s="2291"/>
      <c r="O510" s="2291"/>
      <c r="P510" s="2291"/>
      <c r="Q510" s="2291"/>
      <c r="R510" s="2291"/>
      <c r="S510" s="2291"/>
      <c r="T510" s="2291"/>
      <c r="U510" s="2291"/>
      <c r="V510" s="2291"/>
      <c r="W510" s="2291"/>
      <c r="X510" s="2291"/>
      <c r="Y510" s="2291"/>
      <c r="Z510" s="2291"/>
      <c r="AA510" s="143"/>
      <c r="AB510" s="144"/>
      <c r="AC510" s="145"/>
      <c r="AD510" s="146"/>
      <c r="AE510" s="126"/>
      <c r="AF510" s="327"/>
      <c r="AG510" s="129"/>
      <c r="AH510" s="129"/>
      <c r="AI510" s="129"/>
      <c r="AJ510" s="129"/>
      <c r="AK510" s="129"/>
      <c r="AL510" s="129"/>
      <c r="AM510" s="129"/>
      <c r="AN510" s="129"/>
      <c r="AO510" s="129"/>
      <c r="AP510" s="31"/>
      <c r="AQ510" s="45"/>
      <c r="AR510" s="31"/>
    </row>
    <row r="511" spans="1:44" ht="10.8" customHeight="1">
      <c r="A511" s="328"/>
      <c r="B511" s="59"/>
      <c r="C511" s="48"/>
      <c r="D511" s="47"/>
      <c r="E511" s="1056"/>
      <c r="F511" s="142"/>
      <c r="G511" s="153"/>
      <c r="H511" s="153"/>
      <c r="I511" s="153"/>
      <c r="J511" s="153"/>
      <c r="K511" s="153"/>
      <c r="L511" s="153"/>
      <c r="M511" s="153"/>
      <c r="N511" s="153"/>
      <c r="O511" s="153"/>
      <c r="P511" s="153"/>
      <c r="Q511" s="153"/>
      <c r="R511" s="153"/>
      <c r="S511" s="153"/>
      <c r="T511" s="153"/>
      <c r="U511" s="153"/>
      <c r="V511" s="153"/>
      <c r="W511" s="153"/>
      <c r="X511" s="153"/>
      <c r="Y511" s="153"/>
      <c r="Z511" s="153"/>
      <c r="AA511" s="143"/>
      <c r="AB511" s="144"/>
      <c r="AC511" s="145"/>
      <c r="AD511" s="146"/>
      <c r="AE511" s="126"/>
      <c r="AF511" s="327"/>
      <c r="AG511" s="129"/>
      <c r="AH511" s="129"/>
      <c r="AI511" s="129"/>
      <c r="AJ511" s="129"/>
      <c r="AK511" s="129"/>
      <c r="AL511" s="129"/>
      <c r="AM511" s="129"/>
      <c r="AN511" s="129"/>
      <c r="AO511" s="129"/>
      <c r="AP511" s="31"/>
      <c r="AQ511" s="45"/>
      <c r="AR511" s="31"/>
    </row>
    <row r="512" spans="1:44">
      <c r="A512" s="328"/>
      <c r="B512" s="59"/>
      <c r="C512" s="48"/>
      <c r="D512" s="47"/>
      <c r="E512" s="1056"/>
      <c r="F512" s="142"/>
      <c r="G512" s="2292" t="s">
        <v>507</v>
      </c>
      <c r="H512" s="2293"/>
      <c r="I512" s="2293"/>
      <c r="J512" s="2293"/>
      <c r="K512" s="2293"/>
      <c r="L512" s="2293"/>
      <c r="M512" s="2293"/>
      <c r="N512" s="2293"/>
      <c r="O512" s="2293"/>
      <c r="P512" s="2293"/>
      <c r="Q512" s="2293"/>
      <c r="R512" s="2293"/>
      <c r="S512" s="2293"/>
      <c r="T512" s="2293"/>
      <c r="U512" s="2293"/>
      <c r="V512" s="2293"/>
      <c r="W512" s="2293"/>
      <c r="X512" s="2293"/>
      <c r="Y512" s="2293"/>
      <c r="Z512" s="2293"/>
      <c r="AA512" s="143"/>
      <c r="AB512" s="144"/>
      <c r="AC512" s="145"/>
      <c r="AD512" s="146"/>
      <c r="AE512" s="126"/>
      <c r="AF512" s="327"/>
      <c r="AG512" s="129"/>
      <c r="AH512" s="129"/>
      <c r="AI512" s="129"/>
      <c r="AJ512" s="129"/>
      <c r="AK512" s="129"/>
      <c r="AL512" s="129"/>
      <c r="AM512" s="129"/>
      <c r="AN512" s="129"/>
      <c r="AO512" s="129"/>
      <c r="AP512" s="31"/>
      <c r="AQ512" s="45"/>
      <c r="AR512" s="31"/>
    </row>
    <row r="513" spans="1:44" ht="12" customHeight="1">
      <c r="A513" s="328"/>
      <c r="B513" s="59"/>
      <c r="C513" s="48"/>
      <c r="D513" s="47"/>
      <c r="E513" s="47"/>
      <c r="F513" s="142"/>
      <c r="G513" s="2294"/>
      <c r="H513" s="2295"/>
      <c r="I513" s="2295"/>
      <c r="J513" s="2295"/>
      <c r="K513" s="2295"/>
      <c r="L513" s="2295"/>
      <c r="M513" s="2295"/>
      <c r="N513" s="2295"/>
      <c r="O513" s="2295"/>
      <c r="P513" s="2295"/>
      <c r="Q513" s="2295"/>
      <c r="R513" s="2295"/>
      <c r="S513" s="2295"/>
      <c r="T513" s="2295"/>
      <c r="U513" s="2295"/>
      <c r="V513" s="2295"/>
      <c r="W513" s="2295"/>
      <c r="X513" s="2295"/>
      <c r="Y513" s="2295"/>
      <c r="Z513" s="2296"/>
      <c r="AA513" s="143"/>
      <c r="AB513" s="144"/>
      <c r="AC513" s="145"/>
      <c r="AD513" s="146"/>
      <c r="AE513" s="126"/>
      <c r="AF513" s="327"/>
      <c r="AG513" s="129"/>
      <c r="AH513" s="129"/>
      <c r="AI513" s="129"/>
      <c r="AJ513" s="129"/>
      <c r="AK513" s="129"/>
      <c r="AL513" s="129"/>
      <c r="AM513" s="129"/>
      <c r="AN513" s="129"/>
      <c r="AO513" s="129"/>
      <c r="AP513" s="31"/>
      <c r="AQ513" s="45"/>
      <c r="AR513" s="31"/>
    </row>
    <row r="514" spans="1:44" ht="12" customHeight="1">
      <c r="A514" s="328"/>
      <c r="B514" s="59"/>
      <c r="C514" s="48"/>
      <c r="D514" s="47"/>
      <c r="E514" s="47"/>
      <c r="F514" s="142"/>
      <c r="G514" s="1855"/>
      <c r="H514" s="1856"/>
      <c r="I514" s="1856"/>
      <c r="J514" s="1856"/>
      <c r="K514" s="1856"/>
      <c r="L514" s="1856"/>
      <c r="M514" s="1856"/>
      <c r="N514" s="1856"/>
      <c r="O514" s="1856"/>
      <c r="P514" s="1856"/>
      <c r="Q514" s="1856"/>
      <c r="R514" s="1856"/>
      <c r="S514" s="1856"/>
      <c r="T514" s="1856"/>
      <c r="U514" s="1856"/>
      <c r="V514" s="1856"/>
      <c r="W514" s="1856"/>
      <c r="X514" s="1856"/>
      <c r="Y514" s="1856"/>
      <c r="Z514" s="1857"/>
      <c r="AA514" s="143"/>
      <c r="AB514" s="144"/>
      <c r="AC514" s="145"/>
      <c r="AD514" s="146"/>
      <c r="AE514" s="126"/>
      <c r="AF514" s="327"/>
      <c r="AG514" s="129"/>
      <c r="AH514" s="129"/>
      <c r="AI514" s="129"/>
      <c r="AJ514" s="129"/>
      <c r="AK514" s="129"/>
      <c r="AL514" s="129"/>
      <c r="AM514" s="129"/>
      <c r="AN514" s="129"/>
      <c r="AO514" s="129"/>
      <c r="AP514" s="31"/>
      <c r="AQ514" s="45"/>
      <c r="AR514" s="31"/>
    </row>
    <row r="515" spans="1:44" ht="12" customHeight="1">
      <c r="A515" s="328"/>
      <c r="B515" s="59"/>
      <c r="C515" s="48"/>
      <c r="D515" s="47"/>
      <c r="E515" s="47"/>
      <c r="F515" s="142"/>
      <c r="G515" s="1561"/>
      <c r="H515" s="1562"/>
      <c r="I515" s="1562"/>
      <c r="J515" s="1562"/>
      <c r="K515" s="1562"/>
      <c r="L515" s="1562"/>
      <c r="M515" s="1562"/>
      <c r="N515" s="1562"/>
      <c r="O515" s="1562"/>
      <c r="P515" s="1562"/>
      <c r="Q515" s="1562"/>
      <c r="R515" s="1562"/>
      <c r="S515" s="1562"/>
      <c r="T515" s="1562"/>
      <c r="U515" s="1562"/>
      <c r="V515" s="1562"/>
      <c r="W515" s="1562"/>
      <c r="X515" s="1562"/>
      <c r="Y515" s="1562"/>
      <c r="Z515" s="1563"/>
      <c r="AA515" s="143"/>
      <c r="AB515" s="144"/>
      <c r="AC515" s="145"/>
      <c r="AD515" s="146"/>
      <c r="AE515" s="126"/>
      <c r="AF515" s="327"/>
      <c r="AG515" s="129"/>
      <c r="AH515" s="129"/>
      <c r="AI515" s="129"/>
      <c r="AJ515" s="129"/>
      <c r="AK515" s="129"/>
      <c r="AL515" s="129"/>
      <c r="AM515" s="129"/>
      <c r="AN515" s="129"/>
      <c r="AO515" s="129"/>
      <c r="AP515" s="31"/>
      <c r="AQ515" s="45"/>
      <c r="AR515" s="31"/>
    </row>
    <row r="516" spans="1:44" ht="8.4" customHeight="1">
      <c r="A516" s="328"/>
      <c r="B516" s="59"/>
      <c r="C516" s="48"/>
      <c r="D516" s="47"/>
      <c r="E516" s="47"/>
      <c r="F516" s="142"/>
      <c r="G516" s="588"/>
      <c r="H516" s="588"/>
      <c r="I516" s="588"/>
      <c r="J516" s="588"/>
      <c r="K516" s="588"/>
      <c r="L516" s="588"/>
      <c r="M516" s="588"/>
      <c r="N516" s="588"/>
      <c r="O516" s="588"/>
      <c r="P516" s="588"/>
      <c r="Q516" s="588"/>
      <c r="R516" s="588"/>
      <c r="S516" s="588"/>
      <c r="T516" s="588"/>
      <c r="U516" s="588"/>
      <c r="V516" s="588"/>
      <c r="W516" s="588"/>
      <c r="X516" s="588"/>
      <c r="Y516" s="588"/>
      <c r="Z516" s="588"/>
      <c r="AA516" s="143"/>
      <c r="AB516" s="144"/>
      <c r="AC516" s="145"/>
      <c r="AD516" s="146"/>
      <c r="AE516" s="126"/>
      <c r="AF516" s="327"/>
      <c r="AG516" s="129"/>
      <c r="AH516" s="129"/>
      <c r="AI516" s="129"/>
      <c r="AJ516" s="129"/>
      <c r="AK516" s="129"/>
      <c r="AL516" s="129"/>
      <c r="AM516" s="129"/>
      <c r="AN516" s="129"/>
      <c r="AO516" s="129"/>
      <c r="AP516" s="31"/>
      <c r="AQ516" s="45"/>
      <c r="AR516" s="31"/>
    </row>
    <row r="517" spans="1:44" ht="13.5" customHeight="1">
      <c r="A517" s="1056" t="s">
        <v>1105</v>
      </c>
      <c r="B517" s="1110">
        <v>19</v>
      </c>
      <c r="C517" s="1180" t="s">
        <v>567</v>
      </c>
      <c r="D517" s="63" t="s">
        <v>1209</v>
      </c>
      <c r="E517" s="1056" t="s">
        <v>1177</v>
      </c>
      <c r="F517" s="31"/>
      <c r="G517" s="31" t="s">
        <v>896</v>
      </c>
      <c r="H517" s="396" t="s">
        <v>931</v>
      </c>
      <c r="I517" s="396"/>
      <c r="J517" s="396"/>
      <c r="K517" s="396"/>
      <c r="L517" s="396"/>
      <c r="M517" s="396"/>
      <c r="N517" s="396"/>
      <c r="O517" s="396"/>
      <c r="P517" s="396"/>
      <c r="Q517" s="396"/>
      <c r="R517" s="396"/>
      <c r="S517" s="396"/>
      <c r="T517" s="396"/>
      <c r="U517" s="396"/>
      <c r="V517" s="396"/>
      <c r="W517" s="124"/>
      <c r="X517" s="124"/>
      <c r="Y517" s="124"/>
      <c r="Z517" s="124"/>
      <c r="AA517" s="124"/>
      <c r="AB517" s="1082" t="s">
        <v>495</v>
      </c>
      <c r="AC517" s="1113"/>
      <c r="AD517" s="1114"/>
      <c r="AE517" s="126"/>
      <c r="AF517" s="327"/>
      <c r="AG517" s="129"/>
      <c r="AH517" s="129"/>
      <c r="AI517" s="129"/>
      <c r="AJ517" s="129"/>
      <c r="AK517" s="129"/>
      <c r="AL517" s="129"/>
      <c r="AM517" s="129"/>
      <c r="AN517" s="129"/>
      <c r="AO517" s="129"/>
      <c r="AP517" s="31"/>
      <c r="AQ517" s="45"/>
      <c r="AR517" s="31"/>
    </row>
    <row r="518" spans="1:44">
      <c r="A518" s="1056"/>
      <c r="B518" s="1110"/>
      <c r="C518" s="1180"/>
      <c r="D518" s="47"/>
      <c r="E518" s="1056"/>
      <c r="F518" s="31"/>
      <c r="G518" s="1011" t="s">
        <v>72</v>
      </c>
      <c r="H518" s="2297"/>
      <c r="I518" s="2297"/>
      <c r="J518" s="2297"/>
      <c r="K518" s="2297"/>
      <c r="L518" s="2297"/>
      <c r="M518" s="2298"/>
      <c r="N518" s="2299" t="s">
        <v>291</v>
      </c>
      <c r="O518" s="2300"/>
      <c r="P518" s="2300"/>
      <c r="Q518" s="2300"/>
      <c r="R518" s="2300"/>
      <c r="S518" s="2300"/>
      <c r="T518" s="2300"/>
      <c r="U518" s="2300"/>
      <c r="V518" s="2301"/>
      <c r="W518" s="31"/>
      <c r="X518" s="31"/>
      <c r="Y518" s="31"/>
      <c r="Z518" s="31"/>
      <c r="AA518" s="31"/>
      <c r="AB518" s="1082"/>
      <c r="AC518" s="1113"/>
      <c r="AD518" s="1114"/>
      <c r="AE518" s="126"/>
      <c r="AF518" s="327"/>
      <c r="AG518" s="129"/>
      <c r="AH518" s="129"/>
      <c r="AI518" s="129"/>
      <c r="AJ518" s="129"/>
      <c r="AK518" s="129"/>
      <c r="AL518" s="129"/>
      <c r="AM518" s="129"/>
      <c r="AN518" s="129"/>
      <c r="AO518" s="129"/>
      <c r="AP518" s="31"/>
      <c r="AQ518" s="45"/>
      <c r="AR518" s="31"/>
    </row>
    <row r="519" spans="1:44">
      <c r="A519" s="1056"/>
      <c r="B519" s="59"/>
      <c r="C519" s="1180"/>
      <c r="D519" s="47"/>
      <c r="E519" s="1056"/>
      <c r="F519" s="31"/>
      <c r="G519" s="1011"/>
      <c r="H519" s="1011"/>
      <c r="I519" s="1011"/>
      <c r="J519" s="1011"/>
      <c r="K519" s="1011"/>
      <c r="L519" s="1011"/>
      <c r="M519" s="1012"/>
      <c r="N519" s="1016"/>
      <c r="O519" s="1017"/>
      <c r="P519" s="1017"/>
      <c r="Q519" s="1017"/>
      <c r="R519" s="1017"/>
      <c r="S519" s="1017"/>
      <c r="T519" s="1017"/>
      <c r="U519" s="1017"/>
      <c r="V519" s="1018"/>
      <c r="W519" s="31"/>
      <c r="X519" s="31"/>
      <c r="Y519" s="31"/>
      <c r="Z519" s="31"/>
      <c r="AA519" s="31"/>
      <c r="AB519" s="1082"/>
      <c r="AC519" s="1113"/>
      <c r="AD519" s="1114"/>
      <c r="AE519" s="126"/>
      <c r="AF519" s="327"/>
      <c r="AG519" s="129"/>
      <c r="AH519" s="129"/>
      <c r="AI519" s="129"/>
      <c r="AJ519" s="129"/>
      <c r="AK519" s="129"/>
      <c r="AL519" s="129"/>
      <c r="AM519" s="129"/>
      <c r="AN519" s="129"/>
      <c r="AO519" s="129"/>
      <c r="AP519" s="31"/>
      <c r="AQ519" s="45"/>
      <c r="AR519" s="31"/>
    </row>
    <row r="520" spans="1:44">
      <c r="A520" s="1056"/>
      <c r="B520" s="59"/>
      <c r="C520" s="1180"/>
      <c r="D520" s="47"/>
      <c r="E520" s="1056"/>
      <c r="F520" s="31"/>
      <c r="G520" s="157"/>
      <c r="H520" s="157"/>
      <c r="I520" s="157"/>
      <c r="J520" s="157"/>
      <c r="K520" s="157"/>
      <c r="L520" s="157"/>
      <c r="M520" s="157"/>
      <c r="N520" s="157"/>
      <c r="O520" s="157"/>
      <c r="P520" s="157"/>
      <c r="Q520" s="157"/>
      <c r="R520" s="157"/>
      <c r="S520" s="157"/>
      <c r="T520" s="157"/>
      <c r="U520" s="157"/>
      <c r="V520" s="157"/>
      <c r="W520" s="157"/>
      <c r="X520" s="31"/>
      <c r="Y520" s="31"/>
      <c r="Z520" s="31"/>
      <c r="AA520" s="31"/>
      <c r="AB520" s="190"/>
      <c r="AC520" s="191"/>
      <c r="AD520" s="192"/>
      <c r="AE520" s="126"/>
      <c r="AF520" s="327"/>
      <c r="AG520" s="129"/>
      <c r="AH520" s="129"/>
      <c r="AI520" s="129"/>
      <c r="AJ520" s="129"/>
      <c r="AK520" s="129"/>
      <c r="AL520" s="129"/>
      <c r="AM520" s="129"/>
      <c r="AN520" s="129"/>
      <c r="AO520" s="129"/>
      <c r="AP520" s="31"/>
      <c r="AQ520" s="45"/>
      <c r="AR520" s="31"/>
    </row>
    <row r="521" spans="1:44">
      <c r="A521" s="1056"/>
      <c r="B521" s="59"/>
      <c r="C521" s="488"/>
      <c r="D521" s="47"/>
      <c r="E521" s="1056"/>
      <c r="F521" s="31"/>
      <c r="G521" s="157"/>
      <c r="H521" s="157"/>
      <c r="I521" s="157"/>
      <c r="J521" s="157"/>
      <c r="K521" s="157"/>
      <c r="L521" s="157"/>
      <c r="M521" s="157"/>
      <c r="N521" s="157"/>
      <c r="O521" s="157"/>
      <c r="P521" s="157"/>
      <c r="Q521" s="157"/>
      <c r="R521" s="157"/>
      <c r="S521" s="157"/>
      <c r="T521" s="157"/>
      <c r="U521" s="157"/>
      <c r="V521" s="157"/>
      <c r="W521" s="157"/>
      <c r="X521" s="31"/>
      <c r="Y521" s="31"/>
      <c r="Z521" s="31"/>
      <c r="AA521" s="31"/>
      <c r="AB521" s="190"/>
      <c r="AC521" s="191"/>
      <c r="AD521" s="192"/>
      <c r="AE521" s="126"/>
      <c r="AF521" s="327"/>
      <c r="AG521" s="129"/>
      <c r="AH521" s="129"/>
      <c r="AI521" s="129"/>
      <c r="AJ521" s="129"/>
      <c r="AK521" s="129"/>
      <c r="AL521" s="129"/>
      <c r="AM521" s="129"/>
      <c r="AN521" s="129"/>
      <c r="AO521" s="129"/>
      <c r="AP521" s="31"/>
      <c r="AQ521" s="45"/>
      <c r="AR521" s="31"/>
    </row>
    <row r="522" spans="1:44">
      <c r="A522" s="47"/>
      <c r="B522" s="59"/>
      <c r="C522" s="488"/>
      <c r="D522" s="47"/>
      <c r="E522" s="1056" t="s">
        <v>1178</v>
      </c>
      <c r="F522" s="31"/>
      <c r="G522" s="1436" t="s">
        <v>932</v>
      </c>
      <c r="H522" s="1436"/>
      <c r="I522" s="1436"/>
      <c r="J522" s="1436"/>
      <c r="K522" s="1436"/>
      <c r="L522" s="1436"/>
      <c r="M522" s="1436"/>
      <c r="N522" s="1436"/>
      <c r="O522" s="1436"/>
      <c r="P522" s="1436"/>
      <c r="Q522" s="1436"/>
      <c r="R522" s="1436"/>
      <c r="S522" s="1436"/>
      <c r="T522" s="1436"/>
      <c r="U522" s="1436"/>
      <c r="V522" s="1436"/>
      <c r="W522" s="1436"/>
      <c r="X522" s="1436"/>
      <c r="Y522" s="1436"/>
      <c r="Z522" s="1436"/>
      <c r="AA522" s="31"/>
      <c r="AB522" s="190"/>
      <c r="AC522" s="191"/>
      <c r="AD522" s="192"/>
      <c r="AE522" s="126"/>
      <c r="AF522" s="327"/>
      <c r="AG522" s="129"/>
      <c r="AH522" s="129"/>
      <c r="AI522" s="129"/>
      <c r="AJ522" s="129"/>
      <c r="AK522" s="129"/>
      <c r="AL522" s="129"/>
      <c r="AM522" s="129"/>
      <c r="AN522" s="129"/>
      <c r="AO522" s="129"/>
      <c r="AP522" s="31"/>
      <c r="AQ522" s="45"/>
      <c r="AR522" s="31"/>
    </row>
    <row r="523" spans="1:44">
      <c r="A523" s="47"/>
      <c r="B523" s="59"/>
      <c r="C523" s="488"/>
      <c r="D523" s="47"/>
      <c r="E523" s="1056"/>
      <c r="F523" s="31"/>
      <c r="G523" s="2294"/>
      <c r="H523" s="2295"/>
      <c r="I523" s="2295"/>
      <c r="J523" s="2295"/>
      <c r="K523" s="2295"/>
      <c r="L523" s="2295"/>
      <c r="M523" s="2295"/>
      <c r="N523" s="2295"/>
      <c r="O523" s="2295"/>
      <c r="P523" s="2295"/>
      <c r="Q523" s="2295"/>
      <c r="R523" s="2295"/>
      <c r="S523" s="2295"/>
      <c r="T523" s="2295"/>
      <c r="U523" s="2295"/>
      <c r="V523" s="2295"/>
      <c r="W523" s="2295"/>
      <c r="X523" s="2295"/>
      <c r="Y523" s="2295"/>
      <c r="Z523" s="2296"/>
      <c r="AA523" s="31"/>
      <c r="AB523" s="190"/>
      <c r="AC523" s="191"/>
      <c r="AD523" s="192"/>
      <c r="AE523" s="126"/>
      <c r="AF523" s="327"/>
      <c r="AG523" s="129"/>
      <c r="AH523" s="129"/>
      <c r="AI523" s="129"/>
      <c r="AJ523" s="129"/>
      <c r="AK523" s="129"/>
      <c r="AL523" s="129"/>
      <c r="AM523" s="129"/>
      <c r="AN523" s="129"/>
      <c r="AO523" s="129"/>
      <c r="AP523" s="31"/>
      <c r="AQ523" s="45"/>
      <c r="AR523" s="31"/>
    </row>
    <row r="524" spans="1:44">
      <c r="A524" s="47"/>
      <c r="B524" s="59"/>
      <c r="C524" s="488"/>
      <c r="D524" s="47"/>
      <c r="E524" s="1056"/>
      <c r="F524" s="31"/>
      <c r="G524" s="1855"/>
      <c r="H524" s="1856"/>
      <c r="I524" s="1856"/>
      <c r="J524" s="1856"/>
      <c r="K524" s="1856"/>
      <c r="L524" s="1856"/>
      <c r="M524" s="1856"/>
      <c r="N524" s="1856"/>
      <c r="O524" s="1856"/>
      <c r="P524" s="1856"/>
      <c r="Q524" s="1856"/>
      <c r="R524" s="1856"/>
      <c r="S524" s="1856"/>
      <c r="T524" s="1856"/>
      <c r="U524" s="1856"/>
      <c r="V524" s="1856"/>
      <c r="W524" s="1856"/>
      <c r="X524" s="1856"/>
      <c r="Y524" s="1856"/>
      <c r="Z524" s="1857"/>
      <c r="AA524" s="31"/>
      <c r="AB524" s="190"/>
      <c r="AC524" s="191"/>
      <c r="AD524" s="192"/>
      <c r="AE524" s="126"/>
      <c r="AF524" s="327"/>
      <c r="AG524" s="129"/>
      <c r="AH524" s="129"/>
      <c r="AI524" s="129"/>
      <c r="AJ524" s="129"/>
      <c r="AK524" s="129"/>
      <c r="AL524" s="129"/>
      <c r="AM524" s="129"/>
      <c r="AN524" s="129"/>
      <c r="AO524" s="129"/>
      <c r="AP524" s="31"/>
      <c r="AQ524" s="45"/>
      <c r="AR524" s="31"/>
    </row>
    <row r="525" spans="1:44">
      <c r="A525" s="47"/>
      <c r="B525" s="59"/>
      <c r="C525" s="488"/>
      <c r="D525" s="47"/>
      <c r="E525" s="1056"/>
      <c r="F525" s="31"/>
      <c r="G525" s="1561"/>
      <c r="H525" s="1562"/>
      <c r="I525" s="1562"/>
      <c r="J525" s="1562"/>
      <c r="K525" s="1562"/>
      <c r="L525" s="1562"/>
      <c r="M525" s="1562"/>
      <c r="N525" s="1562"/>
      <c r="O525" s="1562"/>
      <c r="P525" s="1562"/>
      <c r="Q525" s="1562"/>
      <c r="R525" s="1562"/>
      <c r="S525" s="1562"/>
      <c r="T525" s="1562"/>
      <c r="U525" s="1562"/>
      <c r="V525" s="1562"/>
      <c r="W525" s="1562"/>
      <c r="X525" s="1562"/>
      <c r="Y525" s="1562"/>
      <c r="Z525" s="1563"/>
      <c r="AA525" s="31"/>
      <c r="AB525" s="190"/>
      <c r="AC525" s="191"/>
      <c r="AD525" s="192"/>
      <c r="AE525" s="126"/>
      <c r="AF525" s="327"/>
      <c r="AG525" s="129"/>
      <c r="AH525" s="129"/>
      <c r="AI525" s="129"/>
      <c r="AJ525" s="129"/>
      <c r="AK525" s="129"/>
      <c r="AL525" s="129"/>
      <c r="AM525" s="129"/>
      <c r="AN525" s="129"/>
      <c r="AO525" s="129"/>
      <c r="AP525" s="31"/>
      <c r="AQ525" s="45"/>
      <c r="AR525" s="31"/>
    </row>
    <row r="526" spans="1:44">
      <c r="A526" s="203"/>
      <c r="B526" s="127"/>
      <c r="C526" s="503"/>
      <c r="D526" s="203"/>
      <c r="E526" s="1480"/>
      <c r="F526" s="118"/>
      <c r="G526" s="395"/>
      <c r="H526" s="395"/>
      <c r="I526" s="395"/>
      <c r="J526" s="395"/>
      <c r="K526" s="395"/>
      <c r="L526" s="395"/>
      <c r="M526" s="395"/>
      <c r="N526" s="395"/>
      <c r="O526" s="395"/>
      <c r="P526" s="395"/>
      <c r="Q526" s="395"/>
      <c r="R526" s="395"/>
      <c r="S526" s="395"/>
      <c r="T526" s="395"/>
      <c r="U526" s="395"/>
      <c r="V526" s="395"/>
      <c r="W526" s="395"/>
      <c r="X526" s="118"/>
      <c r="Y526" s="118"/>
      <c r="Z526" s="118"/>
      <c r="AA526" s="118"/>
      <c r="AB526" s="206"/>
      <c r="AC526" s="207"/>
      <c r="AD526" s="208"/>
      <c r="AE526" s="126"/>
      <c r="AF526" s="327"/>
      <c r="AG526" s="129"/>
      <c r="AH526" s="129"/>
      <c r="AI526" s="129"/>
      <c r="AJ526" s="129"/>
      <c r="AK526" s="129"/>
      <c r="AL526" s="129"/>
      <c r="AM526" s="129"/>
      <c r="AN526" s="129"/>
      <c r="AO526" s="129"/>
      <c r="AP526" s="31"/>
      <c r="AQ526" s="45"/>
      <c r="AR526" s="31"/>
    </row>
    <row r="527" spans="1:44">
      <c r="A527" s="47"/>
      <c r="B527" s="59"/>
      <c r="C527" s="488"/>
      <c r="D527" s="47"/>
      <c r="E527" s="47"/>
      <c r="F527" s="31"/>
      <c r="G527" s="31" t="s">
        <v>896</v>
      </c>
      <c r="H527" s="2142" t="s">
        <v>907</v>
      </c>
      <c r="I527" s="2142"/>
      <c r="J527" s="2142"/>
      <c r="K527" s="2142"/>
      <c r="L527" s="2142"/>
      <c r="M527" s="2142"/>
      <c r="N527" s="2142"/>
      <c r="O527" s="2142"/>
      <c r="P527" s="2142"/>
      <c r="Q527" s="2142"/>
      <c r="R527" s="2142"/>
      <c r="S527" s="2142"/>
      <c r="T527" s="2146"/>
      <c r="U527" s="479"/>
      <c r="V527" s="448"/>
      <c r="W527" s="31"/>
      <c r="X527" s="31"/>
      <c r="Y527" s="31"/>
      <c r="Z527" s="31"/>
      <c r="AA527" s="31"/>
      <c r="AB527" s="1082" t="s">
        <v>495</v>
      </c>
      <c r="AC527" s="1113"/>
      <c r="AD527" s="1114"/>
      <c r="AE527" s="126"/>
      <c r="AF527" s="327"/>
      <c r="AG527" s="129"/>
      <c r="AH527" s="129"/>
      <c r="AI527" s="129"/>
      <c r="AJ527" s="129"/>
      <c r="AK527" s="129"/>
      <c r="AL527" s="129"/>
      <c r="AM527" s="129"/>
      <c r="AN527" s="129"/>
      <c r="AO527" s="129"/>
      <c r="AP527" s="31"/>
      <c r="AQ527" s="45"/>
      <c r="AR527" s="31"/>
    </row>
    <row r="528" spans="1:44">
      <c r="A528" s="47"/>
      <c r="B528" s="59"/>
      <c r="C528" s="488"/>
      <c r="D528" s="47"/>
      <c r="E528" s="47"/>
      <c r="F528" s="31"/>
      <c r="G528" s="1011" t="s">
        <v>72</v>
      </c>
      <c r="H528" s="1011"/>
      <c r="I528" s="1011"/>
      <c r="J528" s="1011"/>
      <c r="K528" s="1011"/>
      <c r="L528" s="1011"/>
      <c r="M528" s="1012"/>
      <c r="N528" s="1665" t="s">
        <v>898</v>
      </c>
      <c r="O528" s="1665"/>
      <c r="P528" s="1665"/>
      <c r="Q528" s="1665"/>
      <c r="R528" s="1665"/>
      <c r="S528" s="1665"/>
      <c r="T528" s="1665"/>
      <c r="U528" s="1665"/>
      <c r="V528" s="1665"/>
      <c r="W528" s="1665"/>
      <c r="X528" s="1665"/>
      <c r="Y528" s="1665"/>
      <c r="Z528" s="1665"/>
      <c r="AA528" s="45"/>
      <c r="AB528" s="1082"/>
      <c r="AC528" s="1113"/>
      <c r="AD528" s="1114"/>
      <c r="AE528" s="126"/>
      <c r="AF528" s="327"/>
      <c r="AG528" s="129"/>
      <c r="AH528" s="129"/>
      <c r="AI528" s="129"/>
      <c r="AJ528" s="129"/>
      <c r="AK528" s="129"/>
      <c r="AL528" s="129"/>
      <c r="AM528" s="129"/>
      <c r="AN528" s="129"/>
      <c r="AO528" s="129"/>
      <c r="AP528" s="31"/>
      <c r="AQ528" s="45"/>
      <c r="AR528" s="31"/>
    </row>
    <row r="529" spans="1:44">
      <c r="A529" s="47"/>
      <c r="B529" s="59"/>
      <c r="C529" s="488"/>
      <c r="D529" s="47"/>
      <c r="E529" s="2290"/>
      <c r="F529" s="32"/>
      <c r="G529" s="1011"/>
      <c r="H529" s="1011"/>
      <c r="I529" s="1011"/>
      <c r="J529" s="1011"/>
      <c r="K529" s="1011"/>
      <c r="L529" s="1011"/>
      <c r="M529" s="1012"/>
      <c r="N529" s="1665"/>
      <c r="O529" s="1665"/>
      <c r="P529" s="1665"/>
      <c r="Q529" s="1665"/>
      <c r="R529" s="1665"/>
      <c r="S529" s="1665"/>
      <c r="T529" s="1665"/>
      <c r="U529" s="1665"/>
      <c r="V529" s="1665"/>
      <c r="W529" s="1665"/>
      <c r="X529" s="1665"/>
      <c r="Y529" s="1665"/>
      <c r="Z529" s="1665"/>
      <c r="AA529" s="45"/>
      <c r="AB529" s="1082"/>
      <c r="AC529" s="1113"/>
      <c r="AD529" s="1114"/>
      <c r="AE529" s="126"/>
      <c r="AF529" s="327"/>
      <c r="AG529" s="129"/>
      <c r="AH529" s="129"/>
      <c r="AI529" s="129"/>
      <c r="AJ529" s="129"/>
      <c r="AK529" s="129"/>
      <c r="AL529" s="129"/>
      <c r="AM529" s="129"/>
      <c r="AN529" s="129"/>
      <c r="AO529" s="129"/>
      <c r="AP529" s="31"/>
      <c r="AQ529" s="45"/>
      <c r="AR529" s="31"/>
    </row>
    <row r="530" spans="1:44">
      <c r="A530" s="47"/>
      <c r="B530" s="59"/>
      <c r="C530" s="488"/>
      <c r="D530" s="47"/>
      <c r="E530" s="2290"/>
      <c r="F530" s="32"/>
      <c r="G530" s="157"/>
      <c r="H530" s="157"/>
      <c r="I530" s="157"/>
      <c r="J530" s="157"/>
      <c r="K530" s="157"/>
      <c r="L530" s="157"/>
      <c r="M530" s="157"/>
      <c r="N530" s="157"/>
      <c r="O530" s="157"/>
      <c r="P530" s="157"/>
      <c r="Q530" s="157"/>
      <c r="R530" s="157"/>
      <c r="S530" s="157"/>
      <c r="T530" s="157"/>
      <c r="U530" s="157"/>
      <c r="V530" s="157"/>
      <c r="W530" s="157"/>
      <c r="X530" s="157"/>
      <c r="Y530" s="157"/>
      <c r="Z530" s="157"/>
      <c r="AA530" s="45"/>
      <c r="AB530" s="213"/>
      <c r="AC530" s="214"/>
      <c r="AD530" s="215"/>
      <c r="AE530" s="126"/>
      <c r="AF530" s="327"/>
      <c r="AG530" s="129"/>
      <c r="AH530" s="129"/>
      <c r="AI530" s="129"/>
      <c r="AJ530" s="129"/>
      <c r="AK530" s="129"/>
      <c r="AL530" s="129"/>
      <c r="AM530" s="129"/>
      <c r="AN530" s="129"/>
      <c r="AO530" s="129"/>
      <c r="AP530" s="31"/>
      <c r="AQ530" s="45"/>
      <c r="AR530" s="31"/>
    </row>
    <row r="531" spans="1:44">
      <c r="A531" s="47"/>
      <c r="B531" s="59"/>
      <c r="C531" s="488"/>
      <c r="D531" s="47"/>
      <c r="E531" s="2290"/>
      <c r="F531" s="32"/>
      <c r="G531" s="1140" t="s">
        <v>908</v>
      </c>
      <c r="H531" s="1140"/>
      <c r="I531" s="1140"/>
      <c r="J531" s="1140"/>
      <c r="K531" s="1140"/>
      <c r="L531" s="1140"/>
      <c r="M531" s="1140"/>
      <c r="N531" s="1140"/>
      <c r="O531" s="1140"/>
      <c r="P531" s="1140"/>
      <c r="Q531" s="1140"/>
      <c r="R531" s="1140"/>
      <c r="S531" s="1140"/>
      <c r="T531" s="1140"/>
      <c r="U531" s="1140"/>
      <c r="V531" s="1140"/>
      <c r="W531" s="31"/>
      <c r="X531" s="31"/>
      <c r="Y531" s="31"/>
      <c r="Z531" s="31"/>
      <c r="AA531" s="45"/>
      <c r="AB531" s="190"/>
      <c r="AC531" s="191"/>
      <c r="AD531" s="192"/>
      <c r="AE531" s="126"/>
      <c r="AF531" s="327"/>
      <c r="AG531" s="129"/>
      <c r="AH531" s="129"/>
      <c r="AI531" s="129"/>
      <c r="AJ531" s="129"/>
      <c r="AK531" s="129"/>
      <c r="AL531" s="129"/>
      <c r="AM531" s="129"/>
      <c r="AN531" s="129"/>
      <c r="AO531" s="129"/>
      <c r="AP531" s="31"/>
      <c r="AQ531" s="45"/>
      <c r="AR531" s="31"/>
    </row>
    <row r="532" spans="1:44">
      <c r="A532" s="328"/>
      <c r="B532" s="330"/>
      <c r="C532" s="105"/>
      <c r="D532" s="47"/>
      <c r="E532" s="2290"/>
      <c r="F532" s="32"/>
      <c r="G532" s="2189" t="s">
        <v>514</v>
      </c>
      <c r="H532" s="2190"/>
      <c r="I532" s="2190"/>
      <c r="J532" s="2190"/>
      <c r="K532" s="2190"/>
      <c r="L532" s="2190"/>
      <c r="M532" s="2190"/>
      <c r="N532" s="2190"/>
      <c r="O532" s="2190"/>
      <c r="P532" s="2190"/>
      <c r="Q532" s="2190"/>
      <c r="R532" s="2190"/>
      <c r="S532" s="2190"/>
      <c r="T532" s="2190"/>
      <c r="U532" s="2190"/>
      <c r="V532" s="2190"/>
      <c r="W532" s="2190"/>
      <c r="X532" s="2190"/>
      <c r="Y532" s="2190"/>
      <c r="Z532" s="2191"/>
      <c r="AA532" s="45"/>
      <c r="AB532" s="190"/>
      <c r="AC532" s="191"/>
      <c r="AD532" s="192"/>
      <c r="AE532" s="126"/>
      <c r="AF532" s="327"/>
      <c r="AG532" s="129"/>
      <c r="AH532" s="129"/>
      <c r="AI532" s="129"/>
      <c r="AJ532" s="129"/>
      <c r="AK532" s="129"/>
      <c r="AL532" s="129"/>
      <c r="AM532" s="129"/>
      <c r="AN532" s="129"/>
      <c r="AO532" s="129"/>
      <c r="AP532" s="31"/>
      <c r="AQ532" s="45"/>
      <c r="AR532" s="31"/>
    </row>
    <row r="533" spans="1:44">
      <c r="A533" s="328"/>
      <c r="B533" s="330"/>
      <c r="C533" s="105"/>
      <c r="D533" s="47"/>
      <c r="E533" s="2290"/>
      <c r="F533" s="32"/>
      <c r="G533" s="1588"/>
      <c r="H533" s="1589"/>
      <c r="I533" s="1589"/>
      <c r="J533" s="1589"/>
      <c r="K533" s="1589"/>
      <c r="L533" s="1589"/>
      <c r="M533" s="1589"/>
      <c r="N533" s="1589"/>
      <c r="O533" s="1589"/>
      <c r="P533" s="1589"/>
      <c r="Q533" s="1589"/>
      <c r="R533" s="1589"/>
      <c r="S533" s="1589"/>
      <c r="T533" s="1589"/>
      <c r="U533" s="1589"/>
      <c r="V533" s="1589"/>
      <c r="W533" s="1589"/>
      <c r="X533" s="1589"/>
      <c r="Y533" s="1589"/>
      <c r="Z533" s="1590"/>
      <c r="AA533" s="45"/>
      <c r="AB533" s="190"/>
      <c r="AC533" s="191"/>
      <c r="AD533" s="192"/>
      <c r="AE533" s="126"/>
      <c r="AF533" s="327"/>
      <c r="AG533" s="129"/>
      <c r="AH533" s="129"/>
      <c r="AI533" s="129"/>
      <c r="AJ533" s="129"/>
      <c r="AK533" s="129"/>
      <c r="AL533" s="129"/>
      <c r="AM533" s="129"/>
      <c r="AN533" s="129"/>
      <c r="AO533" s="129"/>
      <c r="AP533" s="31"/>
      <c r="AQ533" s="45"/>
      <c r="AR533" s="31"/>
    </row>
    <row r="534" spans="1:44">
      <c r="A534" s="328"/>
      <c r="B534" s="330"/>
      <c r="C534" s="105"/>
      <c r="D534" s="47"/>
      <c r="E534" s="59"/>
      <c r="F534" s="32"/>
      <c r="G534" s="1501"/>
      <c r="H534" s="1289"/>
      <c r="I534" s="1289"/>
      <c r="J534" s="1289"/>
      <c r="K534" s="1289"/>
      <c r="L534" s="1289"/>
      <c r="M534" s="1289"/>
      <c r="N534" s="1289"/>
      <c r="O534" s="1289"/>
      <c r="P534" s="1289"/>
      <c r="Q534" s="1289"/>
      <c r="R534" s="1289"/>
      <c r="S534" s="1289"/>
      <c r="T534" s="1289"/>
      <c r="U534" s="1289"/>
      <c r="V534" s="1289"/>
      <c r="W534" s="1289"/>
      <c r="X534" s="1289"/>
      <c r="Y534" s="1289"/>
      <c r="Z534" s="1502"/>
      <c r="AA534" s="45"/>
      <c r="AB534" s="190"/>
      <c r="AC534" s="191"/>
      <c r="AD534" s="192"/>
      <c r="AE534" s="126"/>
      <c r="AF534" s="327"/>
      <c r="AG534" s="129"/>
      <c r="AH534" s="129"/>
      <c r="AI534" s="129"/>
      <c r="AJ534" s="129"/>
      <c r="AK534" s="129"/>
      <c r="AL534" s="129"/>
      <c r="AM534" s="129"/>
      <c r="AN534" s="129"/>
      <c r="AO534" s="129"/>
      <c r="AP534" s="31"/>
      <c r="AQ534" s="45"/>
      <c r="AR534" s="31"/>
    </row>
    <row r="535" spans="1:44">
      <c r="A535" s="328"/>
      <c r="B535" s="330"/>
      <c r="C535" s="105"/>
      <c r="D535" s="47"/>
      <c r="E535" s="47"/>
      <c r="F535" s="31"/>
      <c r="G535" s="443"/>
      <c r="H535" s="443"/>
      <c r="I535" s="443"/>
      <c r="J535" s="443"/>
      <c r="K535" s="443"/>
      <c r="L535" s="443"/>
      <c r="M535" s="443"/>
      <c r="N535" s="443"/>
      <c r="O535" s="443"/>
      <c r="P535" s="443"/>
      <c r="Q535" s="443"/>
      <c r="R535" s="443"/>
      <c r="S535" s="443"/>
      <c r="T535" s="443"/>
      <c r="U535" s="443"/>
      <c r="V535" s="443"/>
      <c r="W535" s="443"/>
      <c r="X535" s="443"/>
      <c r="Y535" s="31"/>
      <c r="Z535" s="31"/>
      <c r="AA535" s="45"/>
      <c r="AB535" s="190"/>
      <c r="AC535" s="191"/>
      <c r="AD535" s="192"/>
      <c r="AE535" s="126"/>
      <c r="AF535" s="327"/>
      <c r="AG535" s="129"/>
      <c r="AH535" s="129"/>
      <c r="AI535" s="129"/>
      <c r="AJ535" s="129"/>
      <c r="AK535" s="129"/>
      <c r="AL535" s="129"/>
      <c r="AM535" s="129"/>
      <c r="AN535" s="129"/>
      <c r="AO535" s="129"/>
      <c r="AP535" s="31"/>
      <c r="AQ535" s="45"/>
      <c r="AR535" s="31"/>
    </row>
    <row r="536" spans="1:44">
      <c r="A536" s="328"/>
      <c r="B536" s="330"/>
      <c r="C536" s="105"/>
      <c r="D536" s="47"/>
      <c r="E536" s="47"/>
      <c r="F536" s="31"/>
      <c r="G536" s="31" t="s">
        <v>896</v>
      </c>
      <c r="H536" s="2142" t="s">
        <v>910</v>
      </c>
      <c r="I536" s="2142"/>
      <c r="J536" s="2142"/>
      <c r="K536" s="2142"/>
      <c r="L536" s="2142"/>
      <c r="M536" s="2142"/>
      <c r="N536" s="2142"/>
      <c r="O536" s="2142"/>
      <c r="P536" s="2142"/>
      <c r="Q536" s="2142"/>
      <c r="R536" s="2142"/>
      <c r="S536" s="2142"/>
      <c r="T536" s="2146"/>
      <c r="U536" s="479"/>
      <c r="V536" s="448"/>
      <c r="W536" s="31"/>
      <c r="X536" s="31"/>
      <c r="Y536" s="31"/>
      <c r="Z536" s="31"/>
      <c r="AA536" s="31"/>
      <c r="AB536" s="1082" t="s">
        <v>495</v>
      </c>
      <c r="AC536" s="1113"/>
      <c r="AD536" s="1114"/>
      <c r="AE536" s="126"/>
      <c r="AF536" s="327"/>
      <c r="AG536" s="129"/>
      <c r="AH536" s="129"/>
      <c r="AI536" s="129"/>
      <c r="AJ536" s="129"/>
      <c r="AK536" s="129"/>
      <c r="AL536" s="129"/>
      <c r="AM536" s="129"/>
      <c r="AN536" s="129"/>
      <c r="AO536" s="129"/>
      <c r="AP536" s="31"/>
      <c r="AQ536" s="45"/>
      <c r="AR536" s="31"/>
    </row>
    <row r="537" spans="1:44">
      <c r="A537" s="328"/>
      <c r="B537" s="330"/>
      <c r="C537" s="105"/>
      <c r="D537" s="47"/>
      <c r="E537" s="47"/>
      <c r="F537" s="31"/>
      <c r="G537" s="1011" t="s">
        <v>72</v>
      </c>
      <c r="H537" s="1011"/>
      <c r="I537" s="1011"/>
      <c r="J537" s="1011"/>
      <c r="K537" s="1011"/>
      <c r="L537" s="1011"/>
      <c r="M537" s="1012"/>
      <c r="N537" s="1665" t="s">
        <v>898</v>
      </c>
      <c r="O537" s="1665"/>
      <c r="P537" s="1665"/>
      <c r="Q537" s="1665"/>
      <c r="R537" s="1665"/>
      <c r="S537" s="1665"/>
      <c r="T537" s="1665"/>
      <c r="U537" s="1665"/>
      <c r="V537" s="1665"/>
      <c r="W537" s="1665"/>
      <c r="X537" s="1665"/>
      <c r="Y537" s="1665"/>
      <c r="Z537" s="1665"/>
      <c r="AA537" s="45"/>
      <c r="AB537" s="1082"/>
      <c r="AC537" s="1113"/>
      <c r="AD537" s="1114"/>
      <c r="AE537" s="126"/>
      <c r="AF537" s="327"/>
      <c r="AG537" s="129"/>
      <c r="AH537" s="129"/>
      <c r="AI537" s="129"/>
      <c r="AJ537" s="129"/>
      <c r="AK537" s="129"/>
      <c r="AL537" s="129"/>
      <c r="AM537" s="129"/>
      <c r="AN537" s="129"/>
      <c r="AO537" s="129"/>
      <c r="AP537" s="31"/>
      <c r="AQ537" s="45"/>
      <c r="AR537" s="31"/>
    </row>
    <row r="538" spans="1:44">
      <c r="A538" s="328"/>
      <c r="B538" s="330"/>
      <c r="C538" s="105"/>
      <c r="D538" s="47"/>
      <c r="E538" s="47"/>
      <c r="F538" s="31"/>
      <c r="G538" s="1011"/>
      <c r="H538" s="1011"/>
      <c r="I538" s="1011"/>
      <c r="J538" s="1011"/>
      <c r="K538" s="1011"/>
      <c r="L538" s="1011"/>
      <c r="M538" s="1012"/>
      <c r="N538" s="1665"/>
      <c r="O538" s="1665"/>
      <c r="P538" s="1665"/>
      <c r="Q538" s="1665"/>
      <c r="R538" s="1665"/>
      <c r="S538" s="1665"/>
      <c r="T538" s="1665"/>
      <c r="U538" s="1665"/>
      <c r="V538" s="1665"/>
      <c r="W538" s="1665"/>
      <c r="X538" s="1665"/>
      <c r="Y538" s="1665"/>
      <c r="Z538" s="1665"/>
      <c r="AA538" s="45"/>
      <c r="AB538" s="1082"/>
      <c r="AC538" s="1113"/>
      <c r="AD538" s="1114"/>
      <c r="AE538" s="126"/>
      <c r="AF538" s="327"/>
      <c r="AG538" s="129"/>
      <c r="AH538" s="129"/>
      <c r="AI538" s="129"/>
      <c r="AJ538" s="129"/>
      <c r="AK538" s="129"/>
      <c r="AL538" s="129"/>
      <c r="AM538" s="129"/>
      <c r="AN538" s="129"/>
      <c r="AO538" s="129"/>
      <c r="AP538" s="31"/>
      <c r="AQ538" s="45"/>
      <c r="AR538" s="31"/>
    </row>
    <row r="539" spans="1:44">
      <c r="A539" s="328"/>
      <c r="B539" s="330"/>
      <c r="C539" s="105"/>
      <c r="D539" s="47"/>
      <c r="E539" s="47"/>
      <c r="F539" s="31"/>
      <c r="G539" s="157"/>
      <c r="H539" s="157"/>
      <c r="I539" s="157"/>
      <c r="J539" s="157"/>
      <c r="K539" s="157"/>
      <c r="L539" s="157"/>
      <c r="M539" s="157"/>
      <c r="N539" s="157"/>
      <c r="O539" s="157"/>
      <c r="P539" s="157"/>
      <c r="Q539" s="157"/>
      <c r="R539" s="157"/>
      <c r="S539" s="157"/>
      <c r="T539" s="157"/>
      <c r="U539" s="157"/>
      <c r="V539" s="157"/>
      <c r="W539" s="157"/>
      <c r="X539" s="157"/>
      <c r="Y539" s="157"/>
      <c r="Z539" s="157"/>
      <c r="AA539" s="45"/>
      <c r="AB539" s="213"/>
      <c r="AC539" s="214"/>
      <c r="AD539" s="215"/>
      <c r="AE539" s="126"/>
      <c r="AF539" s="327"/>
      <c r="AG539" s="129"/>
      <c r="AH539" s="129"/>
      <c r="AI539" s="129"/>
      <c r="AJ539" s="129"/>
      <c r="AK539" s="129"/>
      <c r="AL539" s="129"/>
      <c r="AM539" s="129"/>
      <c r="AN539" s="129"/>
      <c r="AO539" s="129"/>
      <c r="AP539" s="31"/>
      <c r="AQ539" s="45"/>
      <c r="AR539" s="31"/>
    </row>
    <row r="540" spans="1:44">
      <c r="A540" s="328"/>
      <c r="B540" s="330"/>
      <c r="C540" s="105"/>
      <c r="D540" s="47"/>
      <c r="E540" s="47"/>
      <c r="F540" s="31"/>
      <c r="G540" s="2142" t="s">
        <v>911</v>
      </c>
      <c r="H540" s="2142"/>
      <c r="I540" s="2142"/>
      <c r="J540" s="2142"/>
      <c r="K540" s="2142"/>
      <c r="L540" s="2142"/>
      <c r="M540" s="2142"/>
      <c r="N540" s="2142"/>
      <c r="O540" s="2142"/>
      <c r="P540" s="2142"/>
      <c r="Q540" s="2142"/>
      <c r="R540" s="2142"/>
      <c r="S540" s="2142"/>
      <c r="T540" s="2142"/>
      <c r="U540" s="2142"/>
      <c r="V540" s="2142"/>
      <c r="W540" s="31"/>
      <c r="X540" s="31"/>
      <c r="Y540" s="31"/>
      <c r="Z540" s="31"/>
      <c r="AA540" s="45"/>
      <c r="AB540" s="190"/>
      <c r="AC540" s="191"/>
      <c r="AD540" s="192"/>
      <c r="AE540" s="126"/>
      <c r="AF540" s="327"/>
      <c r="AG540" s="129"/>
      <c r="AH540" s="129"/>
      <c r="AI540" s="129"/>
      <c r="AJ540" s="129"/>
      <c r="AK540" s="129"/>
      <c r="AL540" s="129"/>
      <c r="AM540" s="129"/>
      <c r="AN540" s="129"/>
      <c r="AO540" s="129"/>
      <c r="AP540" s="31"/>
      <c r="AQ540" s="45"/>
      <c r="AR540" s="31"/>
    </row>
    <row r="541" spans="1:44">
      <c r="A541" s="328"/>
      <c r="B541" s="330"/>
      <c r="C541" s="105"/>
      <c r="D541" s="47"/>
      <c r="E541" s="47"/>
      <c r="F541" s="31"/>
      <c r="G541" s="2189" t="s">
        <v>514</v>
      </c>
      <c r="H541" s="2190"/>
      <c r="I541" s="2190"/>
      <c r="J541" s="2190"/>
      <c r="K541" s="2190"/>
      <c r="L541" s="2190"/>
      <c r="M541" s="2190"/>
      <c r="N541" s="2190"/>
      <c r="O541" s="2190"/>
      <c r="P541" s="2190"/>
      <c r="Q541" s="2190"/>
      <c r="R541" s="2190"/>
      <c r="S541" s="2190"/>
      <c r="T541" s="2190"/>
      <c r="U541" s="2190"/>
      <c r="V541" s="2190"/>
      <c r="W541" s="2190"/>
      <c r="X541" s="2190"/>
      <c r="Y541" s="2190"/>
      <c r="Z541" s="2191"/>
      <c r="AA541" s="45"/>
      <c r="AB541" s="190"/>
      <c r="AC541" s="191"/>
      <c r="AD541" s="192"/>
      <c r="AE541" s="126"/>
      <c r="AF541" s="327"/>
      <c r="AG541" s="129"/>
      <c r="AH541" s="129"/>
      <c r="AI541" s="129"/>
      <c r="AJ541" s="129"/>
      <c r="AK541" s="129"/>
      <c r="AL541" s="129"/>
      <c r="AM541" s="129"/>
      <c r="AN541" s="129"/>
      <c r="AO541" s="129"/>
      <c r="AP541" s="31"/>
      <c r="AQ541" s="45"/>
      <c r="AR541" s="31"/>
    </row>
    <row r="542" spans="1:44">
      <c r="A542" s="328"/>
      <c r="B542" s="330"/>
      <c r="C542" s="105"/>
      <c r="D542" s="47"/>
      <c r="E542" s="47"/>
      <c r="F542" s="31"/>
      <c r="G542" s="1588"/>
      <c r="H542" s="1589"/>
      <c r="I542" s="1589"/>
      <c r="J542" s="1589"/>
      <c r="K542" s="1589"/>
      <c r="L542" s="1589"/>
      <c r="M542" s="1589"/>
      <c r="N542" s="1589"/>
      <c r="O542" s="1589"/>
      <c r="P542" s="1589"/>
      <c r="Q542" s="1589"/>
      <c r="R542" s="1589"/>
      <c r="S542" s="1589"/>
      <c r="T542" s="1589"/>
      <c r="U542" s="1589"/>
      <c r="V542" s="1589"/>
      <c r="W542" s="1589"/>
      <c r="X542" s="1589"/>
      <c r="Y542" s="1589"/>
      <c r="Z542" s="1590"/>
      <c r="AA542" s="45"/>
      <c r="AB542" s="190"/>
      <c r="AC542" s="191"/>
      <c r="AD542" s="192"/>
      <c r="AE542" s="126"/>
      <c r="AF542" s="327"/>
      <c r="AG542" s="129"/>
      <c r="AH542" s="129"/>
      <c r="AI542" s="129"/>
      <c r="AJ542" s="129"/>
      <c r="AK542" s="129"/>
      <c r="AL542" s="129"/>
      <c r="AM542" s="129"/>
      <c r="AN542" s="129"/>
      <c r="AO542" s="129"/>
      <c r="AP542" s="31"/>
      <c r="AQ542" s="45"/>
      <c r="AR542" s="31"/>
    </row>
    <row r="543" spans="1:44">
      <c r="A543" s="328"/>
      <c r="B543" s="330"/>
      <c r="C543" s="105"/>
      <c r="D543" s="47"/>
      <c r="E543" s="47"/>
      <c r="F543" s="31"/>
      <c r="G543" s="1501"/>
      <c r="H543" s="1289"/>
      <c r="I543" s="1289"/>
      <c r="J543" s="1289"/>
      <c r="K543" s="1289"/>
      <c r="L543" s="1289"/>
      <c r="M543" s="1289"/>
      <c r="N543" s="1289"/>
      <c r="O543" s="1289"/>
      <c r="P543" s="1289"/>
      <c r="Q543" s="1289"/>
      <c r="R543" s="1289"/>
      <c r="S543" s="1289"/>
      <c r="T543" s="1289"/>
      <c r="U543" s="1289"/>
      <c r="V543" s="1289"/>
      <c r="W543" s="1289"/>
      <c r="X543" s="1289"/>
      <c r="Y543" s="1289"/>
      <c r="Z543" s="1502"/>
      <c r="AA543" s="45"/>
      <c r="AB543" s="190"/>
      <c r="AC543" s="191"/>
      <c r="AD543" s="192"/>
      <c r="AE543" s="126"/>
      <c r="AF543" s="327"/>
      <c r="AG543" s="129"/>
      <c r="AH543" s="129"/>
      <c r="AI543" s="129"/>
      <c r="AJ543" s="129"/>
      <c r="AK543" s="129"/>
      <c r="AL543" s="129"/>
      <c r="AM543" s="129"/>
      <c r="AN543" s="129"/>
      <c r="AO543" s="129"/>
      <c r="AP543" s="31"/>
      <c r="AQ543" s="45"/>
      <c r="AR543" s="31"/>
    </row>
    <row r="544" spans="1:44" ht="6.75" customHeight="1">
      <c r="A544" s="328"/>
      <c r="B544" s="330"/>
      <c r="C544" s="105"/>
      <c r="D544" s="47"/>
      <c r="E544" s="47"/>
      <c r="F544" s="31"/>
      <c r="G544" s="443"/>
      <c r="H544" s="443"/>
      <c r="I544" s="443"/>
      <c r="J544" s="443"/>
      <c r="K544" s="443"/>
      <c r="L544" s="443"/>
      <c r="M544" s="443"/>
      <c r="N544" s="443"/>
      <c r="O544" s="443"/>
      <c r="P544" s="443"/>
      <c r="Q544" s="443"/>
      <c r="R544" s="443"/>
      <c r="S544" s="443"/>
      <c r="T544" s="443"/>
      <c r="U544" s="443"/>
      <c r="V544" s="443"/>
      <c r="W544" s="443"/>
      <c r="X544" s="443"/>
      <c r="Y544" s="31"/>
      <c r="Z544" s="31"/>
      <c r="AA544" s="31"/>
      <c r="AB544" s="190"/>
      <c r="AC544" s="191"/>
      <c r="AD544" s="192"/>
      <c r="AE544" s="126"/>
      <c r="AF544" s="327"/>
      <c r="AG544" s="129"/>
      <c r="AH544" s="129"/>
      <c r="AI544" s="129"/>
      <c r="AJ544" s="129"/>
      <c r="AK544" s="129"/>
      <c r="AL544" s="129"/>
      <c r="AM544" s="129"/>
      <c r="AN544" s="129"/>
      <c r="AO544" s="129"/>
      <c r="AP544" s="31"/>
      <c r="AQ544" s="45"/>
      <c r="AR544" s="31"/>
    </row>
    <row r="545" spans="1:44">
      <c r="A545" s="328"/>
      <c r="B545" s="330"/>
      <c r="C545" s="105"/>
      <c r="D545" s="47"/>
      <c r="E545" s="47"/>
      <c r="F545" s="31"/>
      <c r="G545" s="443"/>
      <c r="H545" s="443"/>
      <c r="I545" s="443"/>
      <c r="J545" s="443"/>
      <c r="K545" s="443"/>
      <c r="L545" s="443"/>
      <c r="M545" s="443"/>
      <c r="N545" s="443"/>
      <c r="O545" s="443"/>
      <c r="P545" s="443"/>
      <c r="Q545" s="443"/>
      <c r="R545" s="443"/>
      <c r="S545" s="443"/>
      <c r="T545" s="443"/>
      <c r="U545" s="443"/>
      <c r="V545" s="443"/>
      <c r="W545" s="443"/>
      <c r="X545" s="443"/>
      <c r="Y545" s="31"/>
      <c r="Z545" s="31"/>
      <c r="AA545" s="31"/>
      <c r="AB545" s="190"/>
      <c r="AC545" s="191"/>
      <c r="AD545" s="192"/>
      <c r="AE545" s="126"/>
      <c r="AF545" s="327"/>
      <c r="AG545" s="129"/>
      <c r="AH545" s="129"/>
      <c r="AI545" s="129"/>
      <c r="AJ545" s="129"/>
      <c r="AK545" s="129"/>
      <c r="AL545" s="129"/>
      <c r="AM545" s="129"/>
      <c r="AN545" s="129"/>
      <c r="AO545" s="129"/>
      <c r="AP545" s="31"/>
      <c r="AQ545" s="45"/>
      <c r="AR545" s="31"/>
    </row>
    <row r="546" spans="1:44">
      <c r="A546" s="328"/>
      <c r="B546" s="330"/>
      <c r="C546" s="105"/>
      <c r="D546" s="63" t="s">
        <v>1209</v>
      </c>
      <c r="E546" s="1056" t="s">
        <v>939</v>
      </c>
      <c r="F546" s="31"/>
      <c r="G546" s="1011" t="s">
        <v>72</v>
      </c>
      <c r="H546" s="1011"/>
      <c r="I546" s="1011"/>
      <c r="J546" s="1011"/>
      <c r="K546" s="1011"/>
      <c r="L546" s="1011"/>
      <c r="M546" s="1012"/>
      <c r="N546" s="2192" t="s">
        <v>291</v>
      </c>
      <c r="O546" s="2193"/>
      <c r="P546" s="2193"/>
      <c r="Q546" s="2193"/>
      <c r="R546" s="2193"/>
      <c r="S546" s="2193"/>
      <c r="T546" s="2193"/>
      <c r="U546" s="2193"/>
      <c r="V546" s="2194"/>
      <c r="W546" s="31"/>
      <c r="X546" s="31"/>
      <c r="Y546" s="31"/>
      <c r="Z546" s="31"/>
      <c r="AA546" s="31"/>
      <c r="AB546" s="1082" t="s">
        <v>495</v>
      </c>
      <c r="AC546" s="1113"/>
      <c r="AD546" s="1114"/>
      <c r="AE546" s="126"/>
      <c r="AF546" s="327"/>
      <c r="AG546" s="129"/>
      <c r="AH546" s="129"/>
      <c r="AI546" s="129"/>
      <c r="AJ546" s="129"/>
      <c r="AK546" s="129"/>
      <c r="AL546" s="129"/>
      <c r="AM546" s="129"/>
      <c r="AN546" s="129"/>
      <c r="AO546" s="129"/>
      <c r="AP546" s="31"/>
      <c r="AQ546" s="45"/>
      <c r="AR546" s="31"/>
    </row>
    <row r="547" spans="1:44">
      <c r="A547" s="328"/>
      <c r="B547" s="330"/>
      <c r="C547" s="105"/>
      <c r="D547" s="47"/>
      <c r="E547" s="1056"/>
      <c r="F547" s="31"/>
      <c r="G547" s="1011"/>
      <c r="H547" s="1011"/>
      <c r="I547" s="1011"/>
      <c r="J547" s="1011"/>
      <c r="K547" s="1011"/>
      <c r="L547" s="1011"/>
      <c r="M547" s="1012"/>
      <c r="N547" s="1016"/>
      <c r="O547" s="1017"/>
      <c r="P547" s="1017"/>
      <c r="Q547" s="1017"/>
      <c r="R547" s="1017"/>
      <c r="S547" s="1017"/>
      <c r="T547" s="1017"/>
      <c r="U547" s="1017"/>
      <c r="V547" s="1018"/>
      <c r="W547" s="31"/>
      <c r="X547" s="31"/>
      <c r="Y547" s="31"/>
      <c r="Z547" s="31"/>
      <c r="AA547" s="31"/>
      <c r="AB547" s="1082"/>
      <c r="AC547" s="1113"/>
      <c r="AD547" s="1114"/>
      <c r="AE547" s="126"/>
      <c r="AF547" s="327"/>
      <c r="AG547" s="129"/>
      <c r="AH547" s="129"/>
      <c r="AI547" s="129"/>
      <c r="AJ547" s="129"/>
      <c r="AK547" s="129"/>
      <c r="AL547" s="129"/>
      <c r="AM547" s="129"/>
      <c r="AN547" s="129"/>
      <c r="AO547" s="129"/>
      <c r="AP547" s="31"/>
      <c r="AQ547" s="45"/>
      <c r="AR547" s="31"/>
    </row>
    <row r="548" spans="1:44">
      <c r="A548" s="328"/>
      <c r="B548" s="330"/>
      <c r="C548" s="105"/>
      <c r="D548" s="47"/>
      <c r="E548" s="1056"/>
      <c r="F548" s="31"/>
      <c r="G548" s="485"/>
      <c r="H548" s="485"/>
      <c r="I548" s="485"/>
      <c r="J548" s="485"/>
      <c r="K548" s="485"/>
      <c r="L548" s="485"/>
      <c r="M548" s="485"/>
      <c r="N548" s="485"/>
      <c r="O548" s="485"/>
      <c r="P548" s="485"/>
      <c r="Q548" s="485"/>
      <c r="R548" s="485"/>
      <c r="S548" s="485"/>
      <c r="T548" s="485"/>
      <c r="U548" s="485"/>
      <c r="V548" s="485"/>
      <c r="W548" s="485"/>
      <c r="X548" s="485"/>
      <c r="Y548" s="485"/>
      <c r="Z548" s="485"/>
      <c r="AA548" s="31"/>
      <c r="AB548" s="1082"/>
      <c r="AC548" s="1113"/>
      <c r="AD548" s="1114"/>
      <c r="AE548" s="126"/>
      <c r="AF548" s="327"/>
      <c r="AG548" s="129"/>
      <c r="AH548" s="129"/>
      <c r="AI548" s="129"/>
      <c r="AJ548" s="129"/>
      <c r="AK548" s="129"/>
      <c r="AL548" s="129"/>
      <c r="AM548" s="129"/>
      <c r="AN548" s="129"/>
      <c r="AO548" s="129"/>
      <c r="AP548" s="31"/>
      <c r="AQ548" s="45"/>
      <c r="AR548" s="31"/>
    </row>
    <row r="549" spans="1:44">
      <c r="A549" s="328"/>
      <c r="B549" s="330"/>
      <c r="C549" s="105"/>
      <c r="D549" s="47"/>
      <c r="E549" s="1056"/>
      <c r="F549" s="31"/>
      <c r="G549" s="1117" t="s">
        <v>82</v>
      </c>
      <c r="H549" s="1117"/>
      <c r="I549" s="1117"/>
      <c r="J549" s="1117"/>
      <c r="K549" s="1117"/>
      <c r="L549" s="1117"/>
      <c r="M549" s="1117"/>
      <c r="N549" s="1117"/>
      <c r="O549" s="1117"/>
      <c r="P549" s="1117"/>
      <c r="Q549" s="1117"/>
      <c r="R549" s="1117"/>
      <c r="S549" s="1117"/>
      <c r="T549" s="1117"/>
      <c r="U549" s="1117"/>
      <c r="V549" s="1117"/>
      <c r="W549" s="1117"/>
      <c r="X549" s="148"/>
      <c r="Y549" s="148"/>
      <c r="Z549" s="148"/>
      <c r="AA549" s="486"/>
      <c r="AB549" s="190"/>
      <c r="AC549" s="191"/>
      <c r="AD549" s="192"/>
      <c r="AE549" s="126"/>
      <c r="AF549" s="327"/>
      <c r="AG549" s="129"/>
      <c r="AH549" s="129"/>
      <c r="AI549" s="129"/>
      <c r="AJ549" s="129"/>
      <c r="AK549" s="129"/>
      <c r="AL549" s="129"/>
      <c r="AM549" s="129"/>
      <c r="AN549" s="129"/>
      <c r="AO549" s="129"/>
      <c r="AP549" s="31"/>
      <c r="AQ549" s="45"/>
      <c r="AR549" s="31"/>
    </row>
    <row r="550" spans="1:44">
      <c r="A550" s="328"/>
      <c r="B550" s="330"/>
      <c r="C550" s="105"/>
      <c r="D550" s="47"/>
      <c r="E550" s="1056"/>
      <c r="F550" s="31"/>
      <c r="G550" s="1398" t="s">
        <v>935</v>
      </c>
      <c r="H550" s="1399"/>
      <c r="I550" s="1399"/>
      <c r="J550" s="1399"/>
      <c r="K550" s="1399"/>
      <c r="L550" s="1399"/>
      <c r="M550" s="1399"/>
      <c r="N550" s="1399"/>
      <c r="O550" s="1399"/>
      <c r="P550" s="1400"/>
      <c r="Q550" s="1398" t="s">
        <v>83</v>
      </c>
      <c r="R550" s="1399"/>
      <c r="S550" s="1400"/>
      <c r="T550" s="1398" t="s">
        <v>936</v>
      </c>
      <c r="U550" s="1399"/>
      <c r="V550" s="1399"/>
      <c r="W550" s="1400"/>
      <c r="X550" s="443"/>
      <c r="Y550" s="31"/>
      <c r="Z550" s="31"/>
      <c r="AA550" s="31"/>
      <c r="AB550" s="190"/>
      <c r="AC550" s="191"/>
      <c r="AD550" s="192"/>
      <c r="AE550" s="126"/>
      <c r="AF550" s="327"/>
      <c r="AG550" s="129"/>
      <c r="AH550" s="129"/>
      <c r="AI550" s="129"/>
      <c r="AJ550" s="129"/>
      <c r="AK550" s="129"/>
      <c r="AL550" s="129"/>
      <c r="AM550" s="129"/>
      <c r="AN550" s="129"/>
      <c r="AO550" s="129"/>
      <c r="AP550" s="31"/>
      <c r="AQ550" s="45"/>
      <c r="AR550" s="31"/>
    </row>
    <row r="551" spans="1:44">
      <c r="A551" s="328"/>
      <c r="B551" s="330"/>
      <c r="C551" s="105"/>
      <c r="D551" s="47"/>
      <c r="E551" s="1008" t="s">
        <v>940</v>
      </c>
      <c r="F551" s="31"/>
      <c r="G551" s="2170"/>
      <c r="H551" s="2171"/>
      <c r="I551" s="2171"/>
      <c r="J551" s="2171"/>
      <c r="K551" s="2171"/>
      <c r="L551" s="2171"/>
      <c r="M551" s="2171"/>
      <c r="N551" s="2171"/>
      <c r="O551" s="2171"/>
      <c r="P551" s="2172"/>
      <c r="Q551" s="2173"/>
      <c r="R551" s="2174"/>
      <c r="S551" s="703" t="s">
        <v>41</v>
      </c>
      <c r="T551" s="1388" t="s">
        <v>937</v>
      </c>
      <c r="U551" s="1389"/>
      <c r="V551" s="1389"/>
      <c r="W551" s="1390"/>
      <c r="X551" s="443"/>
      <c r="Y551" s="31"/>
      <c r="Z551" s="31"/>
      <c r="AA551" s="31"/>
      <c r="AB551" s="190"/>
      <c r="AC551" s="191"/>
      <c r="AD551" s="192"/>
      <c r="AE551" s="126"/>
      <c r="AF551" s="327"/>
      <c r="AG551" s="129"/>
      <c r="AH551" s="129"/>
      <c r="AI551" s="129"/>
      <c r="AJ551" s="129"/>
      <c r="AK551" s="129"/>
      <c r="AL551" s="129"/>
      <c r="AM551" s="129"/>
      <c r="AN551" s="129"/>
      <c r="AO551" s="129"/>
      <c r="AP551" s="31"/>
      <c r="AQ551" s="45"/>
      <c r="AR551" s="31"/>
    </row>
    <row r="552" spans="1:44">
      <c r="A552" s="328"/>
      <c r="B552" s="330"/>
      <c r="C552" s="105"/>
      <c r="D552" s="47"/>
      <c r="E552" s="1008"/>
      <c r="F552" s="31"/>
      <c r="G552" s="2170"/>
      <c r="H552" s="2171"/>
      <c r="I552" s="2171"/>
      <c r="J552" s="2171"/>
      <c r="K552" s="2171"/>
      <c r="L552" s="2171"/>
      <c r="M552" s="2171"/>
      <c r="N552" s="2171"/>
      <c r="O552" s="2171"/>
      <c r="P552" s="2172"/>
      <c r="Q552" s="2173"/>
      <c r="R552" s="2174"/>
      <c r="S552" s="703" t="s">
        <v>41</v>
      </c>
      <c r="T552" s="1388" t="s">
        <v>937</v>
      </c>
      <c r="U552" s="1389"/>
      <c r="V552" s="1389"/>
      <c r="W552" s="1390"/>
      <c r="X552" s="31"/>
      <c r="Y552" s="31"/>
      <c r="Z552" s="31"/>
      <c r="AA552" s="31"/>
      <c r="AB552" s="190"/>
      <c r="AC552" s="191"/>
      <c r="AD552" s="192"/>
      <c r="AE552" s="126"/>
      <c r="AF552" s="327"/>
      <c r="AG552" s="129"/>
      <c r="AH552" s="129"/>
      <c r="AI552" s="129"/>
      <c r="AJ552" s="129"/>
      <c r="AK552" s="129"/>
      <c r="AL552" s="129"/>
      <c r="AM552" s="129"/>
      <c r="AN552" s="129"/>
      <c r="AO552" s="129"/>
      <c r="AP552" s="31"/>
      <c r="AQ552" s="45"/>
      <c r="AR552" s="31"/>
    </row>
    <row r="553" spans="1:44">
      <c r="A553" s="328"/>
      <c r="B553" s="330"/>
      <c r="C553" s="105"/>
      <c r="D553" s="47"/>
      <c r="E553" s="1008"/>
      <c r="F553" s="31"/>
      <c r="G553" s="2170"/>
      <c r="H553" s="2171"/>
      <c r="I553" s="2171"/>
      <c r="J553" s="2171"/>
      <c r="K553" s="2171"/>
      <c r="L553" s="2171"/>
      <c r="M553" s="2171"/>
      <c r="N553" s="2171"/>
      <c r="O553" s="2171"/>
      <c r="P553" s="2172"/>
      <c r="Q553" s="2173"/>
      <c r="R553" s="2174"/>
      <c r="S553" s="703" t="s">
        <v>41</v>
      </c>
      <c r="T553" s="1388" t="s">
        <v>937</v>
      </c>
      <c r="U553" s="1389"/>
      <c r="V553" s="1389"/>
      <c r="W553" s="1390"/>
      <c r="X553" s="31"/>
      <c r="Y553" s="31"/>
      <c r="Z553" s="31"/>
      <c r="AA553" s="31"/>
      <c r="AB553" s="190"/>
      <c r="AC553" s="191"/>
      <c r="AD553" s="192"/>
      <c r="AE553" s="126"/>
      <c r="AF553" s="327"/>
      <c r="AG553" s="129"/>
      <c r="AH553" s="129"/>
      <c r="AI553" s="129"/>
      <c r="AJ553" s="129"/>
      <c r="AK553" s="129"/>
      <c r="AL553" s="129"/>
      <c r="AM553" s="129"/>
      <c r="AN553" s="129"/>
      <c r="AO553" s="129"/>
      <c r="AP553" s="31"/>
      <c r="AQ553" s="45"/>
      <c r="AR553" s="31"/>
    </row>
    <row r="554" spans="1:44">
      <c r="A554" s="328"/>
      <c r="B554" s="330"/>
      <c r="C554" s="105"/>
      <c r="D554" s="47"/>
      <c r="E554" s="1008" t="s">
        <v>941</v>
      </c>
      <c r="F554" s="31"/>
      <c r="G554" s="2170"/>
      <c r="H554" s="2171"/>
      <c r="I554" s="2171"/>
      <c r="J554" s="2171"/>
      <c r="K554" s="2171"/>
      <c r="L554" s="2171"/>
      <c r="M554" s="2171"/>
      <c r="N554" s="2171"/>
      <c r="O554" s="2171"/>
      <c r="P554" s="2172"/>
      <c r="Q554" s="2173"/>
      <c r="R554" s="2174"/>
      <c r="S554" s="703" t="s">
        <v>41</v>
      </c>
      <c r="T554" s="1388" t="s">
        <v>937</v>
      </c>
      <c r="U554" s="1389"/>
      <c r="V554" s="1389"/>
      <c r="W554" s="1390"/>
      <c r="X554" s="31"/>
      <c r="Y554" s="31"/>
      <c r="Z554" s="31"/>
      <c r="AA554" s="31"/>
      <c r="AB554" s="190"/>
      <c r="AC554" s="191"/>
      <c r="AD554" s="192"/>
      <c r="AE554" s="126"/>
      <c r="AF554" s="327"/>
      <c r="AG554" s="129"/>
      <c r="AH554" s="129"/>
      <c r="AI554" s="129"/>
      <c r="AJ554" s="129"/>
      <c r="AK554" s="129"/>
      <c r="AL554" s="129"/>
      <c r="AM554" s="129"/>
      <c r="AN554" s="129"/>
      <c r="AO554" s="129"/>
      <c r="AP554" s="31"/>
      <c r="AQ554" s="45"/>
      <c r="AR554" s="31"/>
    </row>
    <row r="555" spans="1:44">
      <c r="A555" s="328"/>
      <c r="B555" s="330"/>
      <c r="C555" s="105"/>
      <c r="D555" s="47"/>
      <c r="E555" s="1008"/>
      <c r="F555" s="31"/>
      <c r="G555" s="2170"/>
      <c r="H555" s="2171"/>
      <c r="I555" s="2171"/>
      <c r="J555" s="2171"/>
      <c r="K555" s="2171"/>
      <c r="L555" s="2171"/>
      <c r="M555" s="2171"/>
      <c r="N555" s="2171"/>
      <c r="O555" s="2171"/>
      <c r="P555" s="2172"/>
      <c r="Q555" s="2173"/>
      <c r="R555" s="2174"/>
      <c r="S555" s="703" t="s">
        <v>41</v>
      </c>
      <c r="T555" s="1388" t="s">
        <v>937</v>
      </c>
      <c r="U555" s="1389"/>
      <c r="V555" s="1389"/>
      <c r="W555" s="1390"/>
      <c r="X555" s="31"/>
      <c r="Y555" s="31"/>
      <c r="Z555" s="31"/>
      <c r="AA555" s="31"/>
      <c r="AB555" s="190"/>
      <c r="AC555" s="191"/>
      <c r="AD555" s="192"/>
      <c r="AE555" s="126"/>
      <c r="AF555" s="327"/>
      <c r="AG555" s="129"/>
      <c r="AH555" s="129"/>
      <c r="AI555" s="129"/>
      <c r="AJ555" s="129"/>
      <c r="AK555" s="129"/>
      <c r="AL555" s="129"/>
      <c r="AM555" s="129"/>
      <c r="AN555" s="129"/>
      <c r="AO555" s="129"/>
      <c r="AP555" s="31"/>
      <c r="AQ555" s="45"/>
      <c r="AR555" s="31"/>
    </row>
    <row r="556" spans="1:44">
      <c r="A556" s="328"/>
      <c r="B556" s="330"/>
      <c r="C556" s="105"/>
      <c r="D556" s="47"/>
      <c r="E556" s="1008"/>
      <c r="F556" s="31"/>
      <c r="G556" s="2170"/>
      <c r="H556" s="2171"/>
      <c r="I556" s="2171"/>
      <c r="J556" s="2171"/>
      <c r="K556" s="2171"/>
      <c r="L556" s="2171"/>
      <c r="M556" s="2171"/>
      <c r="N556" s="2171"/>
      <c r="O556" s="2171"/>
      <c r="P556" s="2172"/>
      <c r="Q556" s="2173"/>
      <c r="R556" s="2174"/>
      <c r="S556" s="703" t="s">
        <v>41</v>
      </c>
      <c r="T556" s="1388" t="s">
        <v>937</v>
      </c>
      <c r="U556" s="1389"/>
      <c r="V556" s="1389"/>
      <c r="W556" s="1390"/>
      <c r="X556" s="31"/>
      <c r="Y556" s="31"/>
      <c r="Z556" s="31"/>
      <c r="AA556" s="31"/>
      <c r="AB556" s="190"/>
      <c r="AC556" s="191"/>
      <c r="AD556" s="192"/>
      <c r="AE556" s="126"/>
      <c r="AF556" s="327"/>
      <c r="AG556" s="129"/>
      <c r="AH556" s="129"/>
      <c r="AI556" s="129"/>
      <c r="AJ556" s="129"/>
      <c r="AK556" s="129"/>
      <c r="AL556" s="129"/>
      <c r="AM556" s="129"/>
      <c r="AN556" s="129"/>
      <c r="AO556" s="129"/>
      <c r="AP556" s="31"/>
      <c r="AQ556" s="45"/>
      <c r="AR556" s="31"/>
    </row>
    <row r="557" spans="1:44">
      <c r="A557" s="328"/>
      <c r="B557" s="330"/>
      <c r="C557" s="105"/>
      <c r="D557" s="47"/>
      <c r="E557" s="1008" t="s">
        <v>942</v>
      </c>
      <c r="F557" s="31"/>
      <c r="G557" s="485"/>
      <c r="H557" s="485"/>
      <c r="I557" s="485"/>
      <c r="J557" s="485"/>
      <c r="K557" s="485"/>
      <c r="L557" s="485"/>
      <c r="M557" s="485"/>
      <c r="N557" s="485"/>
      <c r="O557" s="485"/>
      <c r="P557" s="485"/>
      <c r="Q557" s="485"/>
      <c r="R557" s="485"/>
      <c r="S557" s="485"/>
      <c r="T557" s="485"/>
      <c r="U557" s="485"/>
      <c r="V557" s="485"/>
      <c r="W557" s="485"/>
      <c r="X557" s="485"/>
      <c r="Y557" s="485"/>
      <c r="Z557" s="485"/>
      <c r="AA557" s="31"/>
      <c r="AB557" s="190"/>
      <c r="AC557" s="191"/>
      <c r="AD557" s="192"/>
      <c r="AE557" s="126"/>
      <c r="AF557" s="327"/>
      <c r="AG557" s="129"/>
      <c r="AH557" s="129"/>
      <c r="AI557" s="129"/>
      <c r="AJ557" s="129"/>
      <c r="AK557" s="129"/>
      <c r="AL557" s="129"/>
      <c r="AM557" s="129"/>
      <c r="AN557" s="129"/>
      <c r="AO557" s="129"/>
      <c r="AP557" s="31"/>
      <c r="AQ557" s="45"/>
      <c r="AR557" s="31"/>
    </row>
    <row r="558" spans="1:44">
      <c r="A558" s="328"/>
      <c r="B558" s="330"/>
      <c r="C558" s="105"/>
      <c r="D558" s="47"/>
      <c r="E558" s="1008"/>
      <c r="F558" s="31"/>
      <c r="G558" s="485"/>
      <c r="H558" s="485"/>
      <c r="I558" s="485"/>
      <c r="J558" s="485"/>
      <c r="K558" s="485"/>
      <c r="L558" s="485"/>
      <c r="M558" s="485"/>
      <c r="N558" s="485"/>
      <c r="O558" s="485"/>
      <c r="P558" s="485"/>
      <c r="Q558" s="485"/>
      <c r="R558" s="485"/>
      <c r="S558" s="485"/>
      <c r="T558" s="485"/>
      <c r="U558" s="485"/>
      <c r="V558" s="485"/>
      <c r="W558" s="485"/>
      <c r="X558" s="485"/>
      <c r="Y558" s="485"/>
      <c r="Z558" s="485"/>
      <c r="AA558" s="31"/>
      <c r="AB558" s="190"/>
      <c r="AC558" s="191"/>
      <c r="AD558" s="192"/>
      <c r="AE558" s="126"/>
      <c r="AF558" s="327"/>
      <c r="AG558" s="129"/>
      <c r="AH558" s="129"/>
      <c r="AI558" s="129"/>
      <c r="AJ558" s="129"/>
      <c r="AK558" s="129"/>
      <c r="AL558" s="129"/>
      <c r="AM558" s="129"/>
      <c r="AN558" s="129"/>
      <c r="AO558" s="129"/>
      <c r="AP558" s="31"/>
      <c r="AQ558" s="45"/>
      <c r="AR558" s="31"/>
    </row>
    <row r="559" spans="1:44">
      <c r="A559" s="328"/>
      <c r="B559" s="330"/>
      <c r="C559" s="105"/>
      <c r="D559" s="47"/>
      <c r="E559" s="1008"/>
      <c r="F559" s="32"/>
      <c r="G559" s="485"/>
      <c r="H559" s="485"/>
      <c r="I559" s="485"/>
      <c r="J559" s="485"/>
      <c r="K559" s="485"/>
      <c r="L559" s="485"/>
      <c r="M559" s="485"/>
      <c r="N559" s="485"/>
      <c r="O559" s="485"/>
      <c r="P559" s="485"/>
      <c r="Q559" s="485"/>
      <c r="R559" s="485"/>
      <c r="S559" s="485"/>
      <c r="T559" s="485"/>
      <c r="U559" s="485"/>
      <c r="V559" s="485"/>
      <c r="W559" s="485"/>
      <c r="X559" s="485"/>
      <c r="Y559" s="485"/>
      <c r="Z559" s="485"/>
      <c r="AA559" s="31"/>
      <c r="AB559" s="190"/>
      <c r="AC559" s="191"/>
      <c r="AD559" s="192"/>
      <c r="AE559" s="126"/>
      <c r="AF559" s="327"/>
      <c r="AG559" s="129"/>
      <c r="AH559" s="129"/>
      <c r="AI559" s="129"/>
      <c r="AJ559" s="129"/>
      <c r="AK559" s="129"/>
      <c r="AL559" s="129"/>
      <c r="AM559" s="129"/>
      <c r="AN559" s="129"/>
      <c r="AO559" s="129"/>
      <c r="AP559" s="31"/>
      <c r="AQ559" s="45"/>
      <c r="AR559" s="31"/>
    </row>
    <row r="560" spans="1:44">
      <c r="A560" s="328"/>
      <c r="B560" s="330"/>
      <c r="C560" s="105"/>
      <c r="D560" s="47"/>
      <c r="E560" s="139"/>
      <c r="F560" s="142"/>
      <c r="G560" s="46"/>
      <c r="H560" s="46"/>
      <c r="I560" s="46"/>
      <c r="J560" s="46"/>
      <c r="K560" s="46"/>
      <c r="L560" s="46"/>
      <c r="M560" s="46"/>
      <c r="N560" s="46"/>
      <c r="O560" s="46"/>
      <c r="P560" s="46"/>
      <c r="Q560" s="46"/>
      <c r="R560" s="46"/>
      <c r="S560" s="46"/>
      <c r="T560" s="46"/>
      <c r="U560" s="46"/>
      <c r="V560" s="46"/>
      <c r="W560" s="46"/>
      <c r="X560" s="46"/>
      <c r="Y560" s="46"/>
      <c r="Z560" s="46"/>
      <c r="AA560" s="143"/>
      <c r="AB560" s="144"/>
      <c r="AC560" s="145"/>
      <c r="AD560" s="146"/>
      <c r="AE560" s="126"/>
      <c r="AF560" s="327"/>
      <c r="AG560" s="129"/>
      <c r="AH560" s="129"/>
      <c r="AI560" s="129"/>
      <c r="AJ560" s="129"/>
      <c r="AK560" s="129"/>
      <c r="AL560" s="129"/>
      <c r="AM560" s="129"/>
      <c r="AN560" s="129"/>
      <c r="AO560" s="129"/>
      <c r="AP560" s="31"/>
      <c r="AQ560" s="45"/>
      <c r="AR560" s="31"/>
    </row>
    <row r="561" spans="1:44" ht="13.5" customHeight="1">
      <c r="A561" s="1008" t="s">
        <v>1168</v>
      </c>
      <c r="B561" s="1090">
        <v>20</v>
      </c>
      <c r="C561" s="1497" t="s">
        <v>575</v>
      </c>
      <c r="D561" s="63" t="s">
        <v>1209</v>
      </c>
      <c r="E561" s="1056" t="s">
        <v>576</v>
      </c>
      <c r="F561" s="32"/>
      <c r="G561" s="1217" t="s">
        <v>72</v>
      </c>
      <c r="H561" s="1217"/>
      <c r="I561" s="1217"/>
      <c r="J561" s="1217"/>
      <c r="K561" s="1217"/>
      <c r="L561" s="1217"/>
      <c r="M561" s="2158"/>
      <c r="N561" s="1665" t="s">
        <v>114</v>
      </c>
      <c r="O561" s="1665"/>
      <c r="P561" s="1665"/>
      <c r="Q561" s="1665"/>
      <c r="R561" s="1665"/>
      <c r="S561" s="1665"/>
      <c r="T561" s="1665"/>
      <c r="U561" s="1665"/>
      <c r="V561" s="1665"/>
      <c r="W561" s="31"/>
      <c r="X561" s="31"/>
      <c r="Y561" s="31"/>
      <c r="Z561" s="31"/>
      <c r="AA561" s="45"/>
      <c r="AB561" s="1082" t="s">
        <v>495</v>
      </c>
      <c r="AC561" s="1113"/>
      <c r="AD561" s="1114"/>
      <c r="AE561" s="126"/>
      <c r="AF561" s="327"/>
      <c r="AG561" s="129"/>
      <c r="AH561" s="129"/>
      <c r="AI561" s="129"/>
      <c r="AJ561" s="129"/>
      <c r="AK561" s="129"/>
      <c r="AL561" s="129"/>
      <c r="AM561" s="129"/>
      <c r="AN561" s="129"/>
      <c r="AO561" s="129"/>
      <c r="AP561" s="31"/>
      <c r="AQ561" s="45"/>
      <c r="AR561" s="31"/>
    </row>
    <row r="562" spans="1:44">
      <c r="A562" s="1008"/>
      <c r="B562" s="1090"/>
      <c r="C562" s="1497"/>
      <c r="D562" s="47"/>
      <c r="E562" s="1056"/>
      <c r="F562" s="32"/>
      <c r="G562" s="1217"/>
      <c r="H562" s="1217"/>
      <c r="I562" s="1217"/>
      <c r="J562" s="1217"/>
      <c r="K562" s="1217"/>
      <c r="L562" s="1217"/>
      <c r="M562" s="2158"/>
      <c r="N562" s="1665"/>
      <c r="O562" s="1665"/>
      <c r="P562" s="1665"/>
      <c r="Q562" s="1665"/>
      <c r="R562" s="1665"/>
      <c r="S562" s="1665"/>
      <c r="T562" s="1665"/>
      <c r="U562" s="1665"/>
      <c r="V562" s="1665"/>
      <c r="W562" s="31"/>
      <c r="X562" s="31"/>
      <c r="Y562" s="31"/>
      <c r="Z562" s="31"/>
      <c r="AA562" s="45"/>
      <c r="AB562" s="1082"/>
      <c r="AC562" s="1113"/>
      <c r="AD562" s="1114"/>
      <c r="AE562" s="126"/>
      <c r="AF562" s="327"/>
      <c r="AG562" s="129"/>
      <c r="AH562" s="129"/>
      <c r="AI562" s="129"/>
      <c r="AJ562" s="129"/>
      <c r="AK562" s="129"/>
      <c r="AL562" s="129"/>
      <c r="AM562" s="129"/>
      <c r="AN562" s="129"/>
      <c r="AO562" s="129"/>
      <c r="AP562" s="31"/>
      <c r="AQ562" s="45"/>
      <c r="AR562" s="31"/>
    </row>
    <row r="563" spans="1:44">
      <c r="A563" s="1008"/>
      <c r="B563" s="59"/>
      <c r="C563" s="1497"/>
      <c r="D563" s="47"/>
      <c r="E563" s="1056"/>
      <c r="F563" s="32"/>
      <c r="G563" s="344"/>
      <c r="H563" s="2159"/>
      <c r="I563" s="2159"/>
      <c r="J563" s="2159"/>
      <c r="K563" s="2159"/>
      <c r="L563" s="2159"/>
      <c r="M563" s="2159"/>
      <c r="N563" s="2159"/>
      <c r="O563" s="2159"/>
      <c r="P563" s="2159"/>
      <c r="Q563" s="2159"/>
      <c r="R563" s="2159"/>
      <c r="S563" s="2159"/>
      <c r="T563" s="2159"/>
      <c r="U563" s="2159"/>
      <c r="V563" s="2159"/>
      <c r="W563" s="2159"/>
      <c r="X563" s="2159"/>
      <c r="Y563" s="2159"/>
      <c r="Z563" s="2159"/>
      <c r="AA563" s="45"/>
      <c r="AB563" s="1082"/>
      <c r="AC563" s="1113"/>
      <c r="AD563" s="1114"/>
      <c r="AE563" s="126"/>
      <c r="AF563" s="327"/>
      <c r="AG563" s="129"/>
      <c r="AH563" s="129"/>
      <c r="AI563" s="129"/>
      <c r="AJ563" s="129"/>
      <c r="AK563" s="129"/>
      <c r="AL563" s="129"/>
      <c r="AM563" s="129"/>
      <c r="AN563" s="129"/>
      <c r="AO563" s="129"/>
      <c r="AP563" s="31"/>
      <c r="AQ563" s="45"/>
      <c r="AR563" s="31"/>
    </row>
    <row r="564" spans="1:44">
      <c r="A564" s="1008"/>
      <c r="B564" s="59"/>
      <c r="C564" s="1497"/>
      <c r="D564" s="47"/>
      <c r="E564" s="1056"/>
      <c r="F564" s="32"/>
      <c r="G564" s="2160" t="s">
        <v>223</v>
      </c>
      <c r="H564" s="2160"/>
      <c r="I564" s="2160"/>
      <c r="J564" s="2160"/>
      <c r="K564" s="2160"/>
      <c r="L564" s="2160"/>
      <c r="M564" s="2160"/>
      <c r="N564" s="2160"/>
      <c r="O564" s="2160"/>
      <c r="P564" s="2160"/>
      <c r="Q564" s="2160"/>
      <c r="R564" s="2160"/>
      <c r="S564" s="2160"/>
      <c r="T564" s="2160"/>
      <c r="U564" s="2160"/>
      <c r="V564" s="2160"/>
      <c r="W564" s="2160"/>
      <c r="X564" s="2160"/>
      <c r="Y564" s="2160"/>
      <c r="Z564" s="2160"/>
      <c r="AA564" s="45"/>
      <c r="AB564" s="144"/>
      <c r="AC564" s="145"/>
      <c r="AD564" s="146"/>
      <c r="AE564" s="126"/>
      <c r="AF564" s="327"/>
      <c r="AG564" s="129"/>
      <c r="AH564" s="129"/>
      <c r="AI564" s="129"/>
      <c r="AJ564" s="129"/>
      <c r="AK564" s="129"/>
      <c r="AL564" s="129"/>
      <c r="AM564" s="129"/>
      <c r="AN564" s="129"/>
      <c r="AO564" s="129"/>
      <c r="AP564" s="31"/>
      <c r="AQ564" s="45"/>
      <c r="AR564" s="31"/>
    </row>
    <row r="565" spans="1:44">
      <c r="A565" s="1008"/>
      <c r="B565" s="59"/>
      <c r="C565" s="1497"/>
      <c r="D565" s="47"/>
      <c r="E565" s="1056"/>
      <c r="F565" s="32"/>
      <c r="G565" s="2161"/>
      <c r="H565" s="2162"/>
      <c r="I565" s="2162"/>
      <c r="J565" s="2162"/>
      <c r="K565" s="2162"/>
      <c r="L565" s="2162"/>
      <c r="M565" s="2162"/>
      <c r="N565" s="2162"/>
      <c r="O565" s="2162"/>
      <c r="P565" s="2162"/>
      <c r="Q565" s="2162"/>
      <c r="R565" s="2162"/>
      <c r="S565" s="2162"/>
      <c r="T565" s="2162"/>
      <c r="U565" s="2162"/>
      <c r="V565" s="2162"/>
      <c r="W565" s="2162"/>
      <c r="X565" s="2162"/>
      <c r="Y565" s="2162"/>
      <c r="Z565" s="2163"/>
      <c r="AA565" s="45"/>
      <c r="AB565" s="144"/>
      <c r="AC565" s="145"/>
      <c r="AD565" s="146"/>
      <c r="AE565" s="126"/>
      <c r="AF565" s="327"/>
      <c r="AG565" s="129"/>
      <c r="AH565" s="129"/>
      <c r="AI565" s="129"/>
      <c r="AJ565" s="129"/>
      <c r="AK565" s="129"/>
      <c r="AL565" s="129"/>
      <c r="AM565" s="129"/>
      <c r="AN565" s="129"/>
      <c r="AO565" s="129"/>
      <c r="AP565" s="31"/>
      <c r="AQ565" s="45"/>
      <c r="AR565" s="31"/>
    </row>
    <row r="566" spans="1:44">
      <c r="A566" s="1008"/>
      <c r="B566" s="59"/>
      <c r="C566" s="1497"/>
      <c r="D566" s="47"/>
      <c r="E566" s="1056"/>
      <c r="F566" s="32"/>
      <c r="G566" s="2164"/>
      <c r="H566" s="2165"/>
      <c r="I566" s="2165"/>
      <c r="J566" s="2165"/>
      <c r="K566" s="2165"/>
      <c r="L566" s="2165"/>
      <c r="M566" s="2165"/>
      <c r="N566" s="2165"/>
      <c r="O566" s="2165"/>
      <c r="P566" s="2165"/>
      <c r="Q566" s="2165"/>
      <c r="R566" s="2165"/>
      <c r="S566" s="2165"/>
      <c r="T566" s="2165"/>
      <c r="U566" s="2165"/>
      <c r="V566" s="2165"/>
      <c r="W566" s="2165"/>
      <c r="X566" s="2165"/>
      <c r="Y566" s="2165"/>
      <c r="Z566" s="2166"/>
      <c r="AA566" s="45"/>
      <c r="AB566" s="144"/>
      <c r="AC566" s="145"/>
      <c r="AD566" s="146"/>
      <c r="AE566" s="126"/>
      <c r="AF566" s="327"/>
      <c r="AG566" s="129"/>
      <c r="AH566" s="129"/>
      <c r="AI566" s="129"/>
      <c r="AJ566" s="129"/>
      <c r="AK566" s="129"/>
      <c r="AL566" s="129"/>
      <c r="AM566" s="129"/>
      <c r="AN566" s="129"/>
      <c r="AO566" s="129"/>
      <c r="AP566" s="31"/>
      <c r="AQ566" s="45"/>
      <c r="AR566" s="31"/>
    </row>
    <row r="567" spans="1:44">
      <c r="A567" s="1008"/>
      <c r="B567" s="59"/>
      <c r="C567" s="1497"/>
      <c r="D567" s="47"/>
      <c r="E567" s="1056"/>
      <c r="F567" s="231"/>
      <c r="G567" s="2167"/>
      <c r="H567" s="2168"/>
      <c r="I567" s="2168"/>
      <c r="J567" s="2168"/>
      <c r="K567" s="2168"/>
      <c r="L567" s="2168"/>
      <c r="M567" s="2168"/>
      <c r="N567" s="2168"/>
      <c r="O567" s="2168"/>
      <c r="P567" s="2168"/>
      <c r="Q567" s="2168"/>
      <c r="R567" s="2168"/>
      <c r="S567" s="2168"/>
      <c r="T567" s="2168"/>
      <c r="U567" s="2168"/>
      <c r="V567" s="2168"/>
      <c r="W567" s="2168"/>
      <c r="X567" s="2168"/>
      <c r="Y567" s="2168"/>
      <c r="Z567" s="2169"/>
      <c r="AA567" s="231"/>
      <c r="AB567" s="144"/>
      <c r="AC567" s="145"/>
      <c r="AD567" s="146"/>
      <c r="AE567" s="126"/>
      <c r="AF567" s="327"/>
      <c r="AG567" s="129"/>
      <c r="AH567" s="129"/>
      <c r="AI567" s="129"/>
      <c r="AJ567" s="129"/>
      <c r="AK567" s="129"/>
      <c r="AL567" s="129"/>
      <c r="AM567" s="129"/>
      <c r="AN567" s="129"/>
      <c r="AO567" s="129"/>
      <c r="AP567" s="31"/>
      <c r="AQ567" s="45"/>
      <c r="AR567" s="31"/>
    </row>
    <row r="568" spans="1:44" ht="9.75" customHeight="1">
      <c r="A568" s="203"/>
      <c r="B568" s="127"/>
      <c r="C568" s="503"/>
      <c r="D568" s="165"/>
      <c r="E568" s="60"/>
      <c r="F568" s="64"/>
      <c r="G568" s="636"/>
      <c r="H568" s="636"/>
      <c r="I568" s="636"/>
      <c r="J568" s="636"/>
      <c r="K568" s="636"/>
      <c r="L568" s="636"/>
      <c r="M568" s="636"/>
      <c r="N568" s="636"/>
      <c r="O568" s="636"/>
      <c r="P568" s="636"/>
      <c r="Q568" s="636"/>
      <c r="R568" s="636"/>
      <c r="S568" s="636"/>
      <c r="T568" s="636"/>
      <c r="U568" s="636"/>
      <c r="V568" s="636"/>
      <c r="W568" s="636"/>
      <c r="X568" s="636"/>
      <c r="Y568" s="636"/>
      <c r="Z568" s="636"/>
      <c r="AA568" s="66"/>
      <c r="AB568" s="336"/>
      <c r="AC568" s="337"/>
      <c r="AD568" s="338"/>
      <c r="AE568" s="126"/>
      <c r="AF568" s="327"/>
      <c r="AG568" s="129"/>
      <c r="AH568" s="129"/>
      <c r="AI568" s="129"/>
      <c r="AJ568" s="129"/>
      <c r="AK568" s="129"/>
      <c r="AL568" s="129"/>
      <c r="AM568" s="129"/>
      <c r="AN568" s="129"/>
      <c r="AO568" s="129"/>
      <c r="AP568" s="31"/>
      <c r="AQ568" s="45"/>
      <c r="AR568" s="31"/>
    </row>
    <row r="569" spans="1:44" ht="5.25" customHeight="1">
      <c r="A569" s="328"/>
      <c r="B569" s="59"/>
      <c r="C569" s="475"/>
      <c r="D569" s="63"/>
      <c r="E569" s="49"/>
      <c r="F569" s="142"/>
      <c r="G569" s="46"/>
      <c r="H569" s="46"/>
      <c r="I569" s="46"/>
      <c r="J569" s="46"/>
      <c r="K569" s="46"/>
      <c r="L569" s="46"/>
      <c r="M569" s="46"/>
      <c r="N569" s="46"/>
      <c r="O569" s="46"/>
      <c r="P569" s="46"/>
      <c r="Q569" s="46"/>
      <c r="R569" s="46"/>
      <c r="S569" s="46"/>
      <c r="T569" s="46"/>
      <c r="U569" s="46"/>
      <c r="V569" s="46"/>
      <c r="W569" s="46"/>
      <c r="X569" s="46"/>
      <c r="Y569" s="46"/>
      <c r="Z569" s="46"/>
      <c r="AA569" s="143"/>
      <c r="AB569" s="144"/>
      <c r="AC569" s="145"/>
      <c r="AD569" s="146"/>
      <c r="AE569" s="126"/>
      <c r="AF569" s="327"/>
      <c r="AG569" s="129"/>
      <c r="AH569" s="129"/>
      <c r="AI569" s="129"/>
      <c r="AJ569" s="129"/>
      <c r="AK569" s="129"/>
      <c r="AL569" s="129"/>
      <c r="AM569" s="129"/>
      <c r="AN569" s="129"/>
      <c r="AO569" s="129"/>
      <c r="AP569" s="31"/>
      <c r="AQ569" s="45"/>
      <c r="AR569" s="31"/>
    </row>
    <row r="570" spans="1:44" ht="13.5" customHeight="1">
      <c r="A570" s="1008" t="s">
        <v>1169</v>
      </c>
      <c r="B570" s="1090">
        <v>21</v>
      </c>
      <c r="C570" s="1497" t="s">
        <v>577</v>
      </c>
      <c r="D570" s="63" t="s">
        <v>240</v>
      </c>
      <c r="E570" s="1008" t="s">
        <v>629</v>
      </c>
      <c r="F570" s="32"/>
      <c r="G570" s="1217" t="s">
        <v>72</v>
      </c>
      <c r="H570" s="1217"/>
      <c r="I570" s="1217"/>
      <c r="J570" s="1217"/>
      <c r="K570" s="1217"/>
      <c r="L570" s="1217"/>
      <c r="M570" s="2158"/>
      <c r="N570" s="1665" t="s">
        <v>114</v>
      </c>
      <c r="O570" s="1665"/>
      <c r="P570" s="1665"/>
      <c r="Q570" s="1665"/>
      <c r="R570" s="1665"/>
      <c r="S570" s="1665"/>
      <c r="T570" s="1665"/>
      <c r="U570" s="1665"/>
      <c r="V570" s="1665"/>
      <c r="W570" s="31"/>
      <c r="X570" s="31"/>
      <c r="Y570" s="31"/>
      <c r="Z570" s="31"/>
      <c r="AA570" s="45"/>
      <c r="AB570" s="1082" t="s">
        <v>495</v>
      </c>
      <c r="AC570" s="1113"/>
      <c r="AD570" s="1114"/>
      <c r="AE570" s="126"/>
      <c r="AF570" s="327"/>
      <c r="AG570" s="129"/>
      <c r="AH570" s="129"/>
      <c r="AI570" s="129"/>
      <c r="AJ570" s="129"/>
      <c r="AK570" s="129"/>
      <c r="AL570" s="129"/>
      <c r="AM570" s="129"/>
      <c r="AN570" s="129"/>
      <c r="AO570" s="129"/>
      <c r="AP570" s="31"/>
      <c r="AQ570" s="45"/>
      <c r="AR570" s="31"/>
    </row>
    <row r="571" spans="1:44">
      <c r="A571" s="1008"/>
      <c r="B571" s="1090"/>
      <c r="C571" s="1497"/>
      <c r="D571" s="47"/>
      <c r="E571" s="1008"/>
      <c r="F571" s="32"/>
      <c r="G571" s="1217"/>
      <c r="H571" s="1217"/>
      <c r="I571" s="1217"/>
      <c r="J571" s="1217"/>
      <c r="K571" s="1217"/>
      <c r="L571" s="1217"/>
      <c r="M571" s="2158"/>
      <c r="N571" s="1665"/>
      <c r="O571" s="1665"/>
      <c r="P571" s="1665"/>
      <c r="Q571" s="1665"/>
      <c r="R571" s="1665"/>
      <c r="S571" s="1665"/>
      <c r="T571" s="1665"/>
      <c r="U571" s="1665"/>
      <c r="V571" s="1665"/>
      <c r="W571" s="31"/>
      <c r="X571" s="31"/>
      <c r="Y571" s="31"/>
      <c r="Z571" s="31"/>
      <c r="AA571" s="45"/>
      <c r="AB571" s="1082"/>
      <c r="AC571" s="1113"/>
      <c r="AD571" s="1114"/>
      <c r="AE571" s="126"/>
      <c r="AF571" s="327"/>
      <c r="AG571" s="129"/>
      <c r="AH571" s="129"/>
      <c r="AI571" s="129"/>
      <c r="AJ571" s="129"/>
      <c r="AK571" s="129"/>
      <c r="AL571" s="129"/>
      <c r="AM571" s="129"/>
      <c r="AN571" s="129"/>
      <c r="AO571" s="129"/>
      <c r="AP571" s="31"/>
      <c r="AQ571" s="45"/>
      <c r="AR571" s="31"/>
    </row>
    <row r="572" spans="1:44">
      <c r="A572" s="1008"/>
      <c r="B572" s="59"/>
      <c r="C572" s="1497"/>
      <c r="D572" s="47"/>
      <c r="E572" s="1008"/>
      <c r="F572" s="32"/>
      <c r="G572" s="31"/>
      <c r="H572" s="31"/>
      <c r="I572" s="31"/>
      <c r="J572" s="31"/>
      <c r="K572" s="31"/>
      <c r="L572" s="31"/>
      <c r="M572" s="31"/>
      <c r="N572" s="31"/>
      <c r="O572" s="31"/>
      <c r="P572" s="31"/>
      <c r="Q572" s="31"/>
      <c r="R572" s="31"/>
      <c r="S572" s="31"/>
      <c r="T572" s="31"/>
      <c r="U572" s="31"/>
      <c r="V572" s="31"/>
      <c r="W572" s="31"/>
      <c r="X572" s="31"/>
      <c r="Y572" s="31"/>
      <c r="Z572" s="31"/>
      <c r="AA572" s="45"/>
      <c r="AB572" s="1082"/>
      <c r="AC572" s="1113"/>
      <c r="AD572" s="1114"/>
      <c r="AE572" s="126"/>
      <c r="AF572" s="327"/>
      <c r="AG572" s="129"/>
      <c r="AH572" s="129"/>
      <c r="AI572" s="129"/>
      <c r="AJ572" s="129"/>
      <c r="AK572" s="129"/>
      <c r="AL572" s="129"/>
      <c r="AM572" s="129"/>
      <c r="AN572" s="129"/>
      <c r="AO572" s="129"/>
      <c r="AP572" s="31"/>
      <c r="AQ572" s="45"/>
      <c r="AR572" s="31"/>
    </row>
    <row r="573" spans="1:44" ht="15" customHeight="1">
      <c r="A573" s="1008"/>
      <c r="B573" s="59"/>
      <c r="C573" s="1497"/>
      <c r="D573" s="47"/>
      <c r="E573" s="1008"/>
      <c r="F573" s="32"/>
      <c r="G573" s="704" t="s">
        <v>84</v>
      </c>
      <c r="H573" s="704"/>
      <c r="I573" s="704"/>
      <c r="J573" s="704"/>
      <c r="K573" s="704"/>
      <c r="L573" s="704"/>
      <c r="M573" s="704"/>
      <c r="N573" s="704"/>
      <c r="O573" s="704"/>
      <c r="P573" s="704"/>
      <c r="Q573" s="704"/>
      <c r="R573" s="704"/>
      <c r="S573" s="704"/>
      <c r="T573" s="31"/>
      <c r="U573" s="31"/>
      <c r="V573" s="31"/>
      <c r="W573" s="31"/>
      <c r="X573" s="31"/>
      <c r="Y573" s="31"/>
      <c r="Z573" s="31"/>
      <c r="AA573" s="45"/>
      <c r="AB573" s="144"/>
      <c r="AC573" s="145"/>
      <c r="AD573" s="146"/>
      <c r="AE573" s="126"/>
      <c r="AF573" s="327"/>
      <c r="AG573" s="129"/>
      <c r="AH573" s="129"/>
      <c r="AI573" s="129"/>
      <c r="AJ573" s="129"/>
      <c r="AK573" s="129"/>
      <c r="AL573" s="129"/>
      <c r="AM573" s="129"/>
      <c r="AN573" s="129"/>
      <c r="AO573" s="129"/>
      <c r="AP573" s="31"/>
      <c r="AQ573" s="45"/>
      <c r="AR573" s="31"/>
    </row>
    <row r="574" spans="1:44" ht="6.75" customHeight="1">
      <c r="A574" s="1008"/>
      <c r="B574" s="59"/>
      <c r="C574" s="1497"/>
      <c r="D574" s="47"/>
      <c r="E574" s="1008"/>
      <c r="F574" s="32"/>
      <c r="G574" s="31"/>
      <c r="H574" s="31"/>
      <c r="I574" s="31"/>
      <c r="J574" s="31"/>
      <c r="K574" s="31"/>
      <c r="L574" s="31"/>
      <c r="M574" s="31"/>
      <c r="N574" s="31"/>
      <c r="O574" s="31"/>
      <c r="P574" s="31"/>
      <c r="Q574" s="31"/>
      <c r="R574" s="31"/>
      <c r="S574" s="31"/>
      <c r="T574" s="31"/>
      <c r="U574" s="31"/>
      <c r="V574" s="31"/>
      <c r="W574" s="31"/>
      <c r="X574" s="31"/>
      <c r="Y574" s="31"/>
      <c r="Z574" s="31"/>
      <c r="AA574" s="45"/>
      <c r="AB574" s="144"/>
      <c r="AC574" s="145"/>
      <c r="AD574" s="146"/>
      <c r="AE574" s="126"/>
      <c r="AF574" s="327"/>
      <c r="AG574" s="129"/>
      <c r="AH574" s="129"/>
      <c r="AI574" s="129"/>
      <c r="AJ574" s="129"/>
      <c r="AK574" s="129"/>
      <c r="AL574" s="129"/>
      <c r="AM574" s="129"/>
      <c r="AN574" s="129"/>
      <c r="AO574" s="129"/>
      <c r="AP574" s="31"/>
      <c r="AQ574" s="45"/>
      <c r="AR574" s="31"/>
    </row>
    <row r="575" spans="1:44">
      <c r="A575" s="1008"/>
      <c r="B575" s="59"/>
      <c r="C575" s="1497"/>
      <c r="D575" s="47"/>
      <c r="E575" s="1008"/>
      <c r="F575" s="32"/>
      <c r="G575" s="1633" t="s">
        <v>125</v>
      </c>
      <c r="H575" s="1634"/>
      <c r="I575" s="1634"/>
      <c r="J575" s="1634"/>
      <c r="K575" s="1634"/>
      <c r="L575" s="1634"/>
      <c r="M575" s="1634"/>
      <c r="N575" s="1634"/>
      <c r="O575" s="1634"/>
      <c r="P575" s="1635"/>
      <c r="Q575" s="2302" t="s">
        <v>630</v>
      </c>
      <c r="R575" s="2302"/>
      <c r="S575" s="2302"/>
      <c r="T575" s="2302"/>
      <c r="U575" s="2302"/>
      <c r="V575" s="2302"/>
      <c r="W575" s="2302"/>
      <c r="X575" s="31"/>
      <c r="Y575" s="31"/>
      <c r="Z575" s="31"/>
      <c r="AA575" s="45"/>
      <c r="AB575" s="144"/>
      <c r="AC575" s="145"/>
      <c r="AD575" s="146"/>
      <c r="AE575" s="126"/>
      <c r="AF575" s="327"/>
      <c r="AG575" s="129"/>
      <c r="AH575" s="129"/>
      <c r="AI575" s="129"/>
      <c r="AJ575" s="129"/>
      <c r="AK575" s="129"/>
      <c r="AL575" s="129"/>
      <c r="AM575" s="129"/>
      <c r="AN575" s="129"/>
      <c r="AO575" s="129"/>
      <c r="AP575" s="31"/>
      <c r="AQ575" s="45"/>
      <c r="AR575" s="31"/>
    </row>
    <row r="576" spans="1:44">
      <c r="A576" s="1008"/>
      <c r="B576" s="59"/>
      <c r="C576" s="1497"/>
      <c r="D576" s="47"/>
      <c r="E576" s="1008"/>
      <c r="F576" s="32"/>
      <c r="G576" s="1633" t="s">
        <v>4</v>
      </c>
      <c r="H576" s="1634"/>
      <c r="I576" s="1634"/>
      <c r="J576" s="1635"/>
      <c r="K576" s="2231"/>
      <c r="L576" s="2231"/>
      <c r="M576" s="2231"/>
      <c r="N576" s="2231"/>
      <c r="O576" s="2303" t="s">
        <v>119</v>
      </c>
      <c r="P576" s="2304"/>
      <c r="Q576" s="2278" t="s">
        <v>103</v>
      </c>
      <c r="R576" s="2278"/>
      <c r="S576" s="2278"/>
      <c r="T576" s="2278"/>
      <c r="U576" s="2278"/>
      <c r="V576" s="2278"/>
      <c r="W576" s="2278"/>
      <c r="X576" s="31"/>
      <c r="Y576" s="31"/>
      <c r="Z576" s="31"/>
      <c r="AA576" s="45"/>
      <c r="AB576" s="144"/>
      <c r="AC576" s="145"/>
      <c r="AD576" s="146"/>
      <c r="AE576" s="126"/>
      <c r="AF576" s="327"/>
      <c r="AG576" s="129"/>
      <c r="AH576" s="129"/>
      <c r="AI576" s="129"/>
      <c r="AJ576" s="129"/>
      <c r="AK576" s="129"/>
      <c r="AL576" s="129"/>
      <c r="AM576" s="129"/>
      <c r="AN576" s="129"/>
      <c r="AO576" s="129"/>
      <c r="AP576" s="31"/>
      <c r="AQ576" s="45"/>
      <c r="AR576" s="31"/>
    </row>
    <row r="577" spans="1:44">
      <c r="A577" s="1008"/>
      <c r="B577" s="59"/>
      <c r="C577" s="1497"/>
      <c r="D577" s="47"/>
      <c r="E577" s="1008"/>
      <c r="F577" s="32"/>
      <c r="G577" s="1633" t="s">
        <v>5</v>
      </c>
      <c r="H577" s="1634"/>
      <c r="I577" s="1634"/>
      <c r="J577" s="1635"/>
      <c r="K577" s="2305"/>
      <c r="L577" s="2305"/>
      <c r="M577" s="2305"/>
      <c r="N577" s="2305"/>
      <c r="O577" s="2306" t="s">
        <v>119</v>
      </c>
      <c r="P577" s="2307"/>
      <c r="Q577" s="2278" t="s">
        <v>103</v>
      </c>
      <c r="R577" s="2278"/>
      <c r="S577" s="2278"/>
      <c r="T577" s="2278"/>
      <c r="U577" s="2278"/>
      <c r="V577" s="2278"/>
      <c r="W577" s="2278"/>
      <c r="X577" s="31"/>
      <c r="Y577" s="31"/>
      <c r="Z577" s="31"/>
      <c r="AA577" s="45"/>
      <c r="AB577" s="144"/>
      <c r="AC577" s="145"/>
      <c r="AD577" s="146"/>
      <c r="AE577" s="126"/>
      <c r="AF577" s="327"/>
      <c r="AG577" s="129"/>
      <c r="AH577" s="129"/>
      <c r="AI577" s="129"/>
      <c r="AJ577" s="129"/>
      <c r="AK577" s="129"/>
      <c r="AL577" s="129"/>
      <c r="AM577" s="129"/>
      <c r="AN577" s="129"/>
      <c r="AO577" s="129"/>
      <c r="AP577" s="31"/>
      <c r="AQ577" s="45"/>
      <c r="AR577" s="31"/>
    </row>
    <row r="578" spans="1:44">
      <c r="A578" s="47"/>
      <c r="B578" s="59"/>
      <c r="C578" s="1497"/>
      <c r="D578" s="47"/>
      <c r="E578" s="1008"/>
      <c r="F578" s="32"/>
      <c r="G578" s="31"/>
      <c r="H578" s="31"/>
      <c r="I578" s="31"/>
      <c r="J578" s="31"/>
      <c r="K578" s="31"/>
      <c r="L578" s="31"/>
      <c r="M578" s="31"/>
      <c r="N578" s="31"/>
      <c r="O578" s="31"/>
      <c r="P578" s="31"/>
      <c r="Q578" s="31"/>
      <c r="R578" s="31"/>
      <c r="S578" s="31"/>
      <c r="T578" s="31"/>
      <c r="U578" s="31"/>
      <c r="V578" s="31"/>
      <c r="W578" s="31"/>
      <c r="X578" s="31"/>
      <c r="Y578" s="31"/>
      <c r="Z578" s="31"/>
      <c r="AA578" s="45"/>
      <c r="AB578" s="144"/>
      <c r="AC578" s="145"/>
      <c r="AD578" s="146"/>
      <c r="AE578" s="126"/>
      <c r="AF578" s="327"/>
      <c r="AG578" s="129"/>
      <c r="AH578" s="129"/>
      <c r="AI578" s="129"/>
      <c r="AJ578" s="129"/>
      <c r="AK578" s="129"/>
      <c r="AL578" s="129"/>
      <c r="AM578" s="129"/>
      <c r="AN578" s="129"/>
      <c r="AO578" s="129"/>
      <c r="AP578" s="31"/>
      <c r="AQ578" s="45"/>
      <c r="AR578" s="31"/>
    </row>
    <row r="579" spans="1:44">
      <c r="A579" s="47"/>
      <c r="B579" s="59"/>
      <c r="C579" s="1497"/>
      <c r="D579" s="47"/>
      <c r="E579" s="1008"/>
      <c r="F579" s="32"/>
      <c r="G579" s="2243" t="s">
        <v>126</v>
      </c>
      <c r="H579" s="2243"/>
      <c r="I579" s="2243"/>
      <c r="J579" s="2243"/>
      <c r="K579" s="2243"/>
      <c r="L579" s="2243"/>
      <c r="M579" s="2243"/>
      <c r="N579" s="2243"/>
      <c r="O579" s="2243"/>
      <c r="P579" s="2243"/>
      <c r="Q579" s="2243"/>
      <c r="R579" s="2243"/>
      <c r="S579" s="2243"/>
      <c r="T579" s="2243"/>
      <c r="U579" s="2244"/>
      <c r="V579" s="1388" t="s">
        <v>103</v>
      </c>
      <c r="W579" s="1389"/>
      <c r="X579" s="1389"/>
      <c r="Y579" s="1390"/>
      <c r="Z579" s="31"/>
      <c r="AA579" s="45"/>
      <c r="AB579" s="144"/>
      <c r="AC579" s="145"/>
      <c r="AD579" s="146"/>
      <c r="AE579" s="126"/>
      <c r="AF579" s="327"/>
      <c r="AG579" s="129"/>
      <c r="AH579" s="129"/>
      <c r="AI579" s="129"/>
      <c r="AJ579" s="129"/>
      <c r="AK579" s="129"/>
      <c r="AL579" s="129"/>
      <c r="AM579" s="129"/>
      <c r="AN579" s="129"/>
      <c r="AO579" s="129"/>
      <c r="AP579" s="31"/>
      <c r="AQ579" s="45"/>
      <c r="AR579" s="31"/>
    </row>
    <row r="580" spans="1:44">
      <c r="A580" s="47"/>
      <c r="B580" s="59"/>
      <c r="C580" s="1497"/>
      <c r="D580" s="47"/>
      <c r="E580" s="1008"/>
      <c r="F580" s="32"/>
      <c r="G580" s="31"/>
      <c r="H580" s="31"/>
      <c r="I580" s="31"/>
      <c r="J580" s="31"/>
      <c r="K580" s="31"/>
      <c r="L580" s="31"/>
      <c r="M580" s="31"/>
      <c r="N580" s="31"/>
      <c r="O580" s="31"/>
      <c r="P580" s="31"/>
      <c r="Q580" s="31"/>
      <c r="R580" s="31"/>
      <c r="S580" s="31"/>
      <c r="T580" s="31"/>
      <c r="U580" s="31"/>
      <c r="V580" s="31"/>
      <c r="W580" s="31"/>
      <c r="X580" s="31"/>
      <c r="Y580" s="31"/>
      <c r="Z580" s="31"/>
      <c r="AA580" s="45"/>
      <c r="AB580" s="144"/>
      <c r="AC580" s="145"/>
      <c r="AD580" s="146"/>
      <c r="AE580" s="126"/>
      <c r="AF580" s="327"/>
      <c r="AG580" s="129"/>
      <c r="AH580" s="129"/>
      <c r="AI580" s="129"/>
      <c r="AJ580" s="129"/>
      <c r="AK580" s="129"/>
      <c r="AL580" s="129"/>
      <c r="AM580" s="129"/>
      <c r="AN580" s="129"/>
      <c r="AO580" s="129"/>
      <c r="AP580" s="31"/>
      <c r="AQ580" s="45"/>
      <c r="AR580" s="31"/>
    </row>
    <row r="581" spans="1:44">
      <c r="A581" s="47"/>
      <c r="B581" s="59"/>
      <c r="C581" s="1497"/>
      <c r="D581" s="47"/>
      <c r="E581" s="1008"/>
      <c r="F581" s="32"/>
      <c r="G581" s="2243" t="s">
        <v>1148</v>
      </c>
      <c r="H581" s="2243"/>
      <c r="I581" s="2243"/>
      <c r="J581" s="2243"/>
      <c r="K581" s="2243"/>
      <c r="L581" s="2243"/>
      <c r="M581" s="2243"/>
      <c r="N581" s="2243"/>
      <c r="O581" s="2243"/>
      <c r="P581" s="2243"/>
      <c r="Q581" s="2243"/>
      <c r="R581" s="2243"/>
      <c r="S581" s="2243"/>
      <c r="T581" s="2243"/>
      <c r="U581" s="2244"/>
      <c r="V581" s="1388" t="s">
        <v>103</v>
      </c>
      <c r="W581" s="1389"/>
      <c r="X581" s="1389"/>
      <c r="Y581" s="1390"/>
      <c r="Z581" s="31"/>
      <c r="AA581" s="45"/>
      <c r="AB581" s="144"/>
      <c r="AC581" s="145"/>
      <c r="AD581" s="146"/>
      <c r="AE581" s="126"/>
      <c r="AF581" s="327"/>
      <c r="AG581" s="129"/>
      <c r="AH581" s="129"/>
      <c r="AI581" s="129"/>
      <c r="AJ581" s="129"/>
      <c r="AK581" s="129"/>
      <c r="AL581" s="129"/>
      <c r="AM581" s="129"/>
      <c r="AN581" s="129"/>
      <c r="AO581" s="129"/>
      <c r="AP581" s="31"/>
      <c r="AQ581" s="45"/>
      <c r="AR581" s="31"/>
    </row>
    <row r="582" spans="1:44">
      <c r="A582" s="47"/>
      <c r="B582" s="59"/>
      <c r="C582" s="1497"/>
      <c r="D582" s="47"/>
      <c r="E582" s="1008"/>
      <c r="F582" s="32"/>
      <c r="G582" s="148"/>
      <c r="H582" s="31"/>
      <c r="I582" s="31"/>
      <c r="J582" s="31"/>
      <c r="K582" s="31"/>
      <c r="L582" s="31"/>
      <c r="M582" s="31"/>
      <c r="N582" s="31"/>
      <c r="O582" s="31"/>
      <c r="P582" s="31"/>
      <c r="Q582" s="31"/>
      <c r="R582" s="31"/>
      <c r="S582" s="31"/>
      <c r="T582" s="31"/>
      <c r="U582" s="31"/>
      <c r="V582" s="31"/>
      <c r="W582" s="31"/>
      <c r="X582" s="31"/>
      <c r="Y582" s="31"/>
      <c r="Z582" s="31"/>
      <c r="AA582" s="45"/>
      <c r="AB582" s="144"/>
      <c r="AC582" s="145"/>
      <c r="AD582" s="146"/>
      <c r="AE582" s="126"/>
      <c r="AF582" s="327"/>
      <c r="AG582" s="129"/>
      <c r="AH582" s="129"/>
      <c r="AI582" s="129"/>
      <c r="AJ582" s="129"/>
      <c r="AK582" s="129"/>
      <c r="AL582" s="129"/>
      <c r="AM582" s="129"/>
      <c r="AN582" s="129"/>
      <c r="AO582" s="129"/>
      <c r="AP582" s="31"/>
      <c r="AQ582" s="45"/>
      <c r="AR582" s="31"/>
    </row>
    <row r="583" spans="1:44">
      <c r="A583" s="47"/>
      <c r="B583" s="59"/>
      <c r="C583" s="1497"/>
      <c r="D583" s="47"/>
      <c r="E583" s="1008"/>
      <c r="F583" s="32"/>
      <c r="G583" s="2243" t="s">
        <v>127</v>
      </c>
      <c r="H583" s="2243"/>
      <c r="I583" s="2243"/>
      <c r="J583" s="2243"/>
      <c r="K583" s="2243"/>
      <c r="L583" s="2243"/>
      <c r="M583" s="2243"/>
      <c r="N583" s="2243"/>
      <c r="O583" s="2243"/>
      <c r="P583" s="2243"/>
      <c r="Q583" s="2243"/>
      <c r="R583" s="2243"/>
      <c r="S583" s="2243"/>
      <c r="T583" s="2243"/>
      <c r="U583" s="2244"/>
      <c r="V583" s="1388" t="s">
        <v>103</v>
      </c>
      <c r="W583" s="1389"/>
      <c r="X583" s="1389"/>
      <c r="Y583" s="1390"/>
      <c r="Z583" s="31"/>
      <c r="AA583" s="45"/>
      <c r="AB583" s="144"/>
      <c r="AC583" s="145"/>
      <c r="AD583" s="146"/>
      <c r="AE583" s="126"/>
      <c r="AF583" s="327"/>
      <c r="AG583" s="129"/>
      <c r="AH583" s="129"/>
      <c r="AI583" s="129"/>
      <c r="AJ583" s="129"/>
      <c r="AK583" s="129"/>
      <c r="AL583" s="129"/>
      <c r="AM583" s="129"/>
      <c r="AN583" s="129"/>
      <c r="AO583" s="129"/>
      <c r="AP583" s="31"/>
      <c r="AQ583" s="45"/>
      <c r="AR583" s="31"/>
    </row>
    <row r="584" spans="1:44">
      <c r="A584" s="47"/>
      <c r="B584" s="59"/>
      <c r="C584" s="1497"/>
      <c r="D584" s="47"/>
      <c r="E584" s="1008"/>
      <c r="F584" s="32"/>
      <c r="G584" s="148"/>
      <c r="H584" s="31"/>
      <c r="I584" s="31"/>
      <c r="J584" s="31"/>
      <c r="K584" s="31"/>
      <c r="L584" s="31"/>
      <c r="M584" s="31"/>
      <c r="N584" s="31"/>
      <c r="O584" s="31"/>
      <c r="P584" s="31"/>
      <c r="Q584" s="31"/>
      <c r="R584" s="31"/>
      <c r="S584" s="31"/>
      <c r="T584" s="31"/>
      <c r="U584" s="31"/>
      <c r="V584" s="31"/>
      <c r="W584" s="31"/>
      <c r="X584" s="31"/>
      <c r="Y584" s="31"/>
      <c r="Z584" s="31"/>
      <c r="AA584" s="45"/>
      <c r="AB584" s="144"/>
      <c r="AC584" s="145"/>
      <c r="AD584" s="146"/>
      <c r="AE584" s="126"/>
      <c r="AF584" s="327"/>
      <c r="AG584" s="129"/>
      <c r="AH584" s="129"/>
      <c r="AI584" s="129"/>
      <c r="AJ584" s="129"/>
      <c r="AK584" s="129"/>
      <c r="AL584" s="129"/>
      <c r="AM584" s="129"/>
      <c r="AN584" s="129"/>
      <c r="AO584" s="129"/>
      <c r="AP584" s="31"/>
      <c r="AQ584" s="45"/>
      <c r="AR584" s="31"/>
    </row>
    <row r="585" spans="1:44">
      <c r="A585" s="47"/>
      <c r="B585" s="59"/>
      <c r="C585" s="1497"/>
      <c r="D585" s="47"/>
      <c r="E585" s="1008"/>
      <c r="F585" s="32"/>
      <c r="G585" s="641" t="s">
        <v>1189</v>
      </c>
      <c r="H585" s="641"/>
      <c r="I585" s="641"/>
      <c r="J585" s="641"/>
      <c r="K585" s="641"/>
      <c r="L585" s="641"/>
      <c r="M585" s="641"/>
      <c r="N585" s="641"/>
      <c r="O585" s="641"/>
      <c r="P585" s="641"/>
      <c r="Q585" s="641"/>
      <c r="R585" s="641"/>
      <c r="S585" s="641"/>
      <c r="T585" s="641"/>
      <c r="U585" s="641"/>
      <c r="V585" s="641"/>
      <c r="W585" s="641"/>
      <c r="X585" s="641"/>
      <c r="Y585" s="641"/>
      <c r="Z585" s="711"/>
      <c r="AA585" s="45"/>
      <c r="AB585" s="144"/>
      <c r="AC585" s="145"/>
      <c r="AD585" s="146"/>
      <c r="AE585" s="126"/>
      <c r="AF585" s="327"/>
      <c r="AG585" s="129"/>
      <c r="AH585" s="129"/>
      <c r="AI585" s="129"/>
      <c r="AJ585" s="129"/>
      <c r="AK585" s="129"/>
      <c r="AL585" s="129"/>
      <c r="AM585" s="129"/>
      <c r="AN585" s="129"/>
      <c r="AO585" s="129"/>
      <c r="AP585" s="31"/>
      <c r="AQ585" s="45"/>
      <c r="AR585" s="31"/>
    </row>
    <row r="586" spans="1:44" ht="7.5" customHeight="1">
      <c r="A586" s="47"/>
      <c r="B586" s="59"/>
      <c r="C586" s="1497"/>
      <c r="D586" s="47"/>
      <c r="E586" s="1008"/>
      <c r="F586" s="32"/>
      <c r="G586" s="704"/>
      <c r="H586" s="704"/>
      <c r="I586" s="704"/>
      <c r="J586" s="704"/>
      <c r="K586" s="704"/>
      <c r="L586" s="704"/>
      <c r="M586" s="704"/>
      <c r="N586" s="704"/>
      <c r="O586" s="704"/>
      <c r="P586" s="704"/>
      <c r="Q586" s="704"/>
      <c r="R586" s="704"/>
      <c r="S586" s="704"/>
      <c r="T586" s="704"/>
      <c r="U586" s="704"/>
      <c r="V586" s="704"/>
      <c r="W586" s="704"/>
      <c r="X586" s="704"/>
      <c r="Y586" s="704"/>
      <c r="Z586" s="704"/>
      <c r="AA586" s="45"/>
      <c r="AB586" s="144"/>
      <c r="AC586" s="145"/>
      <c r="AD586" s="146"/>
      <c r="AE586" s="126"/>
      <c r="AF586" s="327"/>
      <c r="AG586" s="129"/>
      <c r="AH586" s="129"/>
      <c r="AI586" s="129"/>
      <c r="AJ586" s="129"/>
      <c r="AK586" s="129"/>
      <c r="AL586" s="129"/>
      <c r="AM586" s="129"/>
      <c r="AN586" s="129"/>
      <c r="AO586" s="129"/>
      <c r="AP586" s="31"/>
      <c r="AQ586" s="45"/>
      <c r="AR586" s="31"/>
    </row>
    <row r="587" spans="1:44">
      <c r="A587" s="47"/>
      <c r="B587" s="59"/>
      <c r="C587" s="1497"/>
      <c r="D587" s="47"/>
      <c r="E587" s="1008"/>
      <c r="F587" s="32"/>
      <c r="G587" s="2161"/>
      <c r="H587" s="2162"/>
      <c r="I587" s="2162"/>
      <c r="J587" s="2162"/>
      <c r="K587" s="2162"/>
      <c r="L587" s="2162"/>
      <c r="M587" s="2162"/>
      <c r="N587" s="2162"/>
      <c r="O587" s="2162"/>
      <c r="P587" s="2162"/>
      <c r="Q587" s="2162"/>
      <c r="R587" s="2162"/>
      <c r="S587" s="2162"/>
      <c r="T587" s="2162"/>
      <c r="U587" s="2162"/>
      <c r="V587" s="2162"/>
      <c r="W587" s="2162"/>
      <c r="X587" s="2162"/>
      <c r="Y587" s="2162"/>
      <c r="Z587" s="2163"/>
      <c r="AA587" s="45"/>
      <c r="AB587" s="144"/>
      <c r="AC587" s="145"/>
      <c r="AD587" s="146"/>
      <c r="AE587" s="126"/>
      <c r="AF587" s="327"/>
      <c r="AG587" s="129"/>
      <c r="AH587" s="129"/>
      <c r="AI587" s="129"/>
      <c r="AJ587" s="129"/>
      <c r="AK587" s="129"/>
      <c r="AL587" s="129"/>
      <c r="AM587" s="129"/>
      <c r="AN587" s="129"/>
      <c r="AO587" s="129"/>
      <c r="AP587" s="31"/>
      <c r="AQ587" s="45"/>
      <c r="AR587" s="31"/>
    </row>
    <row r="588" spans="1:44">
      <c r="A588" s="328"/>
      <c r="B588" s="330"/>
      <c r="C588" s="105"/>
      <c r="D588" s="139"/>
      <c r="E588" s="1008"/>
      <c r="F588" s="142"/>
      <c r="G588" s="2164"/>
      <c r="H588" s="2165"/>
      <c r="I588" s="2165"/>
      <c r="J588" s="2165"/>
      <c r="K588" s="2165"/>
      <c r="L588" s="2165"/>
      <c r="M588" s="2165"/>
      <c r="N588" s="2165"/>
      <c r="O588" s="2165"/>
      <c r="P588" s="2165"/>
      <c r="Q588" s="2165"/>
      <c r="R588" s="2165"/>
      <c r="S588" s="2165"/>
      <c r="T588" s="2165"/>
      <c r="U588" s="2165"/>
      <c r="V588" s="2165"/>
      <c r="W588" s="2165"/>
      <c r="X588" s="2165"/>
      <c r="Y588" s="2165"/>
      <c r="Z588" s="2166"/>
      <c r="AA588" s="143"/>
      <c r="AB588" s="144"/>
      <c r="AC588" s="145"/>
      <c r="AD588" s="146"/>
      <c r="AE588" s="126"/>
      <c r="AF588" s="327"/>
      <c r="AG588" s="129"/>
      <c r="AH588" s="129"/>
      <c r="AI588" s="129"/>
      <c r="AJ588" s="129"/>
      <c r="AK588" s="129"/>
      <c r="AL588" s="129"/>
      <c r="AM588" s="129"/>
      <c r="AN588" s="129"/>
      <c r="AO588" s="129"/>
      <c r="AP588" s="31"/>
      <c r="AQ588" s="45"/>
      <c r="AR588" s="31"/>
    </row>
    <row r="589" spans="1:44">
      <c r="A589" s="328"/>
      <c r="B589" s="330"/>
      <c r="C589" s="105"/>
      <c r="D589" s="139"/>
      <c r="E589" s="1008"/>
      <c r="F589" s="142"/>
      <c r="G589" s="2167"/>
      <c r="H589" s="2168"/>
      <c r="I589" s="2168"/>
      <c r="J589" s="2168"/>
      <c r="K589" s="2168"/>
      <c r="L589" s="2168"/>
      <c r="M589" s="2168"/>
      <c r="N589" s="2168"/>
      <c r="O589" s="2168"/>
      <c r="P589" s="2168"/>
      <c r="Q589" s="2168"/>
      <c r="R589" s="2168"/>
      <c r="S589" s="2168"/>
      <c r="T589" s="2168"/>
      <c r="U589" s="2168"/>
      <c r="V589" s="2168"/>
      <c r="W589" s="2168"/>
      <c r="X589" s="2168"/>
      <c r="Y589" s="2168"/>
      <c r="Z589" s="2169"/>
      <c r="AA589" s="143"/>
      <c r="AB589" s="144"/>
      <c r="AC589" s="145"/>
      <c r="AD589" s="146"/>
      <c r="AE589" s="126"/>
      <c r="AF589" s="327"/>
      <c r="AG589" s="129"/>
      <c r="AH589" s="129"/>
      <c r="AI589" s="129"/>
      <c r="AJ589" s="129"/>
      <c r="AK589" s="129"/>
      <c r="AL589" s="129"/>
      <c r="AM589" s="129"/>
      <c r="AN589" s="129"/>
      <c r="AO589" s="129"/>
      <c r="AP589" s="31"/>
      <c r="AQ589" s="45"/>
      <c r="AR589" s="31"/>
    </row>
    <row r="590" spans="1:44">
      <c r="A590" s="328"/>
      <c r="B590" s="330"/>
      <c r="C590" s="105"/>
      <c r="D590" s="139"/>
      <c r="E590" s="1008"/>
      <c r="F590" s="142"/>
      <c r="G590" s="46"/>
      <c r="H590" s="46"/>
      <c r="I590" s="46"/>
      <c r="J590" s="46"/>
      <c r="K590" s="46"/>
      <c r="L590" s="46"/>
      <c r="M590" s="46"/>
      <c r="N590" s="46"/>
      <c r="O590" s="46"/>
      <c r="P590" s="46"/>
      <c r="Q590" s="46"/>
      <c r="R590" s="46"/>
      <c r="S590" s="46"/>
      <c r="T590" s="46"/>
      <c r="U590" s="46"/>
      <c r="V590" s="46"/>
      <c r="W590" s="46"/>
      <c r="X590" s="46"/>
      <c r="Y590" s="46"/>
      <c r="Z590" s="46"/>
      <c r="AA590" s="143"/>
      <c r="AB590" s="144"/>
      <c r="AC590" s="145"/>
      <c r="AD590" s="146"/>
      <c r="AE590" s="126"/>
      <c r="AF590" s="327"/>
      <c r="AG590" s="129"/>
      <c r="AH590" s="129"/>
      <c r="AI590" s="129"/>
      <c r="AJ590" s="129"/>
      <c r="AK590" s="129"/>
      <c r="AL590" s="129"/>
      <c r="AM590" s="129"/>
      <c r="AN590" s="129"/>
      <c r="AO590" s="129"/>
      <c r="AP590" s="31"/>
      <c r="AQ590" s="45"/>
      <c r="AR590" s="31"/>
    </row>
    <row r="591" spans="1:44" ht="5.25" customHeight="1">
      <c r="A591" s="328"/>
      <c r="B591" s="330"/>
      <c r="C591" s="105"/>
      <c r="D591" s="139"/>
      <c r="E591" s="139"/>
      <c r="F591" s="142"/>
      <c r="G591" s="46"/>
      <c r="H591" s="46"/>
      <c r="I591" s="46"/>
      <c r="J591" s="46"/>
      <c r="K591" s="46"/>
      <c r="L591" s="46"/>
      <c r="M591" s="46"/>
      <c r="N591" s="46"/>
      <c r="O591" s="46"/>
      <c r="P591" s="46"/>
      <c r="Q591" s="46"/>
      <c r="R591" s="46"/>
      <c r="S591" s="46"/>
      <c r="T591" s="46"/>
      <c r="U591" s="46"/>
      <c r="V591" s="46"/>
      <c r="W591" s="46"/>
      <c r="X591" s="46"/>
      <c r="Y591" s="46"/>
      <c r="Z591" s="46"/>
      <c r="AA591" s="143"/>
      <c r="AB591" s="144"/>
      <c r="AC591" s="145"/>
      <c r="AD591" s="146"/>
      <c r="AE591" s="126"/>
      <c r="AF591" s="327"/>
      <c r="AG591" s="129"/>
      <c r="AH591" s="129"/>
      <c r="AI591" s="129"/>
      <c r="AJ591" s="129"/>
      <c r="AK591" s="129"/>
      <c r="AL591" s="129"/>
      <c r="AM591" s="129"/>
      <c r="AN591" s="129"/>
      <c r="AO591" s="129"/>
      <c r="AP591" s="31"/>
      <c r="AQ591" s="45"/>
      <c r="AR591" s="31"/>
    </row>
    <row r="592" spans="1:44" ht="13.5" customHeight="1">
      <c r="A592" s="1056" t="s">
        <v>1163</v>
      </c>
      <c r="B592" s="1090">
        <v>22</v>
      </c>
      <c r="C592" s="1180" t="s">
        <v>578</v>
      </c>
      <c r="D592" s="63" t="s">
        <v>240</v>
      </c>
      <c r="E592" s="1056" t="s">
        <v>1167</v>
      </c>
      <c r="F592" s="32"/>
      <c r="G592" s="1217" t="s">
        <v>72</v>
      </c>
      <c r="H592" s="1217"/>
      <c r="I592" s="1217"/>
      <c r="J592" s="1217"/>
      <c r="K592" s="1217"/>
      <c r="L592" s="1217"/>
      <c r="M592" s="2158"/>
      <c r="N592" s="1202" t="s">
        <v>114</v>
      </c>
      <c r="O592" s="1202"/>
      <c r="P592" s="1202"/>
      <c r="Q592" s="1202"/>
      <c r="R592" s="1202"/>
      <c r="S592" s="1202"/>
      <c r="T592" s="1202"/>
      <c r="U592" s="1202"/>
      <c r="V592" s="1202"/>
      <c r="W592" s="31"/>
      <c r="X592" s="31"/>
      <c r="Y592" s="31"/>
      <c r="Z592" s="31"/>
      <c r="AA592" s="143"/>
      <c r="AB592" s="1082" t="s">
        <v>495</v>
      </c>
      <c r="AC592" s="1113"/>
      <c r="AD592" s="1114"/>
      <c r="AE592" s="126"/>
      <c r="AF592" s="327"/>
      <c r="AG592" s="129"/>
      <c r="AH592" s="129"/>
      <c r="AI592" s="129"/>
      <c r="AJ592" s="129"/>
      <c r="AK592" s="129"/>
      <c r="AL592" s="129"/>
      <c r="AM592" s="129"/>
      <c r="AN592" s="129"/>
      <c r="AO592" s="129"/>
      <c r="AP592" s="31"/>
      <c r="AQ592" s="45"/>
      <c r="AR592" s="31"/>
    </row>
    <row r="593" spans="1:44">
      <c r="A593" s="1056"/>
      <c r="B593" s="1090"/>
      <c r="C593" s="1180"/>
      <c r="D593" s="49"/>
      <c r="E593" s="1056"/>
      <c r="F593" s="32"/>
      <c r="G593" s="1217"/>
      <c r="H593" s="1217"/>
      <c r="I593" s="1217"/>
      <c r="J593" s="1217"/>
      <c r="K593" s="1217"/>
      <c r="L593" s="1217"/>
      <c r="M593" s="2158"/>
      <c r="N593" s="1202"/>
      <c r="O593" s="1202"/>
      <c r="P593" s="1202"/>
      <c r="Q593" s="1202"/>
      <c r="R593" s="1202"/>
      <c r="S593" s="1202"/>
      <c r="T593" s="1202"/>
      <c r="U593" s="1202"/>
      <c r="V593" s="1202"/>
      <c r="W593" s="31"/>
      <c r="X593" s="31"/>
      <c r="Y593" s="31"/>
      <c r="Z593" s="31"/>
      <c r="AA593" s="143"/>
      <c r="AB593" s="1082"/>
      <c r="AC593" s="1113"/>
      <c r="AD593" s="1114"/>
      <c r="AE593" s="126"/>
      <c r="AF593" s="327"/>
      <c r="AG593" s="129"/>
      <c r="AH593" s="129"/>
      <c r="AI593" s="129"/>
      <c r="AJ593" s="129"/>
      <c r="AK593" s="129"/>
      <c r="AL593" s="129"/>
      <c r="AM593" s="129"/>
      <c r="AN593" s="129"/>
      <c r="AO593" s="129"/>
      <c r="AP593" s="31"/>
      <c r="AQ593" s="45"/>
      <c r="AR593" s="31"/>
    </row>
    <row r="594" spans="1:44">
      <c r="A594" s="1056"/>
      <c r="B594" s="59"/>
      <c r="C594" s="1180"/>
      <c r="D594" s="49"/>
      <c r="E594" s="1056"/>
      <c r="F594" s="32"/>
      <c r="G594" s="31"/>
      <c r="H594" s="31"/>
      <c r="I594" s="31"/>
      <c r="J594" s="31"/>
      <c r="K594" s="31"/>
      <c r="L594" s="31"/>
      <c r="M594" s="31"/>
      <c r="N594" s="31"/>
      <c r="O594" s="31"/>
      <c r="P594" s="31"/>
      <c r="Q594" s="31"/>
      <c r="R594" s="31"/>
      <c r="S594" s="31"/>
      <c r="T594" s="31"/>
      <c r="U594" s="31"/>
      <c r="V594" s="31"/>
      <c r="W594" s="31"/>
      <c r="X594" s="31"/>
      <c r="Y594" s="31"/>
      <c r="Z594" s="31"/>
      <c r="AA594" s="143"/>
      <c r="AB594" s="1082"/>
      <c r="AC594" s="1113"/>
      <c r="AD594" s="1114"/>
      <c r="AE594" s="126"/>
      <c r="AF594" s="327"/>
      <c r="AG594" s="129"/>
      <c r="AH594" s="129"/>
      <c r="AI594" s="129"/>
      <c r="AJ594" s="129"/>
      <c r="AK594" s="129"/>
      <c r="AL594" s="129"/>
      <c r="AM594" s="129"/>
      <c r="AN594" s="129"/>
      <c r="AO594" s="129"/>
      <c r="AP594" s="31"/>
      <c r="AQ594" s="45"/>
      <c r="AR594" s="31"/>
    </row>
    <row r="595" spans="1:44">
      <c r="A595" s="1056"/>
      <c r="B595" s="59"/>
      <c r="C595" s="1180"/>
      <c r="D595" s="49"/>
      <c r="E595" s="1056"/>
      <c r="F595" s="32"/>
      <c r="G595" s="118" t="s">
        <v>708</v>
      </c>
      <c r="H595" s="118"/>
      <c r="I595" s="118"/>
      <c r="J595" s="118"/>
      <c r="K595" s="118"/>
      <c r="L595" s="2195" t="s">
        <v>709</v>
      </c>
      <c r="M595" s="2195"/>
      <c r="N595" s="2195"/>
      <c r="O595" s="2195"/>
      <c r="P595" s="2195"/>
      <c r="Q595" s="2195"/>
      <c r="R595" s="2195"/>
      <c r="S595" s="2195"/>
      <c r="T595" s="31"/>
      <c r="U595" s="31"/>
      <c r="V595" s="31"/>
      <c r="W595" s="31"/>
      <c r="X595" s="31"/>
      <c r="Y595" s="31"/>
      <c r="Z595" s="31"/>
      <c r="AA595" s="143"/>
      <c r="AB595" s="213"/>
      <c r="AC595" s="214"/>
      <c r="AD595" s="215"/>
      <c r="AE595" s="126"/>
      <c r="AF595" s="327"/>
      <c r="AG595" s="129"/>
      <c r="AH595" s="129"/>
      <c r="AI595" s="129"/>
      <c r="AJ595" s="129"/>
      <c r="AK595" s="129"/>
      <c r="AL595" s="129"/>
      <c r="AM595" s="129"/>
      <c r="AN595" s="129"/>
      <c r="AO595" s="129"/>
      <c r="AP595" s="31"/>
      <c r="AQ595" s="31"/>
      <c r="AR595" s="31"/>
    </row>
    <row r="596" spans="1:44">
      <c r="A596" s="1056"/>
      <c r="B596" s="59"/>
      <c r="C596" s="1180"/>
      <c r="D596" s="49"/>
      <c r="E596" s="1056"/>
      <c r="F596" s="32"/>
      <c r="W596" s="31"/>
      <c r="X596" s="31"/>
      <c r="Y596" s="31"/>
      <c r="Z596" s="31"/>
      <c r="AA596" s="143"/>
      <c r="AB596" s="144"/>
      <c r="AC596" s="145"/>
      <c r="AD596" s="146"/>
      <c r="AE596" s="126"/>
      <c r="AF596" s="327"/>
      <c r="AG596" s="129"/>
      <c r="AH596" s="129"/>
      <c r="AI596" s="129"/>
    </row>
    <row r="597" spans="1:44">
      <c r="A597" s="1056"/>
      <c r="B597" s="59"/>
      <c r="C597" s="1180"/>
      <c r="D597" s="49"/>
      <c r="E597" s="1056"/>
      <c r="F597" s="32"/>
      <c r="G597" s="1521" t="s">
        <v>135</v>
      </c>
      <c r="H597" s="1522"/>
      <c r="I597" s="1522"/>
      <c r="J597" s="1522"/>
      <c r="K597" s="1522"/>
      <c r="L597" s="1522"/>
      <c r="M597" s="1522"/>
      <c r="N597" s="1522"/>
      <c r="O597" s="1522"/>
      <c r="P597" s="1523"/>
      <c r="Q597" s="1980" t="s">
        <v>128</v>
      </c>
      <c r="R597" s="1980"/>
      <c r="S597" s="1980"/>
      <c r="T597" s="1980"/>
      <c r="U597" s="1980"/>
      <c r="V597" s="1980"/>
      <c r="W597" s="110"/>
      <c r="X597" s="110"/>
      <c r="Y597" s="110"/>
      <c r="Z597" s="106"/>
      <c r="AA597" s="143"/>
      <c r="AB597" s="144"/>
      <c r="AC597" s="145"/>
      <c r="AD597" s="146"/>
      <c r="AE597" s="126"/>
      <c r="AF597" s="327"/>
      <c r="AG597" s="129"/>
      <c r="AH597" s="129"/>
      <c r="AI597" s="129"/>
    </row>
    <row r="598" spans="1:44">
      <c r="A598" s="1056"/>
      <c r="B598" s="59"/>
      <c r="C598" s="1180"/>
      <c r="D598" s="49"/>
      <c r="E598" s="1056"/>
      <c r="F598" s="32"/>
      <c r="G598" s="2196" t="s">
        <v>129</v>
      </c>
      <c r="H598" s="2197"/>
      <c r="I598" s="2197"/>
      <c r="J598" s="2197"/>
      <c r="K598" s="2197"/>
      <c r="L598" s="2197"/>
      <c r="M598" s="2197"/>
      <c r="N598" s="2197"/>
      <c r="O598" s="2197"/>
      <c r="P598" s="2198"/>
      <c r="Q598" s="1979" t="s">
        <v>110</v>
      </c>
      <c r="R598" s="1979"/>
      <c r="S598" s="1979"/>
      <c r="T598" s="1979"/>
      <c r="U598" s="1979"/>
      <c r="V598" s="1979"/>
      <c r="W598" s="106"/>
      <c r="X598" s="106"/>
      <c r="Y598" s="106"/>
      <c r="Z598" s="106"/>
      <c r="AA598" s="143"/>
      <c r="AB598" s="144"/>
      <c r="AC598" s="145"/>
      <c r="AD598" s="146"/>
      <c r="AE598" s="126"/>
      <c r="AF598" s="327"/>
      <c r="AG598" s="129"/>
      <c r="AH598" s="129"/>
      <c r="AI598" s="129"/>
    </row>
    <row r="599" spans="1:44">
      <c r="A599" s="1056"/>
      <c r="B599" s="59"/>
      <c r="C599" s="1180"/>
      <c r="D599" s="49"/>
      <c r="E599" s="1056"/>
      <c r="F599" s="32"/>
      <c r="G599" s="2196" t="s">
        <v>130</v>
      </c>
      <c r="H599" s="2197"/>
      <c r="I599" s="2197"/>
      <c r="J599" s="2197"/>
      <c r="K599" s="2197"/>
      <c r="L599" s="2197"/>
      <c r="M599" s="2197"/>
      <c r="N599" s="2197"/>
      <c r="O599" s="2197"/>
      <c r="P599" s="2198"/>
      <c r="Q599" s="1979" t="s">
        <v>103</v>
      </c>
      <c r="R599" s="1979"/>
      <c r="S599" s="1979"/>
      <c r="T599" s="1979"/>
      <c r="U599" s="1979"/>
      <c r="V599" s="1979"/>
      <c r="W599" s="31"/>
      <c r="X599" s="31"/>
      <c r="Y599" s="31"/>
      <c r="Z599" s="31"/>
      <c r="AA599" s="143"/>
      <c r="AB599" s="144"/>
      <c r="AC599" s="145"/>
      <c r="AD599" s="146"/>
      <c r="AE599" s="126"/>
      <c r="AF599" s="327"/>
      <c r="AG599" s="129"/>
      <c r="AH599" s="129"/>
      <c r="AI599" s="129"/>
    </row>
    <row r="600" spans="1:44" ht="13.5" customHeight="1">
      <c r="A600" s="1056"/>
      <c r="B600" s="59"/>
      <c r="C600" s="1180"/>
      <c r="D600" s="49"/>
      <c r="E600" s="1056"/>
      <c r="F600" s="32"/>
      <c r="G600" s="2175" t="s">
        <v>184</v>
      </c>
      <c r="H600" s="2176"/>
      <c r="I600" s="2176"/>
      <c r="J600" s="2176"/>
      <c r="K600" s="2176"/>
      <c r="L600" s="2176"/>
      <c r="M600" s="2176"/>
      <c r="N600" s="2176"/>
      <c r="O600" s="2176"/>
      <c r="P600" s="2177"/>
      <c r="Q600" s="1979" t="s">
        <v>103</v>
      </c>
      <c r="R600" s="1979"/>
      <c r="S600" s="1979"/>
      <c r="T600" s="1979"/>
      <c r="U600" s="1979"/>
      <c r="V600" s="1979"/>
      <c r="W600" s="124"/>
      <c r="X600" s="124"/>
      <c r="Y600" s="124"/>
      <c r="Z600" s="124"/>
      <c r="AA600" s="143"/>
      <c r="AB600" s="144"/>
      <c r="AC600" s="145"/>
      <c r="AD600" s="146"/>
      <c r="AE600" s="126"/>
      <c r="AF600" s="327"/>
      <c r="AG600" s="129"/>
      <c r="AH600" s="129"/>
      <c r="AI600" s="129"/>
    </row>
    <row r="601" spans="1:44">
      <c r="A601" s="1056"/>
      <c r="B601" s="59"/>
      <c r="C601" s="1180"/>
      <c r="D601" s="49"/>
      <c r="E601" s="1056"/>
      <c r="F601" s="360"/>
      <c r="G601" s="2178"/>
      <c r="H601" s="2179"/>
      <c r="I601" s="2179"/>
      <c r="J601" s="2179"/>
      <c r="K601" s="2179"/>
      <c r="L601" s="2179"/>
      <c r="M601" s="2179"/>
      <c r="N601" s="2179"/>
      <c r="O601" s="2179"/>
      <c r="P601" s="2180"/>
      <c r="Q601" s="1979"/>
      <c r="R601" s="1979"/>
      <c r="S601" s="1979"/>
      <c r="T601" s="1979"/>
      <c r="U601" s="1979"/>
      <c r="V601" s="1979"/>
      <c r="W601" s="361"/>
      <c r="X601" s="361"/>
      <c r="Y601" s="361"/>
      <c r="Z601" s="361"/>
      <c r="AA601" s="143"/>
      <c r="AB601" s="144"/>
      <c r="AC601" s="145"/>
      <c r="AD601" s="146"/>
      <c r="AE601" s="126"/>
      <c r="AF601" s="327"/>
      <c r="AG601" s="129"/>
      <c r="AH601" s="129"/>
      <c r="AI601" s="129"/>
      <c r="AJ601" s="129"/>
      <c r="AK601" s="129"/>
      <c r="AL601" s="129"/>
      <c r="AM601" s="129"/>
      <c r="AN601" s="129"/>
      <c r="AO601" s="129"/>
      <c r="AP601" s="31"/>
      <c r="AQ601" s="45"/>
      <c r="AR601" s="31"/>
    </row>
    <row r="602" spans="1:44" ht="13.5" customHeight="1">
      <c r="A602" s="1056"/>
      <c r="B602" s="59"/>
      <c r="C602" s="1180"/>
      <c r="D602" s="49"/>
      <c r="E602" s="1056"/>
      <c r="F602" s="32"/>
      <c r="G602" s="2181" t="s">
        <v>131</v>
      </c>
      <c r="H602" s="2182"/>
      <c r="I602" s="2182"/>
      <c r="J602" s="2182"/>
      <c r="K602" s="2182"/>
      <c r="L602" s="2182"/>
      <c r="M602" s="2182"/>
      <c r="N602" s="2182"/>
      <c r="O602" s="2182"/>
      <c r="P602" s="2183"/>
      <c r="Q602" s="1979" t="s">
        <v>110</v>
      </c>
      <c r="R602" s="1979"/>
      <c r="S602" s="1979"/>
      <c r="T602" s="1979"/>
      <c r="U602" s="1979"/>
      <c r="V602" s="1979"/>
      <c r="AA602" s="143"/>
      <c r="AB602" s="144"/>
      <c r="AC602" s="145"/>
      <c r="AD602" s="146"/>
      <c r="AE602" s="126"/>
      <c r="AF602" s="327"/>
      <c r="AG602" s="129"/>
      <c r="AH602" s="129"/>
      <c r="AI602" s="129"/>
      <c r="AJ602" s="129"/>
      <c r="AK602" s="129"/>
      <c r="AL602" s="129"/>
      <c r="AM602" s="129"/>
      <c r="AN602" s="129"/>
      <c r="AO602" s="129"/>
      <c r="AP602" s="31"/>
      <c r="AQ602" s="45"/>
      <c r="AR602" s="31"/>
    </row>
    <row r="603" spans="1:44">
      <c r="A603" s="1056"/>
      <c r="B603" s="59"/>
      <c r="C603" s="1180"/>
      <c r="D603" s="49"/>
      <c r="E603" s="1056"/>
      <c r="F603" s="32"/>
      <c r="AA603" s="143"/>
      <c r="AB603" s="144"/>
      <c r="AC603" s="145"/>
      <c r="AD603" s="146"/>
      <c r="AE603" s="126"/>
      <c r="AF603" s="327"/>
      <c r="AG603" s="129"/>
      <c r="AH603" s="129"/>
      <c r="AI603" s="129"/>
      <c r="AJ603" s="129"/>
      <c r="AK603" s="129"/>
      <c r="AL603" s="129"/>
      <c r="AM603" s="129"/>
      <c r="AN603" s="129"/>
      <c r="AO603" s="129"/>
      <c r="AP603" s="31"/>
      <c r="AQ603" s="45"/>
      <c r="AR603" s="31"/>
    </row>
    <row r="604" spans="1:44" ht="13.5" customHeight="1">
      <c r="A604" s="1056"/>
      <c r="B604" s="59"/>
      <c r="C604" s="1180"/>
      <c r="D604" s="49"/>
      <c r="E604" s="1056"/>
      <c r="F604" s="32"/>
      <c r="G604" s="2184" t="s">
        <v>224</v>
      </c>
      <c r="H604" s="2184"/>
      <c r="I604" s="2184"/>
      <c r="J604" s="2184"/>
      <c r="K604" s="2184"/>
      <c r="L604" s="2184"/>
      <c r="M604" s="2184"/>
      <c r="N604" s="2184"/>
      <c r="O604" s="2184"/>
      <c r="P604" s="2184"/>
      <c r="Q604" s="2184"/>
      <c r="R604" s="2184"/>
      <c r="S604" s="2184"/>
      <c r="T604" s="2184"/>
      <c r="U604" s="2184"/>
      <c r="V604" s="2184"/>
      <c r="W604" s="2184"/>
      <c r="X604" s="2184"/>
      <c r="Y604" s="2184"/>
      <c r="Z604" s="2184"/>
      <c r="AA604" s="143"/>
      <c r="AB604" s="144"/>
      <c r="AC604" s="145"/>
      <c r="AD604" s="146"/>
      <c r="AE604" s="126"/>
      <c r="AF604" s="327"/>
      <c r="AG604" s="129"/>
      <c r="AH604" s="129"/>
      <c r="AI604" s="129"/>
      <c r="AJ604" s="129"/>
      <c r="AK604" s="129"/>
      <c r="AL604" s="129"/>
      <c r="AM604" s="129"/>
      <c r="AN604" s="129"/>
      <c r="AO604" s="129"/>
      <c r="AP604" s="31"/>
      <c r="AQ604" s="45"/>
      <c r="AR604" s="31"/>
    </row>
    <row r="605" spans="1:44">
      <c r="A605" s="1056"/>
      <c r="B605" s="59"/>
      <c r="C605" s="1180"/>
      <c r="D605" s="49"/>
      <c r="E605" s="1056"/>
      <c r="F605" s="32"/>
      <c r="G605" s="2185"/>
      <c r="H605" s="2185"/>
      <c r="I605" s="2185"/>
      <c r="J605" s="2185"/>
      <c r="K605" s="2185"/>
      <c r="L605" s="2185"/>
      <c r="M605" s="2185"/>
      <c r="N605" s="2185"/>
      <c r="O605" s="2185"/>
      <c r="P605" s="2185"/>
      <c r="Q605" s="2185"/>
      <c r="R605" s="2185"/>
      <c r="S605" s="2185"/>
      <c r="T605" s="2185"/>
      <c r="U605" s="2185"/>
      <c r="V605" s="2185"/>
      <c r="W605" s="2185"/>
      <c r="X605" s="2185"/>
      <c r="Y605" s="2185"/>
      <c r="Z605" s="2185"/>
      <c r="AA605" s="143"/>
      <c r="AB605" s="144"/>
      <c r="AC605" s="145"/>
      <c r="AD605" s="146"/>
      <c r="AE605" s="126"/>
      <c r="AF605" s="327"/>
      <c r="AG605" s="129"/>
      <c r="AH605" s="129"/>
      <c r="AI605" s="129"/>
      <c r="AJ605" s="129"/>
      <c r="AK605" s="129"/>
      <c r="AL605" s="129"/>
      <c r="AM605" s="129"/>
      <c r="AN605" s="129"/>
      <c r="AO605" s="129"/>
      <c r="AP605" s="31"/>
      <c r="AQ605" s="45"/>
      <c r="AR605" s="31"/>
    </row>
    <row r="606" spans="1:44">
      <c r="A606" s="1056"/>
      <c r="B606" s="59"/>
      <c r="C606" s="1180"/>
      <c r="D606" s="49"/>
      <c r="E606" s="1056"/>
      <c r="F606" s="32"/>
      <c r="G606" s="2186"/>
      <c r="H606" s="2187"/>
      <c r="I606" s="2187"/>
      <c r="J606" s="2187"/>
      <c r="K606" s="2187"/>
      <c r="L606" s="2187"/>
      <c r="M606" s="2187"/>
      <c r="N606" s="2187"/>
      <c r="O606" s="2187"/>
      <c r="P606" s="2187"/>
      <c r="Q606" s="2187"/>
      <c r="R606" s="2187"/>
      <c r="S606" s="2187"/>
      <c r="T606" s="2187"/>
      <c r="U606" s="2187"/>
      <c r="V606" s="2187"/>
      <c r="W606" s="2187"/>
      <c r="X606" s="2187"/>
      <c r="Y606" s="2187"/>
      <c r="Z606" s="2188"/>
      <c r="AA606" s="143"/>
      <c r="AB606" s="144"/>
      <c r="AC606" s="145"/>
      <c r="AD606" s="146"/>
      <c r="AE606" s="126"/>
      <c r="AF606" s="327"/>
      <c r="AG606" s="129"/>
      <c r="AH606" s="129"/>
      <c r="AI606" s="129"/>
      <c r="AJ606" s="129"/>
      <c r="AK606" s="129"/>
      <c r="AL606" s="129"/>
      <c r="AM606" s="129"/>
      <c r="AN606" s="129"/>
      <c r="AO606" s="129"/>
      <c r="AP606" s="31"/>
      <c r="AQ606" s="45"/>
      <c r="AR606" s="31"/>
    </row>
    <row r="607" spans="1:44">
      <c r="A607" s="1056"/>
      <c r="B607" s="59"/>
      <c r="C607" s="1180"/>
      <c r="D607" s="49"/>
      <c r="E607" s="1056"/>
      <c r="F607" s="32"/>
      <c r="G607" s="2164"/>
      <c r="H607" s="2165"/>
      <c r="I607" s="2165"/>
      <c r="J607" s="2165"/>
      <c r="K607" s="2165"/>
      <c r="L607" s="2165"/>
      <c r="M607" s="2165"/>
      <c r="N607" s="2165"/>
      <c r="O607" s="2165"/>
      <c r="P607" s="2165"/>
      <c r="Q607" s="2165"/>
      <c r="R607" s="2165"/>
      <c r="S607" s="2165"/>
      <c r="T607" s="2165"/>
      <c r="U607" s="2165"/>
      <c r="V607" s="2165"/>
      <c r="W607" s="2165"/>
      <c r="X607" s="2165"/>
      <c r="Y607" s="2165"/>
      <c r="Z607" s="2166"/>
      <c r="AA607" s="143"/>
      <c r="AB607" s="144"/>
      <c r="AC607" s="145"/>
      <c r="AD607" s="146"/>
      <c r="AE607" s="126"/>
      <c r="AF607" s="327"/>
      <c r="AG607" s="129"/>
      <c r="AH607" s="129"/>
      <c r="AI607" s="129"/>
      <c r="AJ607" s="129"/>
      <c r="AK607" s="129"/>
      <c r="AL607" s="129"/>
      <c r="AM607" s="129"/>
      <c r="AN607" s="129"/>
      <c r="AO607" s="129"/>
      <c r="AP607" s="31"/>
      <c r="AQ607" s="45"/>
      <c r="AR607" s="31"/>
    </row>
    <row r="608" spans="1:44">
      <c r="A608" s="1056"/>
      <c r="B608" s="59"/>
      <c r="C608" s="1180"/>
      <c r="D608" s="49"/>
      <c r="E608" s="1056"/>
      <c r="F608" s="32"/>
      <c r="G608" s="2164"/>
      <c r="H608" s="2165"/>
      <c r="I608" s="2165"/>
      <c r="J608" s="2165"/>
      <c r="K608" s="2165"/>
      <c r="L608" s="2165"/>
      <c r="M608" s="2165"/>
      <c r="N608" s="2165"/>
      <c r="O608" s="2165"/>
      <c r="P608" s="2165"/>
      <c r="Q608" s="2165"/>
      <c r="R608" s="2165"/>
      <c r="S608" s="2165"/>
      <c r="T608" s="2165"/>
      <c r="U608" s="2165"/>
      <c r="V608" s="2165"/>
      <c r="W608" s="2165"/>
      <c r="X608" s="2165"/>
      <c r="Y608" s="2165"/>
      <c r="Z608" s="2166"/>
      <c r="AA608" s="143"/>
      <c r="AB608" s="144"/>
      <c r="AC608" s="145"/>
      <c r="AD608" s="146"/>
      <c r="AE608" s="126"/>
      <c r="AF608" s="327"/>
      <c r="AG608" s="129"/>
      <c r="AH608" s="129"/>
      <c r="AI608" s="129"/>
      <c r="AJ608" s="129"/>
      <c r="AK608" s="129"/>
      <c r="AL608" s="129"/>
      <c r="AM608" s="129"/>
      <c r="AN608" s="129"/>
      <c r="AO608" s="129"/>
      <c r="AP608" s="31"/>
      <c r="AQ608" s="45"/>
      <c r="AR608" s="31"/>
    </row>
    <row r="609" spans="1:44">
      <c r="A609" s="1056"/>
      <c r="B609" s="59"/>
      <c r="C609" s="1180"/>
      <c r="D609" s="49"/>
      <c r="E609" s="1056"/>
      <c r="F609" s="32"/>
      <c r="G609" s="2167"/>
      <c r="H609" s="2168"/>
      <c r="I609" s="2168"/>
      <c r="J609" s="2168"/>
      <c r="K609" s="2168"/>
      <c r="L609" s="2168"/>
      <c r="M609" s="2168"/>
      <c r="N609" s="2168"/>
      <c r="O609" s="2168"/>
      <c r="P609" s="2168"/>
      <c r="Q609" s="2168"/>
      <c r="R609" s="2168"/>
      <c r="S609" s="2168"/>
      <c r="T609" s="2168"/>
      <c r="U609" s="2168"/>
      <c r="V609" s="2168"/>
      <c r="W609" s="2168"/>
      <c r="X609" s="2168"/>
      <c r="Y609" s="2168"/>
      <c r="Z609" s="2169"/>
      <c r="AA609" s="143"/>
      <c r="AB609" s="144"/>
      <c r="AC609" s="145"/>
      <c r="AD609" s="146"/>
      <c r="AE609" s="126"/>
      <c r="AF609" s="327"/>
      <c r="AG609" s="129"/>
      <c r="AH609" s="129"/>
      <c r="AI609" s="129"/>
      <c r="AJ609" s="129"/>
      <c r="AK609" s="129"/>
      <c r="AL609" s="129"/>
      <c r="AM609" s="129"/>
      <c r="AN609" s="129"/>
      <c r="AO609" s="129"/>
      <c r="AP609" s="31"/>
      <c r="AQ609" s="45"/>
      <c r="AR609" s="31"/>
    </row>
    <row r="610" spans="1:44">
      <c r="A610" s="1056"/>
      <c r="B610" s="59"/>
      <c r="C610" s="1180"/>
      <c r="D610" s="49"/>
      <c r="E610" s="1056"/>
      <c r="F610" s="32"/>
      <c r="G610" s="674"/>
      <c r="H610" s="674"/>
      <c r="I610" s="674"/>
      <c r="J610" s="674"/>
      <c r="K610" s="674"/>
      <c r="L610" s="674"/>
      <c r="M610" s="674"/>
      <c r="N610" s="674"/>
      <c r="O610" s="674"/>
      <c r="P610" s="674"/>
      <c r="Q610" s="674"/>
      <c r="R610" s="674"/>
      <c r="S610" s="674"/>
      <c r="T610" s="674"/>
      <c r="U610" s="674"/>
      <c r="V610" s="674"/>
      <c r="W610" s="674"/>
      <c r="X610" s="674"/>
      <c r="Y610" s="674"/>
      <c r="Z610" s="674"/>
      <c r="AA610" s="143"/>
      <c r="AB610" s="144"/>
      <c r="AC610" s="145"/>
      <c r="AD610" s="146"/>
      <c r="AE610" s="126"/>
      <c r="AF610" s="327"/>
      <c r="AG610" s="129"/>
      <c r="AH610" s="129"/>
      <c r="AI610" s="129"/>
      <c r="AJ610" s="129"/>
      <c r="AK610" s="129"/>
      <c r="AL610" s="129"/>
      <c r="AM610" s="129"/>
      <c r="AN610" s="129"/>
      <c r="AO610" s="129"/>
      <c r="AP610" s="31"/>
      <c r="AQ610" s="45"/>
      <c r="AR610" s="31"/>
    </row>
    <row r="611" spans="1:44" ht="16.5" customHeight="1">
      <c r="A611" s="1056"/>
      <c r="B611" s="59"/>
      <c r="C611" s="1180"/>
      <c r="D611" s="49"/>
      <c r="E611" s="1056"/>
      <c r="F611" s="32"/>
      <c r="G611" s="640"/>
      <c r="H611" s="640"/>
      <c r="I611" s="640"/>
      <c r="J611" s="640"/>
      <c r="K611" s="640"/>
      <c r="L611" s="640"/>
      <c r="M611" s="640"/>
      <c r="N611" s="640"/>
      <c r="O611" s="640"/>
      <c r="P611" s="640"/>
      <c r="Q611" s="640"/>
      <c r="R611" s="640"/>
      <c r="S611" s="640"/>
      <c r="T611" s="640"/>
      <c r="U611" s="640"/>
      <c r="V611" s="640"/>
      <c r="W611" s="640"/>
      <c r="X611" s="640"/>
      <c r="Y611" s="640"/>
      <c r="Z611" s="640"/>
      <c r="AA611" s="143"/>
      <c r="AB611" s="144"/>
      <c r="AC611" s="145"/>
      <c r="AD611" s="146"/>
      <c r="AE611" s="126"/>
      <c r="AF611" s="327"/>
      <c r="AG611" s="129"/>
      <c r="AH611" s="129"/>
      <c r="AI611" s="129"/>
      <c r="AJ611" s="129"/>
      <c r="AK611" s="129"/>
      <c r="AL611" s="129"/>
      <c r="AM611" s="129"/>
      <c r="AN611" s="129"/>
      <c r="AO611" s="129"/>
      <c r="AP611" s="31"/>
      <c r="AQ611" s="45"/>
      <c r="AR611" s="31"/>
    </row>
    <row r="612" spans="1:44" ht="4.5" customHeight="1">
      <c r="A612" s="1480"/>
      <c r="B612" s="127"/>
      <c r="C612" s="1181"/>
      <c r="D612" s="60"/>
      <c r="E612" s="1480"/>
      <c r="F612" s="345"/>
      <c r="G612" s="363"/>
      <c r="H612" s="364"/>
      <c r="I612" s="365"/>
      <c r="J612" s="365"/>
      <c r="K612" s="365"/>
      <c r="L612" s="469"/>
      <c r="M612" s="469"/>
      <c r="N612" s="366"/>
      <c r="O612" s="401"/>
      <c r="P612" s="401"/>
      <c r="Q612" s="401"/>
      <c r="R612" s="401"/>
      <c r="S612" s="401"/>
      <c r="T612" s="401"/>
      <c r="U612" s="401"/>
      <c r="V612" s="401"/>
      <c r="W612" s="401"/>
      <c r="X612" s="401"/>
      <c r="Y612" s="401"/>
      <c r="Z612" s="401"/>
      <c r="AA612" s="335"/>
      <c r="AB612" s="336"/>
      <c r="AC612" s="337"/>
      <c r="AD612" s="338"/>
      <c r="AE612" s="126"/>
      <c r="AF612" s="327"/>
      <c r="AG612" s="129"/>
      <c r="AH612" s="129"/>
      <c r="AI612" s="129"/>
      <c r="AJ612" s="129"/>
      <c r="AK612" s="129"/>
      <c r="AL612" s="129"/>
      <c r="AM612" s="129"/>
      <c r="AN612" s="129"/>
      <c r="AO612" s="129"/>
      <c r="AP612" s="31"/>
      <c r="AQ612" s="45"/>
      <c r="AR612" s="31"/>
    </row>
    <row r="613" spans="1:44" ht="3" customHeight="1">
      <c r="A613" s="367"/>
      <c r="B613" s="327"/>
      <c r="C613" s="488"/>
      <c r="D613" s="47"/>
      <c r="E613" s="367"/>
      <c r="F613" s="342"/>
      <c r="G613" s="245"/>
      <c r="H613" s="362"/>
      <c r="I613" s="110"/>
      <c r="J613" s="110"/>
      <c r="K613" s="110"/>
      <c r="L613" s="38"/>
      <c r="M613" s="38"/>
      <c r="N613" s="106"/>
      <c r="O613" s="41"/>
      <c r="P613" s="41"/>
      <c r="Q613" s="41"/>
      <c r="R613" s="41"/>
      <c r="S613" s="41"/>
      <c r="T613" s="41"/>
      <c r="U613" s="41"/>
      <c r="V613" s="41"/>
      <c r="W613" s="41"/>
      <c r="X613" s="41"/>
      <c r="Y613" s="41"/>
      <c r="Z613" s="41"/>
      <c r="AA613" s="143"/>
      <c r="AB613" s="144"/>
      <c r="AC613" s="145"/>
      <c r="AD613" s="146"/>
      <c r="AE613" s="126"/>
      <c r="AF613" s="327"/>
      <c r="AG613" s="129"/>
      <c r="AH613" s="129"/>
      <c r="AI613" s="129"/>
      <c r="AJ613" s="129"/>
      <c r="AK613" s="129"/>
      <c r="AL613" s="129"/>
      <c r="AM613" s="129"/>
      <c r="AN613" s="129"/>
      <c r="AO613" s="129"/>
      <c r="AP613" s="31"/>
      <c r="AQ613" s="45"/>
      <c r="AR613" s="31"/>
    </row>
    <row r="614" spans="1:44" ht="13.5" customHeight="1">
      <c r="A614" s="1056" t="s">
        <v>1164</v>
      </c>
      <c r="B614" s="1090">
        <v>23</v>
      </c>
      <c r="C614" s="1342" t="s">
        <v>579</v>
      </c>
      <c r="D614" s="63" t="s">
        <v>240</v>
      </c>
      <c r="E614" s="1008" t="s">
        <v>1166</v>
      </c>
      <c r="F614" s="32"/>
      <c r="G614" s="1217" t="s">
        <v>72</v>
      </c>
      <c r="H614" s="1217"/>
      <c r="I614" s="1217"/>
      <c r="J614" s="1217"/>
      <c r="K614" s="1217"/>
      <c r="L614" s="1217"/>
      <c r="M614" s="2158"/>
      <c r="N614" s="1058" t="s">
        <v>114</v>
      </c>
      <c r="O614" s="1058"/>
      <c r="P614" s="1058"/>
      <c r="Q614" s="1058"/>
      <c r="R614" s="1058"/>
      <c r="S614" s="1058"/>
      <c r="T614" s="1058"/>
      <c r="U614" s="1058"/>
      <c r="V614" s="1058"/>
      <c r="W614" s="31"/>
      <c r="X614" s="31"/>
      <c r="Y614" s="31"/>
      <c r="Z614" s="31"/>
      <c r="AA614" s="143"/>
      <c r="AB614" s="1082" t="s">
        <v>495</v>
      </c>
      <c r="AC614" s="1113"/>
      <c r="AD614" s="1114"/>
      <c r="AE614" s="126"/>
      <c r="AF614" s="327"/>
      <c r="AG614" s="129"/>
      <c r="AH614" s="129"/>
      <c r="AI614" s="129"/>
      <c r="AJ614" s="129"/>
      <c r="AK614" s="129"/>
      <c r="AL614" s="129"/>
      <c r="AM614" s="129"/>
      <c r="AN614" s="129"/>
      <c r="AO614" s="129"/>
      <c r="AP614" s="31"/>
      <c r="AQ614" s="45"/>
      <c r="AR614" s="31"/>
    </row>
    <row r="615" spans="1:44">
      <c r="A615" s="1056"/>
      <c r="B615" s="1090"/>
      <c r="C615" s="1342"/>
      <c r="D615" s="49"/>
      <c r="E615" s="1008"/>
      <c r="F615" s="32"/>
      <c r="G615" s="1217"/>
      <c r="H615" s="1217"/>
      <c r="I615" s="1217"/>
      <c r="J615" s="1217"/>
      <c r="K615" s="1217"/>
      <c r="L615" s="1217"/>
      <c r="M615" s="2158"/>
      <c r="N615" s="1058"/>
      <c r="O615" s="1058"/>
      <c r="P615" s="1058"/>
      <c r="Q615" s="1058"/>
      <c r="R615" s="1058"/>
      <c r="S615" s="1058"/>
      <c r="T615" s="1058"/>
      <c r="U615" s="1058"/>
      <c r="V615" s="1058"/>
      <c r="W615" s="31"/>
      <c r="X615" s="31"/>
      <c r="Y615" s="31"/>
      <c r="Z615" s="31"/>
      <c r="AA615" s="143"/>
      <c r="AB615" s="1082"/>
      <c r="AC615" s="1113"/>
      <c r="AD615" s="1114"/>
      <c r="AE615" s="126"/>
      <c r="AF615" s="327"/>
      <c r="AG615" s="129"/>
      <c r="AH615" s="129"/>
      <c r="AI615" s="129"/>
      <c r="AJ615" s="129"/>
      <c r="AK615" s="129"/>
      <c r="AL615" s="129"/>
      <c r="AM615" s="129"/>
      <c r="AN615" s="129"/>
      <c r="AO615" s="129"/>
      <c r="AP615" s="31"/>
      <c r="AQ615" s="45"/>
      <c r="AR615" s="31"/>
    </row>
    <row r="616" spans="1:44" ht="13.5" customHeight="1">
      <c r="A616" s="1056"/>
      <c r="B616" s="327"/>
      <c r="C616" s="1342"/>
      <c r="D616" s="49"/>
      <c r="E616" s="1008"/>
      <c r="F616" s="32"/>
      <c r="G616" s="31"/>
      <c r="H616" s="110"/>
      <c r="I616" s="110"/>
      <c r="J616" s="110"/>
      <c r="K616" s="110"/>
      <c r="L616" s="110"/>
      <c r="M616" s="362" t="s">
        <v>55</v>
      </c>
      <c r="N616" s="1172" t="s">
        <v>136</v>
      </c>
      <c r="O616" s="1172"/>
      <c r="P616" s="1172"/>
      <c r="Q616" s="1172"/>
      <c r="R616" s="1172"/>
      <c r="S616" s="1172"/>
      <c r="T616" s="1172"/>
      <c r="U616" s="1172"/>
      <c r="V616" s="1172"/>
      <c r="W616" s="1172"/>
      <c r="X616" s="1172"/>
      <c r="Y616" s="1172"/>
      <c r="Z616" s="1172"/>
      <c r="AA616" s="143"/>
      <c r="AB616" s="1082"/>
      <c r="AC616" s="1113"/>
      <c r="AD616" s="1114"/>
      <c r="AE616" s="126"/>
      <c r="AF616" s="327"/>
      <c r="AG616" s="129"/>
      <c r="AH616" s="129"/>
      <c r="AI616" s="129"/>
      <c r="AJ616" s="129"/>
      <c r="AK616" s="129"/>
      <c r="AL616" s="129"/>
      <c r="AM616" s="129"/>
      <c r="AN616" s="129"/>
      <c r="AO616" s="129"/>
      <c r="AP616" s="31"/>
      <c r="AQ616" s="45"/>
      <c r="AR616" s="31"/>
    </row>
    <row r="617" spans="1:44">
      <c r="A617" s="1056"/>
      <c r="B617" s="327"/>
      <c r="C617" s="1342"/>
      <c r="D617" s="49"/>
      <c r="E617" s="1008"/>
      <c r="F617" s="32"/>
      <c r="G617" s="31"/>
      <c r="H617" s="31"/>
      <c r="I617" s="31"/>
      <c r="J617" s="31"/>
      <c r="K617" s="31"/>
      <c r="L617" s="31"/>
      <c r="M617" s="31"/>
      <c r="N617" s="2308"/>
      <c r="O617" s="2308"/>
      <c r="P617" s="2308"/>
      <c r="Q617" s="2308"/>
      <c r="R617" s="2308"/>
      <c r="S617" s="2308"/>
      <c r="T617" s="2308"/>
      <c r="U617" s="2308"/>
      <c r="V617" s="2308"/>
      <c r="W617" s="2308"/>
      <c r="X617" s="2308"/>
      <c r="Y617" s="2308"/>
      <c r="Z617" s="2308"/>
      <c r="AA617" s="143"/>
      <c r="AB617" s="144"/>
      <c r="AC617" s="145"/>
      <c r="AD617" s="146"/>
      <c r="AE617" s="126"/>
      <c r="AF617" s="327"/>
      <c r="AG617" s="129"/>
      <c r="AH617" s="129"/>
      <c r="AI617" s="129"/>
      <c r="AJ617" s="129"/>
      <c r="AK617" s="129"/>
      <c r="AL617" s="129"/>
      <c r="AM617" s="129"/>
      <c r="AN617" s="129"/>
      <c r="AO617" s="129"/>
      <c r="AP617" s="31"/>
      <c r="AQ617" s="45"/>
      <c r="AR617" s="31"/>
    </row>
    <row r="618" spans="1:44">
      <c r="A618" s="1056"/>
      <c r="B618" s="327"/>
      <c r="C618" s="1342"/>
      <c r="D618" s="49"/>
      <c r="E618" s="1008"/>
      <c r="F618" s="32"/>
      <c r="G618" s="2089" t="s">
        <v>137</v>
      </c>
      <c r="H618" s="2090"/>
      <c r="I618" s="2090"/>
      <c r="J618" s="2090"/>
      <c r="K618" s="2090"/>
      <c r="L618" s="2090"/>
      <c r="M618" s="2090"/>
      <c r="N618" s="2090"/>
      <c r="O618" s="2090"/>
      <c r="P618" s="2090"/>
      <c r="Q618" s="2090"/>
      <c r="R618" s="2090"/>
      <c r="S618" s="2090"/>
      <c r="T618" s="2090"/>
      <c r="U618" s="2090"/>
      <c r="V618" s="2090"/>
      <c r="W618" s="2091"/>
      <c r="X618" s="2130" t="s">
        <v>128</v>
      </c>
      <c r="Y618" s="2131"/>
      <c r="Z618" s="2132"/>
      <c r="AA618" s="143"/>
      <c r="AB618" s="144"/>
      <c r="AC618" s="145"/>
      <c r="AD618" s="146"/>
      <c r="AE618" s="126"/>
      <c r="AF618" s="327"/>
      <c r="AG618" s="129"/>
      <c r="AH618" s="129"/>
      <c r="AI618" s="129"/>
      <c r="AJ618" s="129"/>
      <c r="AK618" s="129"/>
      <c r="AL618" s="129"/>
      <c r="AM618" s="129"/>
      <c r="AN618" s="129"/>
      <c r="AO618" s="129"/>
      <c r="AP618" s="31"/>
      <c r="AQ618" s="45"/>
      <c r="AR618" s="31"/>
    </row>
    <row r="619" spans="1:44" ht="13.5" customHeight="1">
      <c r="A619" s="1056"/>
      <c r="B619" s="59"/>
      <c r="C619" s="488"/>
      <c r="D619" s="47"/>
      <c r="E619" s="1008"/>
      <c r="F619" s="32"/>
      <c r="G619" s="2309" t="s">
        <v>138</v>
      </c>
      <c r="H619" s="2310"/>
      <c r="I619" s="2310"/>
      <c r="J619" s="2310"/>
      <c r="K619" s="2310"/>
      <c r="L619" s="2310"/>
      <c r="M619" s="2310"/>
      <c r="N619" s="2310"/>
      <c r="O619" s="2310"/>
      <c r="P619" s="2310"/>
      <c r="Q619" s="2310"/>
      <c r="R619" s="2310"/>
      <c r="S619" s="2310"/>
      <c r="T619" s="2310"/>
      <c r="U619" s="2310"/>
      <c r="V619" s="2310"/>
      <c r="W619" s="2311"/>
      <c r="X619" s="2312" t="s">
        <v>110</v>
      </c>
      <c r="Y619" s="2313"/>
      <c r="Z619" s="2314"/>
      <c r="AA619" s="143"/>
      <c r="AB619" s="144"/>
      <c r="AC619" s="145"/>
      <c r="AD619" s="146"/>
      <c r="AE619" s="126"/>
      <c r="AF619" s="327"/>
      <c r="AG619" s="129"/>
      <c r="AH619" s="129"/>
      <c r="AI619" s="129"/>
      <c r="AJ619" s="129"/>
      <c r="AK619" s="129"/>
      <c r="AL619" s="129"/>
      <c r="AM619" s="129"/>
      <c r="AN619" s="129"/>
      <c r="AO619" s="129"/>
      <c r="AP619" s="31"/>
      <c r="AQ619" s="45"/>
      <c r="AR619" s="31"/>
    </row>
    <row r="620" spans="1:44">
      <c r="A620" s="1056"/>
      <c r="B620" s="59"/>
      <c r="C620" s="488"/>
      <c r="D620" s="47"/>
      <c r="E620" s="1008"/>
      <c r="F620" s="32"/>
      <c r="G620" s="1652"/>
      <c r="H620" s="1653"/>
      <c r="I620" s="1653"/>
      <c r="J620" s="1653"/>
      <c r="K620" s="1653"/>
      <c r="L620" s="1653"/>
      <c r="M620" s="1653"/>
      <c r="N620" s="1653"/>
      <c r="O620" s="1653"/>
      <c r="P620" s="1653"/>
      <c r="Q620" s="1653"/>
      <c r="R620" s="1653"/>
      <c r="S620" s="1653"/>
      <c r="T620" s="1653"/>
      <c r="U620" s="1653"/>
      <c r="V620" s="1653"/>
      <c r="W620" s="1667"/>
      <c r="X620" s="1467"/>
      <c r="Y620" s="1468"/>
      <c r="Z620" s="1469"/>
      <c r="AA620" s="143"/>
      <c r="AB620" s="144"/>
      <c r="AC620" s="145"/>
      <c r="AD620" s="146"/>
      <c r="AE620" s="126"/>
      <c r="AF620" s="327"/>
      <c r="AG620" s="129"/>
      <c r="AH620" s="129"/>
      <c r="AI620" s="129"/>
      <c r="AJ620" s="129"/>
      <c r="AK620" s="129"/>
      <c r="AL620" s="129"/>
      <c r="AM620" s="129"/>
      <c r="AN620" s="129"/>
      <c r="AO620" s="129"/>
      <c r="AP620" s="31"/>
      <c r="AQ620" s="45"/>
      <c r="AR620" s="31"/>
    </row>
    <row r="621" spans="1:44" ht="13.5" customHeight="1">
      <c r="A621" s="1056"/>
      <c r="B621" s="59"/>
      <c r="C621" s="488"/>
      <c r="D621" s="47"/>
      <c r="E621" s="1008"/>
      <c r="F621" s="32"/>
      <c r="G621" s="2309" t="s">
        <v>139</v>
      </c>
      <c r="H621" s="2310"/>
      <c r="I621" s="2310"/>
      <c r="J621" s="2310"/>
      <c r="K621" s="2310"/>
      <c r="L621" s="2310"/>
      <c r="M621" s="2310"/>
      <c r="N621" s="2310"/>
      <c r="O621" s="2310"/>
      <c r="P621" s="2310"/>
      <c r="Q621" s="2310"/>
      <c r="R621" s="2310"/>
      <c r="S621" s="2310"/>
      <c r="T621" s="2310"/>
      <c r="U621" s="2310"/>
      <c r="V621" s="2310"/>
      <c r="W621" s="2311"/>
      <c r="X621" s="2312" t="s">
        <v>110</v>
      </c>
      <c r="Y621" s="2313"/>
      <c r="Z621" s="2314"/>
      <c r="AA621" s="143"/>
      <c r="AB621" s="144"/>
      <c r="AC621" s="145"/>
      <c r="AD621" s="146"/>
      <c r="AE621" s="126"/>
      <c r="AF621" s="327"/>
      <c r="AG621" s="129"/>
      <c r="AH621" s="129"/>
      <c r="AI621" s="129"/>
      <c r="AJ621" s="129"/>
      <c r="AK621" s="129"/>
      <c r="AL621" s="129"/>
      <c r="AM621" s="129"/>
      <c r="AN621" s="129"/>
      <c r="AO621" s="129"/>
      <c r="AP621" s="31"/>
      <c r="AQ621" s="45"/>
      <c r="AR621" s="31"/>
    </row>
    <row r="622" spans="1:44">
      <c r="A622" s="1056"/>
      <c r="B622" s="59"/>
      <c r="C622" s="488"/>
      <c r="D622" s="47"/>
      <c r="E622" s="1008"/>
      <c r="F622" s="32"/>
      <c r="G622" s="1652"/>
      <c r="H622" s="1653"/>
      <c r="I622" s="1653"/>
      <c r="J622" s="1653"/>
      <c r="K622" s="1653"/>
      <c r="L622" s="1653"/>
      <c r="M622" s="1653"/>
      <c r="N622" s="1653"/>
      <c r="O622" s="1653"/>
      <c r="P622" s="1653"/>
      <c r="Q622" s="1653"/>
      <c r="R622" s="1653"/>
      <c r="S622" s="1653"/>
      <c r="T622" s="1653"/>
      <c r="U622" s="1653"/>
      <c r="V622" s="1653"/>
      <c r="W622" s="1667"/>
      <c r="X622" s="1467"/>
      <c r="Y622" s="1468"/>
      <c r="Z622" s="1469"/>
      <c r="AA622" s="143"/>
      <c r="AB622" s="144"/>
      <c r="AC622" s="145"/>
      <c r="AD622" s="146"/>
      <c r="AE622" s="126"/>
      <c r="AF622" s="327"/>
      <c r="AG622" s="129"/>
      <c r="AH622" s="129"/>
      <c r="AI622" s="129"/>
      <c r="AJ622" s="129"/>
      <c r="AK622" s="129"/>
      <c r="AL622" s="129"/>
      <c r="AM622" s="129"/>
      <c r="AN622" s="129"/>
      <c r="AO622" s="129"/>
      <c r="AP622" s="31"/>
      <c r="AQ622" s="45"/>
      <c r="AR622" s="31"/>
    </row>
    <row r="623" spans="1:44" ht="13.5" customHeight="1">
      <c r="A623" s="1056"/>
      <c r="B623" s="59"/>
      <c r="C623" s="488"/>
      <c r="D623" s="47"/>
      <c r="E623" s="1008"/>
      <c r="F623" s="32"/>
      <c r="G623" s="2309" t="s">
        <v>140</v>
      </c>
      <c r="H623" s="2310"/>
      <c r="I623" s="2310"/>
      <c r="J623" s="2310"/>
      <c r="K623" s="2310"/>
      <c r="L623" s="2310"/>
      <c r="M623" s="2310"/>
      <c r="N623" s="2310"/>
      <c r="O623" s="2310"/>
      <c r="P623" s="2310"/>
      <c r="Q623" s="2310"/>
      <c r="R623" s="2310"/>
      <c r="S623" s="2310"/>
      <c r="T623" s="2310"/>
      <c r="U623" s="2310"/>
      <c r="V623" s="2310"/>
      <c r="W623" s="2311"/>
      <c r="X623" s="2312" t="s">
        <v>110</v>
      </c>
      <c r="Y623" s="2313"/>
      <c r="Z623" s="2314"/>
      <c r="AA623" s="143"/>
      <c r="AB623" s="144"/>
      <c r="AC623" s="145"/>
      <c r="AD623" s="146"/>
      <c r="AE623" s="126"/>
      <c r="AF623" s="327"/>
      <c r="AG623" s="129"/>
      <c r="AH623" s="129"/>
      <c r="AI623" s="129"/>
      <c r="AJ623" s="129"/>
      <c r="AK623" s="129"/>
      <c r="AL623" s="129"/>
      <c r="AM623" s="129"/>
      <c r="AN623" s="129"/>
      <c r="AO623" s="129"/>
      <c r="AP623" s="31"/>
      <c r="AQ623" s="45"/>
      <c r="AR623" s="31"/>
    </row>
    <row r="624" spans="1:44">
      <c r="A624" s="1056"/>
      <c r="B624" s="59"/>
      <c r="C624" s="488"/>
      <c r="D624" s="47"/>
      <c r="E624" s="1008"/>
      <c r="F624" s="32"/>
      <c r="G624" s="1652"/>
      <c r="H624" s="1653"/>
      <c r="I624" s="1653"/>
      <c r="J624" s="1653"/>
      <c r="K624" s="1653"/>
      <c r="L624" s="1653"/>
      <c r="M624" s="1653"/>
      <c r="N624" s="1653"/>
      <c r="O624" s="1653"/>
      <c r="P624" s="1653"/>
      <c r="Q624" s="1653"/>
      <c r="R624" s="1653"/>
      <c r="S624" s="1653"/>
      <c r="T624" s="1653"/>
      <c r="U624" s="1653"/>
      <c r="V624" s="1653"/>
      <c r="W624" s="1667"/>
      <c r="X624" s="1467"/>
      <c r="Y624" s="1468"/>
      <c r="Z624" s="1469"/>
      <c r="AA624" s="143"/>
      <c r="AB624" s="144"/>
      <c r="AC624" s="145"/>
      <c r="AD624" s="146"/>
      <c r="AE624" s="126"/>
      <c r="AF624" s="327"/>
      <c r="AG624" s="129"/>
      <c r="AH624" s="129"/>
      <c r="AI624" s="129"/>
      <c r="AJ624" s="129"/>
      <c r="AK624" s="129"/>
      <c r="AL624" s="129"/>
      <c r="AM624" s="129"/>
      <c r="AN624" s="129"/>
      <c r="AO624" s="129"/>
      <c r="AP624" s="31"/>
      <c r="AQ624" s="45"/>
      <c r="AR624" s="31"/>
    </row>
    <row r="625" spans="1:44" ht="13.5" customHeight="1">
      <c r="A625" s="1056"/>
      <c r="B625" s="59"/>
      <c r="C625" s="488"/>
      <c r="D625" s="47"/>
      <c r="E625" s="1008"/>
      <c r="F625" s="32"/>
      <c r="G625" s="2309" t="s">
        <v>141</v>
      </c>
      <c r="H625" s="2310"/>
      <c r="I625" s="2310"/>
      <c r="J625" s="2310"/>
      <c r="K625" s="2310"/>
      <c r="L625" s="2310"/>
      <c r="M625" s="2310"/>
      <c r="N625" s="2310"/>
      <c r="O625" s="2310"/>
      <c r="P625" s="2310"/>
      <c r="Q625" s="2310"/>
      <c r="R625" s="2310"/>
      <c r="S625" s="2310"/>
      <c r="T625" s="2310"/>
      <c r="U625" s="2310"/>
      <c r="V625" s="2310"/>
      <c r="W625" s="2311"/>
      <c r="X625" s="2312" t="s">
        <v>110</v>
      </c>
      <c r="Y625" s="2313"/>
      <c r="Z625" s="2314"/>
      <c r="AA625" s="143"/>
      <c r="AB625" s="144"/>
      <c r="AC625" s="145"/>
      <c r="AD625" s="146"/>
      <c r="AE625" s="126"/>
      <c r="AF625" s="327"/>
      <c r="AG625" s="129"/>
      <c r="AH625" s="129"/>
      <c r="AI625" s="129"/>
      <c r="AJ625" s="129"/>
      <c r="AK625" s="129"/>
      <c r="AL625" s="129"/>
      <c r="AM625" s="129"/>
      <c r="AN625" s="129"/>
      <c r="AO625" s="129"/>
      <c r="AP625" s="31"/>
      <c r="AQ625" s="45"/>
      <c r="AR625" s="31"/>
    </row>
    <row r="626" spans="1:44">
      <c r="A626" s="368"/>
      <c r="B626" s="59"/>
      <c r="C626" s="488"/>
      <c r="D626" s="47"/>
      <c r="E626" s="1008"/>
      <c r="F626" s="32"/>
      <c r="G626" s="2318"/>
      <c r="H626" s="2319"/>
      <c r="I626" s="2319"/>
      <c r="J626" s="2319"/>
      <c r="K626" s="2319"/>
      <c r="L626" s="2319"/>
      <c r="M626" s="2319"/>
      <c r="N626" s="2319"/>
      <c r="O626" s="2319"/>
      <c r="P626" s="2319"/>
      <c r="Q626" s="2319"/>
      <c r="R626" s="2319"/>
      <c r="S626" s="2319"/>
      <c r="T626" s="2319"/>
      <c r="U626" s="2319"/>
      <c r="V626" s="2319"/>
      <c r="W626" s="2320"/>
      <c r="X626" s="1724"/>
      <c r="Y626" s="2321"/>
      <c r="Z626" s="1725"/>
      <c r="AA626" s="143"/>
      <c r="AB626" s="144"/>
      <c r="AC626" s="145"/>
      <c r="AD626" s="146"/>
      <c r="AE626" s="126"/>
      <c r="AF626" s="327"/>
      <c r="AG626" s="129"/>
      <c r="AH626" s="129"/>
      <c r="AI626" s="129"/>
      <c r="AJ626" s="129"/>
      <c r="AK626" s="129"/>
      <c r="AL626" s="129"/>
      <c r="AM626" s="129"/>
      <c r="AN626" s="129"/>
      <c r="AO626" s="129"/>
      <c r="AP626" s="31"/>
      <c r="AQ626" s="45"/>
      <c r="AR626" s="31"/>
    </row>
    <row r="627" spans="1:44">
      <c r="A627" s="368"/>
      <c r="B627" s="59"/>
      <c r="C627" s="488"/>
      <c r="D627" s="47"/>
      <c r="E627" s="1008"/>
      <c r="F627" s="32"/>
      <c r="G627" s="1652"/>
      <c r="H627" s="1653"/>
      <c r="I627" s="1653"/>
      <c r="J627" s="1653"/>
      <c r="K627" s="1653"/>
      <c r="L627" s="1653"/>
      <c r="M627" s="1653"/>
      <c r="N627" s="1653"/>
      <c r="O627" s="1653"/>
      <c r="P627" s="1653"/>
      <c r="Q627" s="1653"/>
      <c r="R627" s="1653"/>
      <c r="S627" s="1653"/>
      <c r="T627" s="1653"/>
      <c r="U627" s="1653"/>
      <c r="V627" s="1653"/>
      <c r="W627" s="1667"/>
      <c r="X627" s="1467"/>
      <c r="Y627" s="1468"/>
      <c r="Z627" s="1469"/>
      <c r="AA627" s="143"/>
      <c r="AB627" s="144"/>
      <c r="AC627" s="145"/>
      <c r="AD627" s="146"/>
      <c r="AE627" s="126"/>
      <c r="AF627" s="327"/>
      <c r="AG627" s="129"/>
      <c r="AH627" s="129"/>
      <c r="AI627" s="129"/>
      <c r="AJ627" s="129"/>
      <c r="AK627" s="129"/>
      <c r="AL627" s="129"/>
      <c r="AM627" s="129"/>
      <c r="AN627" s="129"/>
      <c r="AO627" s="129"/>
      <c r="AP627" s="31"/>
      <c r="AQ627" s="45"/>
      <c r="AR627" s="31"/>
    </row>
    <row r="628" spans="1:44" ht="13.5" customHeight="1">
      <c r="A628" s="368"/>
      <c r="B628" s="59"/>
      <c r="C628" s="488"/>
      <c r="D628" s="47"/>
      <c r="E628" s="1008"/>
      <c r="F628" s="32"/>
      <c r="G628" s="2309" t="s">
        <v>142</v>
      </c>
      <c r="H628" s="2310"/>
      <c r="I628" s="2310"/>
      <c r="J628" s="2310"/>
      <c r="K628" s="2310"/>
      <c r="L628" s="2310"/>
      <c r="M628" s="2310"/>
      <c r="N628" s="2310"/>
      <c r="O628" s="2310"/>
      <c r="P628" s="2310"/>
      <c r="Q628" s="2310"/>
      <c r="R628" s="2310"/>
      <c r="S628" s="2310"/>
      <c r="T628" s="2310"/>
      <c r="U628" s="2310"/>
      <c r="V628" s="2310"/>
      <c r="W628" s="2311"/>
      <c r="X628" s="2312" t="s">
        <v>110</v>
      </c>
      <c r="Y628" s="2313"/>
      <c r="Z628" s="2314"/>
      <c r="AA628" s="143"/>
      <c r="AB628" s="144"/>
      <c r="AC628" s="145"/>
      <c r="AD628" s="146"/>
      <c r="AE628" s="126"/>
      <c r="AF628" s="327"/>
      <c r="AG628" s="129"/>
      <c r="AH628" s="129"/>
      <c r="AI628" s="129"/>
      <c r="AJ628" s="129"/>
      <c r="AK628" s="129"/>
      <c r="AL628" s="129"/>
      <c r="AM628" s="129"/>
      <c r="AN628" s="129"/>
      <c r="AO628" s="129"/>
      <c r="AP628" s="31"/>
      <c r="AQ628" s="45"/>
      <c r="AR628" s="31"/>
    </row>
    <row r="629" spans="1:44">
      <c r="A629" s="368"/>
      <c r="B629" s="59"/>
      <c r="C629" s="488"/>
      <c r="D629" s="47"/>
      <c r="E629" s="1008"/>
      <c r="F629" s="32"/>
      <c r="G629" s="2318"/>
      <c r="H629" s="2319"/>
      <c r="I629" s="2319"/>
      <c r="J629" s="2319"/>
      <c r="K629" s="2319"/>
      <c r="L629" s="2319"/>
      <c r="M629" s="2319"/>
      <c r="N629" s="2319"/>
      <c r="O629" s="2319"/>
      <c r="P629" s="2319"/>
      <c r="Q629" s="2319"/>
      <c r="R629" s="2319"/>
      <c r="S629" s="2319"/>
      <c r="T629" s="2319"/>
      <c r="U629" s="2319"/>
      <c r="V629" s="2319"/>
      <c r="W629" s="2320"/>
      <c r="X629" s="1724"/>
      <c r="Y629" s="2321"/>
      <c r="Z629" s="1725"/>
      <c r="AA629" s="143"/>
      <c r="AB629" s="144"/>
      <c r="AC629" s="145"/>
      <c r="AD629" s="146"/>
      <c r="AE629" s="126"/>
      <c r="AF629" s="327"/>
      <c r="AG629" s="129"/>
      <c r="AH629" s="129"/>
      <c r="AI629" s="129"/>
      <c r="AJ629" s="129"/>
      <c r="AK629" s="129"/>
      <c r="AL629" s="129"/>
      <c r="AM629" s="129"/>
      <c r="AN629" s="129"/>
      <c r="AO629" s="129"/>
      <c r="AP629" s="31"/>
      <c r="AQ629" s="45"/>
      <c r="AR629" s="31"/>
    </row>
    <row r="630" spans="1:44">
      <c r="A630" s="368"/>
      <c r="B630" s="59"/>
      <c r="C630" s="488"/>
      <c r="D630" s="47"/>
      <c r="E630" s="1008"/>
      <c r="F630" s="32"/>
      <c r="G630" s="2318"/>
      <c r="H630" s="2319"/>
      <c r="I630" s="2319"/>
      <c r="J630" s="2319"/>
      <c r="K630" s="2319"/>
      <c r="L630" s="2319"/>
      <c r="M630" s="2319"/>
      <c r="N630" s="2319"/>
      <c r="O630" s="2319"/>
      <c r="P630" s="2319"/>
      <c r="Q630" s="2319"/>
      <c r="R630" s="2319"/>
      <c r="S630" s="2319"/>
      <c r="T630" s="2319"/>
      <c r="U630" s="2319"/>
      <c r="V630" s="2319"/>
      <c r="W630" s="2320"/>
      <c r="X630" s="1724"/>
      <c r="Y630" s="2321"/>
      <c r="Z630" s="1725"/>
      <c r="AA630" s="143"/>
      <c r="AB630" s="144"/>
      <c r="AC630" s="145"/>
      <c r="AD630" s="146"/>
      <c r="AE630" s="126"/>
      <c r="AF630" s="327"/>
      <c r="AG630" s="129"/>
      <c r="AH630" s="129"/>
      <c r="AI630" s="129"/>
      <c r="AJ630" s="129"/>
      <c r="AK630" s="129"/>
      <c r="AL630" s="129"/>
      <c r="AM630" s="129"/>
      <c r="AN630" s="129"/>
      <c r="AO630" s="129"/>
      <c r="AP630" s="31"/>
      <c r="AQ630" s="45"/>
      <c r="AR630" s="31"/>
    </row>
    <row r="631" spans="1:44">
      <c r="A631" s="368"/>
      <c r="B631" s="59"/>
      <c r="C631" s="488"/>
      <c r="D631" s="47"/>
      <c r="E631" s="1008"/>
      <c r="F631" s="32"/>
      <c r="G631" s="1652"/>
      <c r="H631" s="1653"/>
      <c r="I631" s="1653"/>
      <c r="J631" s="1653"/>
      <c r="K631" s="1653"/>
      <c r="L631" s="1653"/>
      <c r="M631" s="1653"/>
      <c r="N631" s="1653"/>
      <c r="O631" s="1653"/>
      <c r="P631" s="1653"/>
      <c r="Q631" s="1653"/>
      <c r="R631" s="1653"/>
      <c r="S631" s="1653"/>
      <c r="T631" s="1653"/>
      <c r="U631" s="1653"/>
      <c r="V631" s="1653"/>
      <c r="W631" s="1667"/>
      <c r="X631" s="1467"/>
      <c r="Y631" s="1468"/>
      <c r="Z631" s="1469"/>
      <c r="AA631" s="143"/>
      <c r="AB631" s="144"/>
      <c r="AC631" s="145"/>
      <c r="AD631" s="146"/>
      <c r="AE631" s="126"/>
      <c r="AF631" s="327"/>
      <c r="AG631" s="129"/>
      <c r="AH631" s="129"/>
      <c r="AI631" s="129"/>
      <c r="AJ631" s="129"/>
      <c r="AK631" s="129"/>
      <c r="AL631" s="129"/>
      <c r="AM631" s="129"/>
      <c r="AN631" s="129"/>
      <c r="AO631" s="129"/>
      <c r="AP631" s="31"/>
      <c r="AQ631" s="45"/>
      <c r="AR631" s="31"/>
    </row>
    <row r="632" spans="1:44" ht="13.5" customHeight="1">
      <c r="A632" s="368"/>
      <c r="B632" s="59"/>
      <c r="C632" s="488"/>
      <c r="D632" s="47"/>
      <c r="E632" s="1008"/>
      <c r="F632" s="32"/>
      <c r="G632" s="2309" t="s">
        <v>233</v>
      </c>
      <c r="H632" s="2310"/>
      <c r="I632" s="2310"/>
      <c r="J632" s="2310"/>
      <c r="K632" s="2310"/>
      <c r="L632" s="2310"/>
      <c r="M632" s="2310"/>
      <c r="N632" s="2310"/>
      <c r="O632" s="2310"/>
      <c r="P632" s="2310"/>
      <c r="Q632" s="2310"/>
      <c r="R632" s="2310"/>
      <c r="S632" s="2310"/>
      <c r="T632" s="2310"/>
      <c r="U632" s="2310"/>
      <c r="V632" s="2310"/>
      <c r="W632" s="2311"/>
      <c r="X632" s="2312" t="s">
        <v>110</v>
      </c>
      <c r="Y632" s="2313"/>
      <c r="Z632" s="2314"/>
      <c r="AA632" s="143"/>
      <c r="AB632" s="144"/>
      <c r="AC632" s="145"/>
      <c r="AD632" s="146"/>
      <c r="AE632" s="126"/>
      <c r="AF632" s="327"/>
      <c r="AG632" s="129"/>
      <c r="AH632" s="129"/>
      <c r="AI632" s="129"/>
      <c r="AJ632" s="129"/>
      <c r="AK632" s="129"/>
      <c r="AL632" s="129"/>
      <c r="AM632" s="129"/>
      <c r="AN632" s="129"/>
      <c r="AO632" s="129"/>
      <c r="AP632" s="31"/>
      <c r="AQ632" s="45"/>
      <c r="AR632" s="31"/>
    </row>
    <row r="633" spans="1:44">
      <c r="A633" s="368"/>
      <c r="B633" s="59"/>
      <c r="C633" s="488"/>
      <c r="D633" s="47"/>
      <c r="E633" s="1008"/>
      <c r="F633" s="32"/>
      <c r="G633" s="2318"/>
      <c r="H633" s="2319"/>
      <c r="I633" s="2319"/>
      <c r="J633" s="2319"/>
      <c r="K633" s="2319"/>
      <c r="L633" s="2319"/>
      <c r="M633" s="2319"/>
      <c r="N633" s="2319"/>
      <c r="O633" s="2319"/>
      <c r="P633" s="2319"/>
      <c r="Q633" s="2319"/>
      <c r="R633" s="2319"/>
      <c r="S633" s="2319"/>
      <c r="T633" s="2319"/>
      <c r="U633" s="2319"/>
      <c r="V633" s="2319"/>
      <c r="W633" s="2320"/>
      <c r="X633" s="1724"/>
      <c r="Y633" s="2321"/>
      <c r="Z633" s="1725"/>
      <c r="AA633" s="143"/>
      <c r="AB633" s="144"/>
      <c r="AC633" s="145"/>
      <c r="AD633" s="146"/>
      <c r="AE633" s="126"/>
      <c r="AF633" s="327"/>
      <c r="AG633" s="129"/>
      <c r="AH633" s="129"/>
      <c r="AI633" s="129"/>
      <c r="AJ633" s="129"/>
      <c r="AK633" s="129"/>
      <c r="AL633" s="129"/>
      <c r="AM633" s="129"/>
      <c r="AN633" s="129"/>
      <c r="AO633" s="129"/>
      <c r="AP633" s="31"/>
      <c r="AQ633" s="45"/>
      <c r="AR633" s="31"/>
    </row>
    <row r="634" spans="1:44">
      <c r="A634" s="368"/>
      <c r="B634" s="59"/>
      <c r="C634" s="488"/>
      <c r="D634" s="47"/>
      <c r="E634" s="1008"/>
      <c r="F634" s="32"/>
      <c r="G634" s="1652"/>
      <c r="H634" s="1653"/>
      <c r="I634" s="1653"/>
      <c r="J634" s="1653"/>
      <c r="K634" s="1653"/>
      <c r="L634" s="1653"/>
      <c r="M634" s="1653"/>
      <c r="N634" s="1653"/>
      <c r="O634" s="1653"/>
      <c r="P634" s="1653"/>
      <c r="Q634" s="1653"/>
      <c r="R634" s="1653"/>
      <c r="S634" s="1653"/>
      <c r="T634" s="1653"/>
      <c r="U634" s="1653"/>
      <c r="V634" s="1653"/>
      <c r="W634" s="1667"/>
      <c r="X634" s="1467"/>
      <c r="Y634" s="1468"/>
      <c r="Z634" s="1469"/>
      <c r="AA634" s="143"/>
      <c r="AB634" s="144"/>
      <c r="AC634" s="145"/>
      <c r="AD634" s="146"/>
      <c r="AE634" s="126"/>
      <c r="AF634" s="327"/>
      <c r="AG634" s="129"/>
      <c r="AH634" s="129"/>
      <c r="AI634" s="129"/>
      <c r="AJ634" s="129"/>
      <c r="AK634" s="129"/>
      <c r="AL634" s="129"/>
      <c r="AM634" s="129"/>
      <c r="AN634" s="129"/>
      <c r="AO634" s="129"/>
      <c r="AP634" s="31"/>
      <c r="AQ634" s="45"/>
      <c r="AR634" s="31"/>
    </row>
    <row r="635" spans="1:44">
      <c r="A635" s="368"/>
      <c r="B635" s="59"/>
      <c r="C635" s="488"/>
      <c r="D635" s="47"/>
      <c r="E635" s="1008"/>
      <c r="F635" s="32"/>
      <c r="G635" s="31"/>
      <c r="H635" s="31"/>
      <c r="I635" s="31"/>
      <c r="J635" s="31"/>
      <c r="K635" s="31"/>
      <c r="L635" s="31"/>
      <c r="M635" s="31"/>
      <c r="N635" s="31"/>
      <c r="O635" s="31"/>
      <c r="P635" s="31"/>
      <c r="Q635" s="46"/>
      <c r="R635" s="46"/>
      <c r="S635" s="46"/>
      <c r="T635" s="46"/>
      <c r="U635" s="46"/>
      <c r="V635" s="46"/>
      <c r="W635" s="31"/>
      <c r="X635" s="31"/>
      <c r="Y635" s="31"/>
      <c r="Z635" s="31"/>
      <c r="AA635" s="143"/>
      <c r="AB635" s="144"/>
      <c r="AC635" s="145"/>
      <c r="AD635" s="146"/>
      <c r="AE635" s="126"/>
      <c r="AF635" s="327"/>
      <c r="AG635" s="129"/>
      <c r="AH635" s="129"/>
      <c r="AI635" s="129"/>
      <c r="AJ635" s="129"/>
      <c r="AK635" s="129"/>
      <c r="AL635" s="129"/>
      <c r="AM635" s="129"/>
      <c r="AN635" s="129"/>
      <c r="AO635" s="129"/>
      <c r="AP635" s="31"/>
      <c r="AQ635" s="45"/>
      <c r="AR635" s="31"/>
    </row>
    <row r="636" spans="1:44">
      <c r="A636" s="368"/>
      <c r="B636" s="59"/>
      <c r="C636" s="488"/>
      <c r="D636" s="47"/>
      <c r="E636" s="1008"/>
      <c r="F636" s="32"/>
      <c r="G636" s="31"/>
      <c r="H636" s="31"/>
      <c r="I636" s="31"/>
      <c r="J636" s="31"/>
      <c r="K636" s="31"/>
      <c r="L636" s="31"/>
      <c r="M636" s="31"/>
      <c r="N636" s="31"/>
      <c r="O636" s="31"/>
      <c r="P636" s="31"/>
      <c r="Q636" s="46"/>
      <c r="R636" s="46"/>
      <c r="S636" s="46"/>
      <c r="T636" s="46"/>
      <c r="U636" s="46"/>
      <c r="V636" s="46"/>
      <c r="W636" s="31"/>
      <c r="X636" s="31"/>
      <c r="Y636" s="31"/>
      <c r="Z636" s="31"/>
      <c r="AA636" s="143"/>
      <c r="AB636" s="144"/>
      <c r="AC636" s="145"/>
      <c r="AD636" s="146"/>
      <c r="AE636" s="126"/>
      <c r="AF636" s="327"/>
      <c r="AG636" s="129"/>
      <c r="AH636" s="129"/>
      <c r="AI636" s="129"/>
      <c r="AJ636" s="129"/>
      <c r="AK636" s="129"/>
      <c r="AL636" s="129"/>
      <c r="AM636" s="129"/>
      <c r="AN636" s="129"/>
      <c r="AO636" s="129"/>
      <c r="AP636" s="31"/>
      <c r="AQ636" s="45"/>
      <c r="AR636" s="31"/>
    </row>
    <row r="637" spans="1:44">
      <c r="A637" s="368"/>
      <c r="B637" s="59"/>
      <c r="C637" s="488"/>
      <c r="D637" s="47"/>
      <c r="E637" s="1008"/>
      <c r="F637" s="32"/>
      <c r="G637" s="31"/>
      <c r="H637" s="31"/>
      <c r="I637" s="31"/>
      <c r="J637" s="31"/>
      <c r="K637" s="31"/>
      <c r="L637" s="31"/>
      <c r="M637" s="31"/>
      <c r="N637" s="31"/>
      <c r="O637" s="31"/>
      <c r="P637" s="31"/>
      <c r="Q637" s="46"/>
      <c r="R637" s="46"/>
      <c r="S637" s="46"/>
      <c r="T637" s="46"/>
      <c r="U637" s="46"/>
      <c r="V637" s="46"/>
      <c r="W637" s="31"/>
      <c r="X637" s="31"/>
      <c r="Y637" s="31"/>
      <c r="Z637" s="31"/>
      <c r="AA637" s="143"/>
      <c r="AB637" s="144"/>
      <c r="AC637" s="145"/>
      <c r="AD637" s="146"/>
      <c r="AE637" s="126"/>
      <c r="AF637" s="327"/>
      <c r="AG637" s="129"/>
      <c r="AH637" s="129"/>
      <c r="AI637" s="129"/>
      <c r="AJ637" s="129"/>
      <c r="AK637" s="129"/>
      <c r="AL637" s="129"/>
      <c r="AM637" s="129"/>
      <c r="AN637" s="129"/>
      <c r="AO637" s="129"/>
      <c r="AP637" s="31"/>
      <c r="AQ637" s="45"/>
      <c r="AR637" s="31"/>
    </row>
    <row r="638" spans="1:44">
      <c r="A638" s="368"/>
      <c r="B638" s="59"/>
      <c r="C638" s="488"/>
      <c r="D638" s="47"/>
      <c r="E638" s="1008"/>
      <c r="F638" s="32"/>
      <c r="G638" s="31"/>
      <c r="H638" s="31"/>
      <c r="I638" s="31"/>
      <c r="J638" s="31"/>
      <c r="K638" s="31"/>
      <c r="L638" s="31"/>
      <c r="M638" s="31"/>
      <c r="N638" s="31"/>
      <c r="O638" s="31"/>
      <c r="P638" s="31"/>
      <c r="Q638" s="46"/>
      <c r="R638" s="46"/>
      <c r="S638" s="46"/>
      <c r="T638" s="46"/>
      <c r="U638" s="46"/>
      <c r="V638" s="46"/>
      <c r="W638" s="31"/>
      <c r="X638" s="31"/>
      <c r="Y638" s="31"/>
      <c r="Z638" s="31"/>
      <c r="AA638" s="143"/>
      <c r="AB638" s="144"/>
      <c r="AC638" s="145"/>
      <c r="AD638" s="146"/>
      <c r="AE638" s="126"/>
      <c r="AF638" s="327"/>
      <c r="AG638" s="129"/>
      <c r="AH638" s="129"/>
      <c r="AI638" s="129"/>
      <c r="AJ638" s="129"/>
      <c r="AK638" s="129"/>
      <c r="AL638" s="129"/>
      <c r="AM638" s="129"/>
      <c r="AN638" s="129"/>
      <c r="AO638" s="129"/>
      <c r="AP638" s="31"/>
      <c r="AQ638" s="45"/>
      <c r="AR638" s="31"/>
    </row>
    <row r="639" spans="1:44" ht="52.2" customHeight="1">
      <c r="A639" s="368"/>
      <c r="B639" s="59"/>
      <c r="C639" s="488"/>
      <c r="D639" s="47"/>
      <c r="E639" s="1008"/>
      <c r="F639" s="32"/>
      <c r="G639" s="31"/>
      <c r="H639" s="31"/>
      <c r="I639" s="31"/>
      <c r="J639" s="31"/>
      <c r="K639" s="31"/>
      <c r="L639" s="31"/>
      <c r="M639" s="31"/>
      <c r="N639" s="31"/>
      <c r="O639" s="31"/>
      <c r="P639" s="31"/>
      <c r="Q639" s="46"/>
      <c r="R639" s="46"/>
      <c r="S639" s="46"/>
      <c r="T639" s="46"/>
      <c r="U639" s="46"/>
      <c r="V639" s="46"/>
      <c r="W639" s="31"/>
      <c r="X639" s="31"/>
      <c r="Y639" s="31"/>
      <c r="Z639" s="31"/>
      <c r="AA639" s="143"/>
      <c r="AB639" s="144"/>
      <c r="AC639" s="145"/>
      <c r="AD639" s="146"/>
      <c r="AE639" s="126"/>
      <c r="AF639" s="327"/>
      <c r="AG639" s="129"/>
      <c r="AH639" s="129"/>
      <c r="AI639" s="129"/>
      <c r="AJ639" s="129"/>
      <c r="AK639" s="129"/>
      <c r="AL639" s="129"/>
      <c r="AM639" s="129"/>
      <c r="AN639" s="129"/>
      <c r="AO639" s="129"/>
      <c r="AP639" s="31"/>
      <c r="AQ639" s="45"/>
      <c r="AR639" s="31"/>
    </row>
    <row r="640" spans="1:44" ht="13.5" customHeight="1">
      <c r="A640" s="368"/>
      <c r="B640" s="1090">
        <v>24</v>
      </c>
      <c r="C640" s="1497" t="s">
        <v>580</v>
      </c>
      <c r="D640" s="63" t="s">
        <v>240</v>
      </c>
      <c r="E640" s="1056" t="s">
        <v>1182</v>
      </c>
      <c r="F640" s="32"/>
      <c r="G640" s="1217" t="s">
        <v>72</v>
      </c>
      <c r="H640" s="1217"/>
      <c r="I640" s="1217"/>
      <c r="J640" s="1217"/>
      <c r="K640" s="1217"/>
      <c r="L640" s="1217"/>
      <c r="M640" s="2158"/>
      <c r="N640" s="1058" t="s">
        <v>627</v>
      </c>
      <c r="O640" s="1058"/>
      <c r="P640" s="1058"/>
      <c r="Q640" s="1058"/>
      <c r="R640" s="1058"/>
      <c r="S640" s="1058"/>
      <c r="T640" s="1058"/>
      <c r="U640" s="1058"/>
      <c r="V640" s="1058"/>
      <c r="W640" s="31"/>
      <c r="X640" s="31"/>
      <c r="Y640" s="31"/>
      <c r="Z640" s="31"/>
      <c r="AA640" s="143"/>
      <c r="AB640" s="1082" t="s">
        <v>495</v>
      </c>
      <c r="AC640" s="1113"/>
      <c r="AD640" s="1114"/>
      <c r="AE640" s="126"/>
      <c r="AF640" s="327"/>
      <c r="AG640" s="129"/>
      <c r="AH640" s="129"/>
      <c r="AI640" s="129"/>
      <c r="AJ640" s="129"/>
      <c r="AK640" s="129"/>
      <c r="AL640" s="129"/>
      <c r="AM640" s="129"/>
      <c r="AN640" s="129"/>
      <c r="AO640" s="129"/>
      <c r="AP640" s="31"/>
      <c r="AQ640" s="45"/>
      <c r="AR640" s="31"/>
    </row>
    <row r="641" spans="1:44" ht="14.4" customHeight="1">
      <c r="A641" s="368"/>
      <c r="B641" s="1090"/>
      <c r="C641" s="1497"/>
      <c r="D641" s="47"/>
      <c r="E641" s="1056"/>
      <c r="F641" s="32"/>
      <c r="G641" s="1217"/>
      <c r="H641" s="1217"/>
      <c r="I641" s="1217"/>
      <c r="J641" s="1217"/>
      <c r="K641" s="1217"/>
      <c r="L641" s="1217"/>
      <c r="M641" s="2158"/>
      <c r="N641" s="1058"/>
      <c r="O641" s="1058"/>
      <c r="P641" s="1058"/>
      <c r="Q641" s="1058"/>
      <c r="R641" s="1058"/>
      <c r="S641" s="1058"/>
      <c r="T641" s="1058"/>
      <c r="U641" s="1058"/>
      <c r="V641" s="1058"/>
      <c r="W641" s="31"/>
      <c r="X641" s="31"/>
      <c r="Y641" s="31"/>
      <c r="Z641" s="31"/>
      <c r="AA641" s="143"/>
      <c r="AB641" s="1082"/>
      <c r="AC641" s="1113"/>
      <c r="AD641" s="1114"/>
      <c r="AE641" s="126"/>
      <c r="AF641" s="327"/>
      <c r="AG641" s="129"/>
      <c r="AH641" s="129"/>
      <c r="AI641" s="129"/>
      <c r="AJ641" s="129"/>
      <c r="AK641" s="129"/>
      <c r="AL641" s="129"/>
      <c r="AM641" s="129"/>
      <c r="AN641" s="129"/>
      <c r="AO641" s="129"/>
      <c r="AP641" s="31"/>
      <c r="AQ641" s="45"/>
      <c r="AR641" s="31"/>
    </row>
    <row r="642" spans="1:44">
      <c r="A642" s="368"/>
      <c r="B642" s="59"/>
      <c r="C642" s="1497"/>
      <c r="D642" s="47"/>
      <c r="E642" s="1056" t="s">
        <v>1183</v>
      </c>
      <c r="F642" s="32"/>
      <c r="G642" s="38"/>
      <c r="H642" s="38"/>
      <c r="I642" s="38"/>
      <c r="J642" s="38"/>
      <c r="K642" s="38"/>
      <c r="L642" s="38"/>
      <c r="M642" s="38"/>
      <c r="N642" s="46"/>
      <c r="O642" s="46"/>
      <c r="P642" s="46"/>
      <c r="Q642" s="46"/>
      <c r="R642" s="46"/>
      <c r="S642" s="46"/>
      <c r="T642" s="46"/>
      <c r="U642" s="46"/>
      <c r="V642" s="46"/>
      <c r="W642" s="31"/>
      <c r="X642" s="31"/>
      <c r="Y642" s="31"/>
      <c r="Z642" s="31"/>
      <c r="AA642" s="143"/>
      <c r="AB642" s="1082"/>
      <c r="AC642" s="1113"/>
      <c r="AD642" s="1114"/>
      <c r="AE642" s="126"/>
      <c r="AF642" s="327"/>
      <c r="AG642" s="129"/>
      <c r="AH642" s="129"/>
      <c r="AI642" s="129"/>
      <c r="AJ642" s="129"/>
      <c r="AK642" s="129"/>
      <c r="AL642" s="129"/>
      <c r="AM642" s="129"/>
      <c r="AN642" s="129"/>
      <c r="AO642" s="129"/>
      <c r="AP642" s="31"/>
      <c r="AQ642" s="45"/>
      <c r="AR642" s="31"/>
    </row>
    <row r="643" spans="1:44">
      <c r="A643" s="368"/>
      <c r="B643" s="59"/>
      <c r="C643" s="1497"/>
      <c r="D643" s="47"/>
      <c r="E643" s="1056"/>
      <c r="F643" s="32"/>
      <c r="G643" s="2160" t="s">
        <v>710</v>
      </c>
      <c r="H643" s="2160"/>
      <c r="I643" s="2160"/>
      <c r="J643" s="2160"/>
      <c r="K643" s="2160"/>
      <c r="L643" s="2160"/>
      <c r="M643" s="2160"/>
      <c r="N643" s="2160"/>
      <c r="O643" s="2160"/>
      <c r="P643" s="2160"/>
      <c r="Q643" s="2160"/>
      <c r="R643" s="2160"/>
      <c r="S643" s="2160"/>
      <c r="T643" s="2160"/>
      <c r="U643" s="2160"/>
      <c r="V643" s="2160"/>
      <c r="W643" s="2160"/>
      <c r="X643" s="2160"/>
      <c r="Y643" s="2160"/>
      <c r="Z643" s="2160"/>
      <c r="AA643" s="143"/>
      <c r="AB643" s="213"/>
      <c r="AC643" s="214"/>
      <c r="AD643" s="215"/>
      <c r="AE643" s="126"/>
      <c r="AF643" s="327"/>
      <c r="AG643" s="129"/>
      <c r="AH643" s="129"/>
      <c r="AI643" s="129"/>
      <c r="AJ643" s="129"/>
      <c r="AK643" s="129"/>
      <c r="AL643" s="129"/>
      <c r="AM643" s="129"/>
      <c r="AN643" s="129"/>
      <c r="AO643" s="129"/>
      <c r="AP643" s="31"/>
      <c r="AQ643" s="45"/>
      <c r="AR643" s="31"/>
    </row>
    <row r="644" spans="1:44" ht="5.25" customHeight="1">
      <c r="A644" s="368"/>
      <c r="B644" s="59"/>
      <c r="C644" s="1497"/>
      <c r="D644" s="47"/>
      <c r="E644" s="49"/>
      <c r="F644" s="32"/>
      <c r="G644" s="485"/>
      <c r="H644" s="485"/>
      <c r="I644" s="485"/>
      <c r="J644" s="485"/>
      <c r="K644" s="485"/>
      <c r="L644" s="485"/>
      <c r="M644" s="485"/>
      <c r="N644" s="485"/>
      <c r="O644" s="485"/>
      <c r="P644" s="485"/>
      <c r="Q644" s="485"/>
      <c r="R644" s="485"/>
      <c r="S644" s="485"/>
      <c r="T644" s="485"/>
      <c r="U644" s="485"/>
      <c r="V644" s="485"/>
      <c r="W644" s="485"/>
      <c r="X644" s="485"/>
      <c r="Y644" s="485"/>
      <c r="Z644" s="485"/>
      <c r="AA644" s="143"/>
      <c r="AB644" s="144"/>
      <c r="AC644" s="145"/>
      <c r="AD644" s="146"/>
      <c r="AE644" s="126"/>
      <c r="AF644" s="327"/>
      <c r="AG644" s="129"/>
      <c r="AH644" s="129"/>
      <c r="AI644" s="129"/>
      <c r="AJ644" s="129"/>
      <c r="AK644" s="129"/>
      <c r="AL644" s="129"/>
      <c r="AM644" s="129"/>
      <c r="AN644" s="129"/>
      <c r="AO644" s="129"/>
      <c r="AP644" s="31"/>
      <c r="AQ644" s="45"/>
      <c r="AR644" s="31"/>
    </row>
    <row r="645" spans="1:44" ht="13.5" customHeight="1">
      <c r="A645" s="368"/>
      <c r="B645" s="59"/>
      <c r="C645" s="1497"/>
      <c r="D645" s="47"/>
      <c r="E645" s="1056" t="s">
        <v>1181</v>
      </c>
      <c r="F645" s="32"/>
      <c r="G645" s="2199"/>
      <c r="H645" s="2200"/>
      <c r="I645" s="2200"/>
      <c r="J645" s="2200"/>
      <c r="K645" s="2200"/>
      <c r="L645" s="2200"/>
      <c r="M645" s="2200"/>
      <c r="N645" s="2200"/>
      <c r="O645" s="2200"/>
      <c r="P645" s="2200"/>
      <c r="Q645" s="2200"/>
      <c r="R645" s="2200"/>
      <c r="S645" s="2200"/>
      <c r="T645" s="2200"/>
      <c r="U645" s="2200"/>
      <c r="V645" s="2200"/>
      <c r="W645" s="2200"/>
      <c r="X645" s="2200"/>
      <c r="Y645" s="2200"/>
      <c r="Z645" s="2201"/>
      <c r="AA645" s="143"/>
      <c r="AB645" s="144"/>
      <c r="AC645" s="145"/>
      <c r="AD645" s="146"/>
      <c r="AE645" s="126"/>
      <c r="AF645" s="327"/>
      <c r="AG645" s="129"/>
      <c r="AH645" s="129"/>
      <c r="AI645" s="129"/>
      <c r="AJ645" s="129"/>
      <c r="AK645" s="129"/>
      <c r="AL645" s="129"/>
      <c r="AM645" s="129"/>
      <c r="AN645" s="129"/>
      <c r="AO645" s="129"/>
      <c r="AP645" s="31"/>
      <c r="AQ645" s="45"/>
      <c r="AR645" s="31"/>
    </row>
    <row r="646" spans="1:44">
      <c r="A646" s="368"/>
      <c r="B646" s="59"/>
      <c r="C646" s="1497"/>
      <c r="D646" s="47"/>
      <c r="E646" s="1056"/>
      <c r="F646" s="32"/>
      <c r="G646" s="2164"/>
      <c r="H646" s="2165"/>
      <c r="I646" s="2165"/>
      <c r="J646" s="2165"/>
      <c r="K646" s="2165"/>
      <c r="L646" s="2165"/>
      <c r="M646" s="2165"/>
      <c r="N646" s="2165"/>
      <c r="O646" s="2165"/>
      <c r="P646" s="2165"/>
      <c r="Q646" s="2165"/>
      <c r="R646" s="2165"/>
      <c r="S646" s="2165"/>
      <c r="T646" s="2165"/>
      <c r="U646" s="2165"/>
      <c r="V646" s="2165"/>
      <c r="W646" s="2165"/>
      <c r="X646" s="2165"/>
      <c r="Y646" s="2165"/>
      <c r="Z646" s="2166"/>
      <c r="AA646" s="143"/>
      <c r="AB646" s="144"/>
      <c r="AC646" s="145"/>
      <c r="AD646" s="146"/>
      <c r="AE646" s="126"/>
      <c r="AF646" s="327"/>
      <c r="AG646" s="129"/>
      <c r="AH646" s="129"/>
      <c r="AI646" s="129"/>
      <c r="AJ646" s="129"/>
      <c r="AK646" s="129"/>
      <c r="AL646" s="129"/>
      <c r="AM646" s="129"/>
      <c r="AN646" s="129"/>
      <c r="AO646" s="129"/>
      <c r="AP646" s="31"/>
      <c r="AQ646" s="45"/>
      <c r="AR646" s="31"/>
    </row>
    <row r="647" spans="1:44">
      <c r="A647" s="368"/>
      <c r="B647" s="59"/>
      <c r="C647" s="1497"/>
      <c r="D647" s="47"/>
      <c r="E647" s="1056"/>
      <c r="F647" s="32"/>
      <c r="G647" s="2167"/>
      <c r="H647" s="2168"/>
      <c r="I647" s="2168"/>
      <c r="J647" s="2168"/>
      <c r="K647" s="2168"/>
      <c r="L647" s="2168"/>
      <c r="M647" s="2168"/>
      <c r="N647" s="2168"/>
      <c r="O647" s="2168"/>
      <c r="P647" s="2168"/>
      <c r="Q647" s="2168"/>
      <c r="R647" s="2168"/>
      <c r="S647" s="2168"/>
      <c r="T647" s="2168"/>
      <c r="U647" s="2168"/>
      <c r="V647" s="2168"/>
      <c r="W647" s="2168"/>
      <c r="X647" s="2168"/>
      <c r="Y647" s="2168"/>
      <c r="Z647" s="2169"/>
      <c r="AA647" s="143"/>
      <c r="AB647" s="144"/>
      <c r="AC647" s="145"/>
      <c r="AD647" s="146"/>
      <c r="AE647" s="126"/>
      <c r="AF647" s="327"/>
      <c r="AG647" s="129"/>
      <c r="AH647" s="129"/>
      <c r="AI647" s="129"/>
      <c r="AJ647" s="129"/>
      <c r="AK647" s="129"/>
      <c r="AL647" s="129"/>
      <c r="AM647" s="129"/>
      <c r="AN647" s="129"/>
      <c r="AO647" s="129"/>
      <c r="AP647" s="31"/>
      <c r="AQ647" s="45"/>
      <c r="AR647" s="31"/>
    </row>
    <row r="648" spans="1:44">
      <c r="A648" s="368"/>
      <c r="B648" s="59"/>
      <c r="C648" s="1497"/>
      <c r="D648" s="47"/>
      <c r="E648" s="1056"/>
      <c r="F648" s="32"/>
      <c r="G648" s="38"/>
      <c r="H648" s="38"/>
      <c r="I648" s="38"/>
      <c r="J648" s="38"/>
      <c r="K648" s="38"/>
      <c r="L648" s="38"/>
      <c r="M648" s="38"/>
      <c r="N648" s="46"/>
      <c r="O648" s="46"/>
      <c r="P648" s="46"/>
      <c r="Q648" s="46"/>
      <c r="R648" s="46"/>
      <c r="S648" s="46"/>
      <c r="T648" s="46"/>
      <c r="U648" s="46"/>
      <c r="V648" s="46"/>
      <c r="W648" s="31"/>
      <c r="X648" s="31"/>
      <c r="Y648" s="31"/>
      <c r="Z648" s="31"/>
      <c r="AA648" s="143"/>
      <c r="AB648" s="144"/>
      <c r="AC648" s="145"/>
      <c r="AD648" s="146"/>
      <c r="AE648" s="126"/>
      <c r="AF648" s="327"/>
      <c r="AG648" s="129"/>
      <c r="AH648" s="129"/>
      <c r="AI648" s="129"/>
      <c r="AJ648" s="129"/>
      <c r="AK648" s="129"/>
      <c r="AL648" s="129"/>
      <c r="AM648" s="129"/>
      <c r="AN648" s="129"/>
      <c r="AO648" s="129"/>
      <c r="AP648" s="31"/>
      <c r="AQ648" s="45"/>
      <c r="AR648" s="31"/>
    </row>
    <row r="649" spans="1:44">
      <c r="A649" s="368"/>
      <c r="B649" s="59"/>
      <c r="C649" s="1497"/>
      <c r="D649" s="47"/>
      <c r="E649" s="1056"/>
      <c r="F649" s="32"/>
      <c r="G649" s="38"/>
      <c r="H649" s="38"/>
      <c r="I649" s="38"/>
      <c r="J649" s="38"/>
      <c r="K649" s="38"/>
      <c r="L649" s="38"/>
      <c r="M649" s="38"/>
      <c r="N649" s="46"/>
      <c r="O649" s="46"/>
      <c r="P649" s="46"/>
      <c r="Q649" s="46"/>
      <c r="R649" s="46"/>
      <c r="S649" s="46"/>
      <c r="T649" s="46"/>
      <c r="U649" s="46"/>
      <c r="V649" s="46"/>
      <c r="W649" s="31"/>
      <c r="X649" s="31"/>
      <c r="Y649" s="31"/>
      <c r="Z649" s="31"/>
      <c r="AA649" s="143"/>
      <c r="AB649" s="144"/>
      <c r="AC649" s="145"/>
      <c r="AD649" s="146"/>
      <c r="AE649" s="126"/>
      <c r="AF649" s="327"/>
      <c r="AG649" s="129"/>
      <c r="AH649" s="129"/>
      <c r="AI649" s="129"/>
      <c r="AJ649" s="129"/>
      <c r="AK649" s="129"/>
      <c r="AL649" s="129"/>
      <c r="AM649" s="129"/>
      <c r="AN649" s="129"/>
      <c r="AO649" s="129"/>
      <c r="AP649" s="31"/>
      <c r="AQ649" s="45"/>
      <c r="AR649" s="31"/>
    </row>
    <row r="650" spans="1:44" ht="15.75" customHeight="1">
      <c r="A650" s="368"/>
      <c r="B650" s="59"/>
      <c r="C650" s="1497"/>
      <c r="D650" s="47"/>
      <c r="E650" s="1056"/>
      <c r="F650" s="32"/>
      <c r="G650" s="38"/>
      <c r="H650" s="38"/>
      <c r="I650" s="38"/>
      <c r="J650" s="38"/>
      <c r="K650" s="38"/>
      <c r="L650" s="38"/>
      <c r="M650" s="38"/>
      <c r="N650" s="46"/>
      <c r="O650" s="46"/>
      <c r="P650" s="46"/>
      <c r="Q650" s="46"/>
      <c r="R650" s="46"/>
      <c r="S650" s="46"/>
      <c r="T650" s="46"/>
      <c r="U650" s="46"/>
      <c r="V650" s="46"/>
      <c r="W650" s="31"/>
      <c r="X650" s="31"/>
      <c r="Y650" s="31"/>
      <c r="Z650" s="31"/>
      <c r="AA650" s="143"/>
      <c r="AB650" s="144"/>
      <c r="AC650" s="145"/>
      <c r="AD650" s="146"/>
      <c r="AE650" s="126"/>
      <c r="AF650" s="327"/>
      <c r="AG650" s="129"/>
      <c r="AH650" s="129"/>
      <c r="AI650" s="129"/>
      <c r="AJ650" s="129"/>
      <c r="AK650" s="129"/>
      <c r="AL650" s="129"/>
      <c r="AM650" s="129"/>
      <c r="AN650" s="129"/>
      <c r="AO650" s="129"/>
      <c r="AP650" s="31"/>
      <c r="AQ650" s="45"/>
      <c r="AR650" s="31"/>
    </row>
    <row r="651" spans="1:44" ht="19.2" customHeight="1">
      <c r="A651" s="368"/>
      <c r="B651" s="59"/>
      <c r="C651" s="1497"/>
      <c r="D651" s="47"/>
      <c r="E651" s="1056"/>
      <c r="F651" s="32"/>
      <c r="G651" s="38"/>
      <c r="H651" s="38"/>
      <c r="I651" s="38"/>
      <c r="J651" s="38"/>
      <c r="K651" s="38"/>
      <c r="L651" s="38"/>
      <c r="M651" s="38"/>
      <c r="N651" s="46"/>
      <c r="O651" s="46"/>
      <c r="P651" s="46"/>
      <c r="Q651" s="46"/>
      <c r="R651" s="46"/>
      <c r="S651" s="46"/>
      <c r="T651" s="46"/>
      <c r="U651" s="46"/>
      <c r="V651" s="46"/>
      <c r="W651" s="31"/>
      <c r="X651" s="31"/>
      <c r="Y651" s="31"/>
      <c r="Z651" s="31"/>
      <c r="AA651" s="143"/>
      <c r="AB651" s="144"/>
      <c r="AC651" s="145"/>
      <c r="AD651" s="146"/>
      <c r="AE651" s="126"/>
      <c r="AF651" s="327"/>
      <c r="AG651" s="129"/>
      <c r="AH651" s="129"/>
      <c r="AI651" s="129"/>
      <c r="AJ651" s="129"/>
      <c r="AK651" s="129"/>
      <c r="AL651" s="129"/>
      <c r="AM651" s="129"/>
      <c r="AN651" s="129"/>
      <c r="AO651" s="129"/>
      <c r="AP651" s="31"/>
      <c r="AQ651" s="45"/>
      <c r="AR651" s="31"/>
    </row>
    <row r="652" spans="1:44" ht="13.5" customHeight="1">
      <c r="A652" s="2204" t="s">
        <v>1165</v>
      </c>
      <c r="B652" s="2202">
        <v>25</v>
      </c>
      <c r="C652" s="2203" t="s">
        <v>569</v>
      </c>
      <c r="D652" s="818" t="s">
        <v>240</v>
      </c>
      <c r="E652" s="2204" t="s">
        <v>570</v>
      </c>
      <c r="F652" s="819"/>
      <c r="G652" s="2205" t="s">
        <v>72</v>
      </c>
      <c r="H652" s="2205"/>
      <c r="I652" s="2205"/>
      <c r="J652" s="2205"/>
      <c r="K652" s="2205"/>
      <c r="L652" s="2205"/>
      <c r="M652" s="2206"/>
      <c r="N652" s="1059" t="s">
        <v>114</v>
      </c>
      <c r="O652" s="1059"/>
      <c r="P652" s="1059"/>
      <c r="Q652" s="1059"/>
      <c r="R652" s="1059"/>
      <c r="S652" s="1059"/>
      <c r="T652" s="1059"/>
      <c r="U652" s="1059"/>
      <c r="V652" s="1059"/>
      <c r="W652" s="766"/>
      <c r="X652" s="766"/>
      <c r="Y652" s="766"/>
      <c r="Z652" s="766"/>
      <c r="AA652" s="820"/>
      <c r="AB652" s="2315" t="s">
        <v>495</v>
      </c>
      <c r="AC652" s="2316"/>
      <c r="AD652" s="2317"/>
      <c r="AE652" s="126"/>
      <c r="AF652" s="327"/>
      <c r="AG652" s="129"/>
      <c r="AH652" s="129"/>
      <c r="AI652" s="129"/>
      <c r="AJ652" s="129"/>
      <c r="AK652" s="129"/>
      <c r="AL652" s="129"/>
      <c r="AM652" s="129"/>
      <c r="AN652" s="129"/>
      <c r="AO652" s="129"/>
      <c r="AP652" s="31"/>
      <c r="AQ652" s="45"/>
      <c r="AR652" s="31"/>
    </row>
    <row r="653" spans="1:44">
      <c r="A653" s="1008"/>
      <c r="B653" s="1090"/>
      <c r="C653" s="1497"/>
      <c r="D653" s="47"/>
      <c r="E653" s="1008"/>
      <c r="F653" s="32"/>
      <c r="G653" s="1217"/>
      <c r="H653" s="1217"/>
      <c r="I653" s="1217"/>
      <c r="J653" s="1217"/>
      <c r="K653" s="1217"/>
      <c r="L653" s="1217"/>
      <c r="M653" s="2158"/>
      <c r="N653" s="1059"/>
      <c r="O653" s="1059"/>
      <c r="P653" s="1059"/>
      <c r="Q653" s="1059"/>
      <c r="R653" s="1059"/>
      <c r="S653" s="1059"/>
      <c r="T653" s="1059"/>
      <c r="U653" s="1059"/>
      <c r="V653" s="1059"/>
      <c r="W653" s="31"/>
      <c r="X653" s="31"/>
      <c r="Y653" s="31"/>
      <c r="Z653" s="31"/>
      <c r="AA653" s="45"/>
      <c r="AB653" s="1082"/>
      <c r="AC653" s="1113"/>
      <c r="AD653" s="1114"/>
      <c r="AE653" s="126"/>
      <c r="AF653" s="327"/>
      <c r="AG653" s="129"/>
      <c r="AH653" s="129"/>
      <c r="AI653" s="129"/>
      <c r="AJ653" s="129"/>
      <c r="AK653" s="129"/>
      <c r="AL653" s="129"/>
      <c r="AM653" s="129"/>
      <c r="AN653" s="129"/>
      <c r="AO653" s="129"/>
      <c r="AP653" s="31"/>
      <c r="AQ653" s="45"/>
      <c r="AR653" s="31"/>
    </row>
    <row r="654" spans="1:44" ht="13.5" customHeight="1">
      <c r="A654" s="1008"/>
      <c r="B654" s="59"/>
      <c r="C654" s="1497"/>
      <c r="D654" s="47"/>
      <c r="E654" s="1008"/>
      <c r="F654" s="32"/>
      <c r="G654" s="357"/>
      <c r="H654" s="357"/>
      <c r="I654" s="357"/>
      <c r="J654" s="357"/>
      <c r="K654" s="357"/>
      <c r="L654" s="357"/>
      <c r="M654" s="357"/>
      <c r="N654" s="357"/>
      <c r="O654" s="357"/>
      <c r="P654" s="357"/>
      <c r="Q654" s="357"/>
      <c r="R654" s="357"/>
      <c r="S654" s="357"/>
      <c r="T654" s="357"/>
      <c r="U654" s="357"/>
      <c r="V654" s="357"/>
      <c r="W654" s="357"/>
      <c r="X654" s="357"/>
      <c r="Y654" s="357"/>
      <c r="Z654" s="357"/>
      <c r="AA654" s="358"/>
      <c r="AB654" s="1082"/>
      <c r="AC654" s="1113"/>
      <c r="AD654" s="1114"/>
      <c r="AE654" s="126"/>
      <c r="AF654" s="327"/>
      <c r="AG654" s="129"/>
      <c r="AH654" s="129"/>
      <c r="AI654" s="129"/>
      <c r="AJ654" s="129"/>
      <c r="AK654" s="129"/>
      <c r="AL654" s="129"/>
      <c r="AM654" s="129"/>
      <c r="AN654" s="129"/>
      <c r="AO654" s="129"/>
      <c r="AP654" s="31"/>
      <c r="AQ654" s="45"/>
      <c r="AR654" s="31"/>
    </row>
    <row r="655" spans="1:44" ht="12" customHeight="1">
      <c r="A655" s="47"/>
      <c r="B655" s="59"/>
      <c r="C655" s="48"/>
      <c r="D655" s="47"/>
      <c r="E655" s="47"/>
      <c r="F655" s="32"/>
      <c r="G655" s="357"/>
      <c r="H655" s="357"/>
      <c r="I655" s="357"/>
      <c r="J655" s="357"/>
      <c r="K655" s="357"/>
      <c r="L655" s="357"/>
      <c r="M655" s="357"/>
      <c r="N655" s="705"/>
      <c r="O655" s="357"/>
      <c r="P655" s="357"/>
      <c r="Q655" s="357"/>
      <c r="R655" s="357"/>
      <c r="S655" s="357"/>
      <c r="T655" s="357"/>
      <c r="U655" s="357"/>
      <c r="V655" s="357"/>
      <c r="W655" s="357"/>
      <c r="X655" s="357"/>
      <c r="Y655" s="357"/>
      <c r="Z655" s="357"/>
      <c r="AA655" s="358"/>
      <c r="AB655" s="144"/>
      <c r="AC655" s="145"/>
      <c r="AD655" s="146"/>
      <c r="AE655" s="126"/>
      <c r="AF655" s="327"/>
      <c r="AG655" s="129"/>
      <c r="AH655" s="129"/>
      <c r="AI655" s="129"/>
      <c r="AJ655" s="129"/>
      <c r="AK655" s="129"/>
      <c r="AL655" s="129"/>
      <c r="AM655" s="129"/>
      <c r="AN655" s="129"/>
      <c r="AO655" s="129"/>
      <c r="AP655" s="31"/>
      <c r="AQ655" s="45"/>
      <c r="AR655" s="31"/>
    </row>
    <row r="656" spans="1:44" ht="13.5" customHeight="1">
      <c r="A656" s="47"/>
      <c r="B656" s="1090">
        <v>26</v>
      </c>
      <c r="C656" s="1497" t="s">
        <v>572</v>
      </c>
      <c r="D656" s="139" t="s">
        <v>242</v>
      </c>
      <c r="E656" s="1056" t="s">
        <v>573</v>
      </c>
      <c r="F656" s="32"/>
      <c r="G656" s="1217" t="s">
        <v>72</v>
      </c>
      <c r="H656" s="1217"/>
      <c r="I656" s="1217"/>
      <c r="J656" s="1217"/>
      <c r="K656" s="1217"/>
      <c r="L656" s="1217"/>
      <c r="M656" s="2158"/>
      <c r="N656" s="1058" t="s">
        <v>114</v>
      </c>
      <c r="O656" s="1058"/>
      <c r="P656" s="1058"/>
      <c r="Q656" s="1058"/>
      <c r="R656" s="1058"/>
      <c r="S656" s="1058"/>
      <c r="T656" s="1058"/>
      <c r="U656" s="1058"/>
      <c r="V656" s="1058"/>
      <c r="W656" s="357"/>
      <c r="X656" s="357"/>
      <c r="Y656" s="357"/>
      <c r="Z656" s="357"/>
      <c r="AA656" s="358"/>
      <c r="AB656" s="1082" t="s">
        <v>495</v>
      </c>
      <c r="AC656" s="1113"/>
      <c r="AD656" s="1114"/>
      <c r="AE656" s="126"/>
      <c r="AF656" s="327"/>
      <c r="AG656" s="129"/>
      <c r="AH656" s="129"/>
      <c r="AI656" s="129"/>
      <c r="AJ656" s="129"/>
      <c r="AK656" s="129"/>
      <c r="AL656" s="129"/>
      <c r="AM656" s="129"/>
      <c r="AN656" s="129"/>
      <c r="AO656" s="129"/>
      <c r="AP656" s="31"/>
      <c r="AQ656" s="45"/>
      <c r="AR656" s="31"/>
    </row>
    <row r="657" spans="1:44">
      <c r="A657" s="47"/>
      <c r="B657" s="1090"/>
      <c r="C657" s="1497"/>
      <c r="D657" s="139"/>
      <c r="E657" s="1056"/>
      <c r="F657" s="32"/>
      <c r="G657" s="1217"/>
      <c r="H657" s="1217"/>
      <c r="I657" s="1217"/>
      <c r="J657" s="1217"/>
      <c r="K657" s="1217"/>
      <c r="L657" s="1217"/>
      <c r="M657" s="2158"/>
      <c r="N657" s="1058"/>
      <c r="O657" s="1058"/>
      <c r="P657" s="1058"/>
      <c r="Q657" s="1058"/>
      <c r="R657" s="1058"/>
      <c r="S657" s="1058"/>
      <c r="T657" s="1058"/>
      <c r="U657" s="1058"/>
      <c r="V657" s="1058"/>
      <c r="W657" s="357"/>
      <c r="X657" s="357"/>
      <c r="Y657" s="357"/>
      <c r="Z657" s="357"/>
      <c r="AA657" s="358"/>
      <c r="AB657" s="1082"/>
      <c r="AC657" s="1113"/>
      <c r="AD657" s="1114"/>
      <c r="AE657" s="126"/>
      <c r="AF657" s="327"/>
      <c r="AG657" s="129"/>
      <c r="AH657" s="129"/>
      <c r="AI657" s="129"/>
      <c r="AJ657" s="129"/>
      <c r="AK657" s="129"/>
      <c r="AL657" s="129"/>
      <c r="AM657" s="129"/>
      <c r="AN657" s="129"/>
      <c r="AO657" s="129"/>
      <c r="AP657" s="31"/>
      <c r="AQ657" s="45"/>
      <c r="AR657" s="31"/>
    </row>
    <row r="658" spans="1:44">
      <c r="A658" s="47"/>
      <c r="B658" s="330"/>
      <c r="C658" s="105"/>
      <c r="D658" s="139"/>
      <c r="E658" s="1056"/>
      <c r="F658" s="32"/>
      <c r="G658" s="357"/>
      <c r="H658" s="357"/>
      <c r="I658" s="357"/>
      <c r="J658" s="357"/>
      <c r="K658" s="357"/>
      <c r="L658" s="357"/>
      <c r="M658" s="357"/>
      <c r="N658" s="357"/>
      <c r="O658" s="357"/>
      <c r="P658" s="357"/>
      <c r="Q658" s="357"/>
      <c r="R658" s="357"/>
      <c r="S658" s="357"/>
      <c r="T658" s="357"/>
      <c r="U658" s="357"/>
      <c r="V658" s="357"/>
      <c r="W658" s="357"/>
      <c r="X658" s="357"/>
      <c r="Y658" s="357"/>
      <c r="Z658" s="357"/>
      <c r="AA658" s="358"/>
      <c r="AB658" s="1082"/>
      <c r="AC658" s="1113"/>
      <c r="AD658" s="1114"/>
      <c r="AE658" s="126"/>
      <c r="AF658" s="327"/>
      <c r="AG658" s="129"/>
      <c r="AH658" s="129"/>
      <c r="AI658" s="129"/>
      <c r="AJ658" s="129"/>
      <c r="AK658" s="129"/>
      <c r="AL658" s="129"/>
      <c r="AM658" s="129"/>
      <c r="AN658" s="129"/>
      <c r="AO658" s="129"/>
      <c r="AP658" s="31"/>
      <c r="AQ658" s="45"/>
      <c r="AR658" s="31"/>
    </row>
    <row r="659" spans="1:44">
      <c r="A659" s="47"/>
      <c r="B659" s="330"/>
      <c r="C659" s="105"/>
      <c r="D659" s="139"/>
      <c r="E659" s="1056"/>
      <c r="F659" s="32"/>
      <c r="G659" s="357"/>
      <c r="H659" s="357"/>
      <c r="I659" s="357"/>
      <c r="J659" s="357"/>
      <c r="K659" s="357"/>
      <c r="L659" s="357"/>
      <c r="M659" s="357"/>
      <c r="N659" s="357"/>
      <c r="O659" s="357"/>
      <c r="P659" s="357"/>
      <c r="Q659" s="357"/>
      <c r="R659" s="357"/>
      <c r="S659" s="357"/>
      <c r="T659" s="357"/>
      <c r="U659" s="357"/>
      <c r="V659" s="357"/>
      <c r="W659" s="357"/>
      <c r="X659" s="357"/>
      <c r="Y659" s="357"/>
      <c r="Z659" s="357"/>
      <c r="AA659" s="358"/>
      <c r="AB659" s="144"/>
      <c r="AC659" s="145"/>
      <c r="AD659" s="146"/>
      <c r="AE659" s="126"/>
      <c r="AF659" s="327"/>
      <c r="AG659" s="129"/>
      <c r="AH659" s="129"/>
      <c r="AI659" s="129"/>
      <c r="AJ659" s="129"/>
      <c r="AK659" s="129"/>
      <c r="AL659" s="129"/>
      <c r="AM659" s="129"/>
      <c r="AN659" s="129"/>
      <c r="AO659" s="129"/>
      <c r="AP659" s="31"/>
      <c r="AQ659" s="45"/>
      <c r="AR659" s="31"/>
    </row>
    <row r="660" spans="1:44">
      <c r="A660" s="47"/>
      <c r="B660" s="330"/>
      <c r="C660" s="105"/>
      <c r="D660" s="139"/>
      <c r="E660" s="1056"/>
      <c r="F660" s="32"/>
      <c r="G660" s="357"/>
      <c r="H660" s="357"/>
      <c r="I660" s="357"/>
      <c r="J660" s="357"/>
      <c r="K660" s="357"/>
      <c r="L660" s="357"/>
      <c r="M660" s="357"/>
      <c r="N660" s="357"/>
      <c r="O660" s="357"/>
      <c r="P660" s="357"/>
      <c r="Q660" s="357"/>
      <c r="R660" s="357"/>
      <c r="S660" s="357"/>
      <c r="T660" s="357"/>
      <c r="U660" s="357"/>
      <c r="V660" s="357"/>
      <c r="W660" s="357"/>
      <c r="X660" s="357"/>
      <c r="Y660" s="357"/>
      <c r="Z660" s="357"/>
      <c r="AA660" s="358"/>
      <c r="AB660" s="144"/>
      <c r="AC660" s="145"/>
      <c r="AD660" s="146"/>
      <c r="AE660" s="126"/>
      <c r="AF660" s="327"/>
      <c r="AG660" s="129"/>
      <c r="AH660" s="129"/>
      <c r="AI660" s="129"/>
      <c r="AJ660" s="129"/>
      <c r="AK660" s="129"/>
      <c r="AL660" s="129"/>
      <c r="AM660" s="129"/>
      <c r="AN660" s="129"/>
      <c r="AO660" s="129"/>
      <c r="AP660" s="31"/>
      <c r="AQ660" s="45"/>
      <c r="AR660" s="31"/>
    </row>
    <row r="661" spans="1:44" ht="15.6" customHeight="1">
      <c r="A661" s="328"/>
      <c r="B661" s="59"/>
      <c r="C661" s="475"/>
      <c r="D661" s="63"/>
      <c r="E661" s="49"/>
      <c r="F661" s="142"/>
      <c r="G661" s="46"/>
      <c r="H661" s="46"/>
      <c r="I661" s="46"/>
      <c r="J661" s="46"/>
      <c r="K661" s="46"/>
      <c r="L661" s="46"/>
      <c r="M661" s="46"/>
      <c r="N661" s="46"/>
      <c r="O661" s="46"/>
      <c r="P661" s="46"/>
      <c r="Q661" s="46"/>
      <c r="R661" s="46"/>
      <c r="S661" s="46"/>
      <c r="T661" s="46"/>
      <c r="U661" s="46"/>
      <c r="V661" s="46"/>
      <c r="W661" s="46"/>
      <c r="X661" s="46"/>
      <c r="Y661" s="46"/>
      <c r="Z661" s="46"/>
      <c r="AA661" s="143"/>
      <c r="AB661" s="144"/>
      <c r="AC661" s="145"/>
      <c r="AD661" s="146"/>
      <c r="AE661" s="126"/>
      <c r="AF661" s="327"/>
      <c r="AG661" s="129"/>
      <c r="AH661" s="129"/>
      <c r="AI661" s="129"/>
      <c r="AJ661" s="129"/>
      <c r="AK661" s="129"/>
      <c r="AL661" s="129"/>
      <c r="AM661" s="129"/>
      <c r="AN661" s="129"/>
      <c r="AO661" s="129"/>
      <c r="AP661" s="31"/>
      <c r="AQ661" s="45"/>
      <c r="AR661" s="31"/>
    </row>
    <row r="662" spans="1:44" ht="13.5" customHeight="1">
      <c r="A662" s="1008" t="s">
        <v>1162</v>
      </c>
      <c r="B662" s="1110">
        <v>27</v>
      </c>
      <c r="C662" s="1497" t="s">
        <v>517</v>
      </c>
      <c r="D662" s="63" t="s">
        <v>538</v>
      </c>
      <c r="E662" s="1056" t="s">
        <v>561</v>
      </c>
      <c r="F662" s="32"/>
      <c r="G662" s="1011" t="s">
        <v>72</v>
      </c>
      <c r="H662" s="1011"/>
      <c r="I662" s="1011"/>
      <c r="J662" s="1011"/>
      <c r="K662" s="1011"/>
      <c r="L662" s="1011"/>
      <c r="M662" s="1012"/>
      <c r="N662" s="1058" t="s">
        <v>114</v>
      </c>
      <c r="O662" s="1058"/>
      <c r="P662" s="1058"/>
      <c r="Q662" s="1058"/>
      <c r="R662" s="1058"/>
      <c r="S662" s="1058"/>
      <c r="T662" s="1058"/>
      <c r="U662" s="1058"/>
      <c r="V662" s="1058"/>
      <c r="W662" s="31"/>
      <c r="X662" s="31"/>
      <c r="Y662" s="31"/>
      <c r="Z662" s="31"/>
      <c r="AA662" s="45"/>
      <c r="AB662" s="1082" t="s">
        <v>495</v>
      </c>
      <c r="AC662" s="1113"/>
      <c r="AD662" s="1114"/>
      <c r="AE662" s="126"/>
      <c r="AF662" s="327"/>
      <c r="AG662" s="129"/>
      <c r="AH662" s="129"/>
      <c r="AI662" s="129"/>
      <c r="AJ662" s="129"/>
      <c r="AK662" s="129"/>
      <c r="AL662" s="129"/>
      <c r="AM662" s="129"/>
      <c r="AN662" s="129"/>
      <c r="AO662" s="129"/>
      <c r="AP662" s="31"/>
      <c r="AQ662" s="45"/>
      <c r="AR662" s="31"/>
    </row>
    <row r="663" spans="1:44">
      <c r="A663" s="1008"/>
      <c r="B663" s="1110"/>
      <c r="C663" s="1497"/>
      <c r="D663" s="47"/>
      <c r="E663" s="1056"/>
      <c r="F663" s="32"/>
      <c r="G663" s="1011"/>
      <c r="H663" s="1011"/>
      <c r="I663" s="1011"/>
      <c r="J663" s="1011"/>
      <c r="K663" s="1011"/>
      <c r="L663" s="1011"/>
      <c r="M663" s="1012"/>
      <c r="N663" s="1058"/>
      <c r="O663" s="1058"/>
      <c r="P663" s="1058"/>
      <c r="Q663" s="1058"/>
      <c r="R663" s="1058"/>
      <c r="S663" s="1058"/>
      <c r="T663" s="1058"/>
      <c r="U663" s="1058"/>
      <c r="V663" s="1058"/>
      <c r="W663" s="31"/>
      <c r="X663" s="31"/>
      <c r="Y663" s="31"/>
      <c r="Z663" s="31"/>
      <c r="AA663" s="45"/>
      <c r="AB663" s="1082"/>
      <c r="AC663" s="1113"/>
      <c r="AD663" s="1114"/>
      <c r="AE663" s="126"/>
      <c r="AF663" s="327"/>
      <c r="AG663" s="129"/>
      <c r="AH663" s="129"/>
      <c r="AI663" s="129"/>
      <c r="AJ663" s="129"/>
      <c r="AK663" s="129"/>
      <c r="AL663" s="129"/>
      <c r="AM663" s="129"/>
      <c r="AN663" s="129"/>
      <c r="AO663" s="129"/>
      <c r="AP663" s="31"/>
      <c r="AQ663" s="45"/>
      <c r="AR663" s="31"/>
    </row>
    <row r="664" spans="1:44">
      <c r="A664" s="1008"/>
      <c r="B664" s="59"/>
      <c r="C664" s="1497"/>
      <c r="D664" s="47"/>
      <c r="E664" s="1056"/>
      <c r="F664" s="32"/>
      <c r="G664" s="254"/>
      <c r="H664" s="254"/>
      <c r="I664" s="254"/>
      <c r="J664" s="254"/>
      <c r="K664" s="254"/>
      <c r="L664" s="254"/>
      <c r="M664" s="254"/>
      <c r="N664" s="238"/>
      <c r="O664" s="238"/>
      <c r="P664" s="238"/>
      <c r="Q664" s="238"/>
      <c r="R664" s="238"/>
      <c r="S664" s="238"/>
      <c r="T664" s="238"/>
      <c r="U664" s="238"/>
      <c r="V664" s="238"/>
      <c r="W664" s="31"/>
      <c r="X664" s="31"/>
      <c r="Y664" s="31"/>
      <c r="Z664" s="31"/>
      <c r="AA664" s="45"/>
      <c r="AB664" s="1082"/>
      <c r="AC664" s="1113"/>
      <c r="AD664" s="1114"/>
      <c r="AE664" s="126"/>
      <c r="AF664" s="327"/>
      <c r="AG664" s="129"/>
      <c r="AH664" s="129"/>
      <c r="AI664" s="129"/>
      <c r="AJ664" s="129"/>
      <c r="AK664" s="129"/>
      <c r="AL664" s="129"/>
      <c r="AM664" s="129"/>
      <c r="AN664" s="129"/>
      <c r="AO664" s="129"/>
      <c r="AP664" s="31"/>
      <c r="AQ664" s="45"/>
      <c r="AR664" s="31"/>
    </row>
    <row r="665" spans="1:44">
      <c r="A665" s="1008"/>
      <c r="B665" s="59"/>
      <c r="C665" s="1497"/>
      <c r="D665" s="47"/>
      <c r="E665" s="1056"/>
      <c r="F665" s="32"/>
      <c r="G665" s="2322" t="s">
        <v>101</v>
      </c>
      <c r="H665" s="2322"/>
      <c r="I665" s="2322"/>
      <c r="J665" s="2322"/>
      <c r="K665" s="2322"/>
      <c r="L665" s="2322"/>
      <c r="M665" s="2322"/>
      <c r="N665" s="2322"/>
      <c r="O665" s="31"/>
      <c r="P665" s="31"/>
      <c r="Q665" s="31"/>
      <c r="R665" s="31"/>
      <c r="S665" s="31"/>
      <c r="T665" s="31"/>
      <c r="U665" s="31"/>
      <c r="V665" s="31"/>
      <c r="W665" s="31"/>
      <c r="X665" s="31"/>
      <c r="Y665" s="31"/>
      <c r="Z665" s="31"/>
      <c r="AA665" s="45"/>
      <c r="AB665" s="144"/>
      <c r="AC665" s="145"/>
      <c r="AD665" s="146"/>
      <c r="AE665" s="126"/>
      <c r="AF665" s="327"/>
      <c r="AG665" s="129"/>
      <c r="AH665" s="129"/>
      <c r="AI665" s="129"/>
      <c r="AJ665" s="129"/>
      <c r="AK665" s="129"/>
      <c r="AL665" s="129"/>
      <c r="AM665" s="129"/>
      <c r="AN665" s="129"/>
      <c r="AO665" s="129"/>
      <c r="AP665" s="31"/>
      <c r="AQ665" s="45"/>
      <c r="AR665" s="31"/>
    </row>
    <row r="666" spans="1:44">
      <c r="A666" s="47"/>
      <c r="B666" s="59"/>
      <c r="C666" s="1497"/>
      <c r="D666" s="47"/>
      <c r="E666" s="1056"/>
      <c r="F666" s="32"/>
      <c r="G666" s="951" t="s">
        <v>4</v>
      </c>
      <c r="H666" s="950"/>
      <c r="I666" s="950"/>
      <c r="J666" s="952"/>
      <c r="K666" s="2015"/>
      <c r="L666" s="2016"/>
      <c r="M666" s="2016"/>
      <c r="N666" s="2016"/>
      <c r="O666" s="159" t="s">
        <v>119</v>
      </c>
      <c r="P666" s="31"/>
      <c r="Q666" s="31"/>
      <c r="R666" s="31"/>
      <c r="S666" s="352"/>
      <c r="T666" s="31"/>
      <c r="U666" s="31"/>
      <c r="V666" s="31"/>
      <c r="W666" s="31"/>
      <c r="X666" s="31"/>
      <c r="Y666" s="126"/>
      <c r="Z666" s="31"/>
      <c r="AA666" s="45"/>
      <c r="AB666" s="144"/>
      <c r="AC666" s="145"/>
      <c r="AD666" s="146"/>
      <c r="AE666" s="126"/>
      <c r="AF666" s="327"/>
      <c r="AG666" s="129"/>
      <c r="AH666" s="129"/>
      <c r="AI666" s="129"/>
      <c r="AJ666" s="129"/>
      <c r="AK666" s="129"/>
      <c r="AL666" s="129"/>
      <c r="AM666" s="129"/>
      <c r="AN666" s="129"/>
      <c r="AO666" s="129"/>
      <c r="AP666" s="31"/>
      <c r="AQ666" s="45"/>
      <c r="AR666" s="31"/>
    </row>
    <row r="667" spans="1:44">
      <c r="A667" s="47"/>
      <c r="B667" s="59"/>
      <c r="C667" s="1497"/>
      <c r="D667" s="47"/>
      <c r="E667" s="1056"/>
      <c r="F667" s="32"/>
      <c r="G667" s="951" t="s">
        <v>5</v>
      </c>
      <c r="H667" s="950"/>
      <c r="I667" s="950"/>
      <c r="J667" s="952"/>
      <c r="K667" s="2015"/>
      <c r="L667" s="2016"/>
      <c r="M667" s="2016"/>
      <c r="N667" s="2016"/>
      <c r="O667" s="159" t="s">
        <v>119</v>
      </c>
      <c r="P667" s="31"/>
      <c r="Q667" s="31"/>
      <c r="R667" s="31"/>
      <c r="S667" s="31"/>
      <c r="T667" s="31"/>
      <c r="U667" s="31"/>
      <c r="V667" s="31"/>
      <c r="W667" s="31"/>
      <c r="X667" s="31"/>
      <c r="Y667" s="31"/>
      <c r="Z667" s="31"/>
      <c r="AA667" s="45"/>
      <c r="AB667" s="144"/>
      <c r="AC667" s="145"/>
      <c r="AD667" s="146"/>
      <c r="AE667" s="126"/>
      <c r="AF667" s="327"/>
      <c r="AG667" s="129"/>
      <c r="AH667" s="129"/>
      <c r="AI667" s="129"/>
      <c r="AJ667" s="129"/>
      <c r="AK667" s="129"/>
      <c r="AL667" s="129"/>
      <c r="AM667" s="129"/>
      <c r="AN667" s="129"/>
      <c r="AO667" s="129"/>
      <c r="AP667" s="31"/>
      <c r="AQ667" s="45"/>
      <c r="AR667" s="31"/>
    </row>
    <row r="668" spans="1:44" ht="6.75" customHeight="1">
      <c r="A668" s="47"/>
      <c r="B668" s="59"/>
      <c r="C668" s="1497"/>
      <c r="D668" s="47"/>
      <c r="E668" s="1056"/>
      <c r="F668" s="32"/>
      <c r="G668" s="31"/>
      <c r="H668" s="31"/>
      <c r="I668" s="31"/>
      <c r="J668" s="31"/>
      <c r="K668" s="31"/>
      <c r="L668" s="31"/>
      <c r="M668" s="31"/>
      <c r="N668" s="31"/>
      <c r="O668" s="31"/>
      <c r="P668" s="31"/>
      <c r="Q668" s="31"/>
      <c r="R668" s="31"/>
      <c r="S668" s="31"/>
      <c r="T668" s="126"/>
      <c r="U668" s="31"/>
      <c r="V668" s="31"/>
      <c r="W668" s="31"/>
      <c r="X668" s="31"/>
      <c r="Y668" s="126"/>
      <c r="Z668" s="31"/>
      <c r="AA668" s="45"/>
      <c r="AB668" s="144"/>
      <c r="AC668" s="145"/>
      <c r="AD668" s="146"/>
      <c r="AE668" s="126"/>
      <c r="AF668" s="327"/>
      <c r="AG668" s="129"/>
      <c r="AH668" s="129"/>
      <c r="AI668" s="129"/>
      <c r="AJ668" s="129"/>
      <c r="AK668" s="129"/>
      <c r="AL668" s="129"/>
      <c r="AM668" s="129"/>
      <c r="AN668" s="129"/>
      <c r="AO668" s="129"/>
      <c r="AP668" s="31"/>
      <c r="AQ668" s="45"/>
      <c r="AR668" s="31"/>
    </row>
    <row r="669" spans="1:44">
      <c r="A669" s="47"/>
      <c r="B669" s="59"/>
      <c r="C669" s="1497"/>
      <c r="D669" s="47"/>
      <c r="E669" s="1056"/>
      <c r="F669" s="32"/>
      <c r="G669" s="118" t="s">
        <v>220</v>
      </c>
      <c r="H669" s="31"/>
      <c r="I669" s="31"/>
      <c r="J669" s="31"/>
      <c r="K669" s="31"/>
      <c r="L669" s="31"/>
      <c r="M669" s="31"/>
      <c r="N669" s="31"/>
      <c r="O669" s="31"/>
      <c r="P669" s="31"/>
      <c r="Q669" s="31"/>
      <c r="R669" s="31"/>
      <c r="S669" s="31"/>
      <c r="T669" s="31"/>
      <c r="U669" s="31"/>
      <c r="V669" s="31"/>
      <c r="W669" s="31"/>
      <c r="X669" s="126"/>
      <c r="Y669" s="31"/>
      <c r="Z669" s="31"/>
      <c r="AA669" s="45"/>
      <c r="AB669" s="144"/>
      <c r="AC669" s="145"/>
      <c r="AD669" s="146"/>
      <c r="AE669" s="126"/>
      <c r="AF669" s="327"/>
      <c r="AG669" s="129"/>
      <c r="AH669" s="129"/>
      <c r="AI669" s="129"/>
      <c r="AJ669" s="129"/>
      <c r="AK669" s="129"/>
      <c r="AL669" s="129"/>
      <c r="AM669" s="129"/>
      <c r="AN669" s="129"/>
      <c r="AO669" s="129"/>
      <c r="AP669" s="31"/>
      <c r="AQ669" s="45"/>
      <c r="AR669" s="31"/>
    </row>
    <row r="670" spans="1:44">
      <c r="A670" s="47"/>
      <c r="B670" s="59"/>
      <c r="C670" s="1497"/>
      <c r="D670" s="47"/>
      <c r="E670" s="1056"/>
      <c r="F670" s="32"/>
      <c r="G670" s="2323"/>
      <c r="H670" s="2324"/>
      <c r="I670" s="2324"/>
      <c r="J670" s="2324"/>
      <c r="K670" s="2324"/>
      <c r="L670" s="2324"/>
      <c r="M670" s="2324"/>
      <c r="N670" s="2324"/>
      <c r="O670" s="2324"/>
      <c r="P670" s="2324"/>
      <c r="Q670" s="2324"/>
      <c r="R670" s="2324"/>
      <c r="S670" s="2324"/>
      <c r="T670" s="2324"/>
      <c r="U670" s="2324"/>
      <c r="V670" s="2324"/>
      <c r="W670" s="2324"/>
      <c r="X670" s="2324"/>
      <c r="Y670" s="2324"/>
      <c r="Z670" s="2325"/>
      <c r="AA670" s="45"/>
      <c r="AB670" s="144"/>
      <c r="AC670" s="145"/>
      <c r="AD670" s="146"/>
      <c r="AE670" s="126"/>
      <c r="AF670" s="327"/>
      <c r="AG670" s="129"/>
      <c r="AH670" s="129"/>
      <c r="AI670" s="129"/>
      <c r="AJ670" s="129"/>
      <c r="AK670" s="129"/>
      <c r="AL670" s="129"/>
      <c r="AM670" s="129"/>
      <c r="AN670" s="129"/>
      <c r="AO670" s="129"/>
      <c r="AP670" s="31"/>
      <c r="AQ670" s="45"/>
      <c r="AR670" s="31"/>
    </row>
    <row r="671" spans="1:44">
      <c r="A671" s="47"/>
      <c r="B671" s="59"/>
      <c r="C671" s="1497"/>
      <c r="D671" s="47"/>
      <c r="E671" s="1056"/>
      <c r="F671" s="32"/>
      <c r="G671" s="2164"/>
      <c r="H671" s="2165"/>
      <c r="I671" s="2165"/>
      <c r="J671" s="2165"/>
      <c r="K671" s="2165"/>
      <c r="L671" s="2165"/>
      <c r="M671" s="2165"/>
      <c r="N671" s="2165"/>
      <c r="O671" s="2165"/>
      <c r="P671" s="2165"/>
      <c r="Q671" s="2165"/>
      <c r="R671" s="2165"/>
      <c r="S671" s="2165"/>
      <c r="T671" s="2165"/>
      <c r="U671" s="2165"/>
      <c r="V671" s="2165"/>
      <c r="W671" s="2165"/>
      <c r="X671" s="2165"/>
      <c r="Y671" s="2165"/>
      <c r="Z671" s="2166"/>
      <c r="AA671" s="45"/>
      <c r="AB671" s="144"/>
      <c r="AC671" s="145"/>
      <c r="AD671" s="146"/>
      <c r="AE671" s="126"/>
      <c r="AF671" s="327"/>
      <c r="AG671" s="129"/>
      <c r="AH671" s="129"/>
      <c r="AI671" s="129"/>
      <c r="AJ671" s="129"/>
      <c r="AK671" s="129"/>
      <c r="AL671" s="129"/>
      <c r="AM671" s="129"/>
      <c r="AN671" s="129"/>
      <c r="AO671" s="129"/>
      <c r="AP671" s="31"/>
      <c r="AQ671" s="45"/>
      <c r="AR671" s="31"/>
    </row>
    <row r="672" spans="1:44">
      <c r="A672" s="47"/>
      <c r="B672" s="59"/>
      <c r="C672" s="488"/>
      <c r="D672" s="47"/>
      <c r="E672" s="47"/>
      <c r="F672" s="32"/>
      <c r="G672" s="2167"/>
      <c r="H672" s="2168"/>
      <c r="I672" s="2168"/>
      <c r="J672" s="2168"/>
      <c r="K672" s="2168"/>
      <c r="L672" s="2168"/>
      <c r="M672" s="2168"/>
      <c r="N672" s="2168"/>
      <c r="O672" s="2168"/>
      <c r="P672" s="2168"/>
      <c r="Q672" s="2168"/>
      <c r="R672" s="2168"/>
      <c r="S672" s="2168"/>
      <c r="T672" s="2168"/>
      <c r="U672" s="2168"/>
      <c r="V672" s="2168"/>
      <c r="W672" s="2168"/>
      <c r="X672" s="2168"/>
      <c r="Y672" s="2168"/>
      <c r="Z672" s="2169"/>
      <c r="AA672" s="45"/>
      <c r="AB672" s="144"/>
      <c r="AC672" s="145"/>
      <c r="AD672" s="146"/>
      <c r="AE672" s="126"/>
      <c r="AF672" s="327"/>
      <c r="AG672" s="129"/>
      <c r="AH672" s="129"/>
      <c r="AI672" s="129"/>
      <c r="AJ672" s="129"/>
      <c r="AK672" s="129"/>
      <c r="AL672" s="129"/>
      <c r="AM672" s="129"/>
      <c r="AN672" s="129"/>
      <c r="AO672" s="129"/>
      <c r="AP672" s="31"/>
      <c r="AQ672" s="45"/>
      <c r="AR672" s="31"/>
    </row>
    <row r="673" spans="1:44">
      <c r="A673" s="47"/>
      <c r="B673" s="59"/>
      <c r="C673" s="488"/>
      <c r="D673" s="47"/>
      <c r="E673" s="47"/>
      <c r="F673" s="353"/>
      <c r="G673" s="343"/>
      <c r="H673" s="343"/>
      <c r="I673" s="343"/>
      <c r="J673" s="343"/>
      <c r="K673" s="343"/>
      <c r="L673" s="343"/>
      <c r="M673" s="343"/>
      <c r="N673" s="343"/>
      <c r="O673" s="343"/>
      <c r="P673" s="343"/>
      <c r="Q673" s="343"/>
      <c r="R673" s="343"/>
      <c r="S673" s="343"/>
      <c r="T673" s="343"/>
      <c r="U673" s="343"/>
      <c r="V673" s="343"/>
      <c r="W673" s="343"/>
      <c r="X673" s="343"/>
      <c r="Y673" s="343"/>
      <c r="Z673" s="343"/>
      <c r="AA673" s="354"/>
      <c r="AB673" s="144"/>
      <c r="AC673" s="145"/>
      <c r="AD673" s="146"/>
      <c r="AE673" s="126"/>
      <c r="AF673" s="327"/>
      <c r="AG673" s="129"/>
      <c r="AH673" s="129"/>
      <c r="AI673" s="129"/>
      <c r="AJ673" s="129"/>
      <c r="AK673" s="129"/>
      <c r="AL673" s="129"/>
      <c r="AM673" s="129"/>
      <c r="AN673" s="129"/>
      <c r="AO673" s="129"/>
      <c r="AP673" s="31"/>
      <c r="AQ673" s="45"/>
      <c r="AR673" s="31"/>
    </row>
    <row r="674" spans="1:44" ht="24" customHeight="1">
      <c r="A674" s="47"/>
      <c r="B674" s="59"/>
      <c r="C674" s="488"/>
      <c r="D674" s="47"/>
      <c r="E674" s="49"/>
      <c r="F674" s="32"/>
      <c r="G674" s="359"/>
      <c r="H674" s="359"/>
      <c r="I674" s="359"/>
      <c r="J674" s="359"/>
      <c r="K674" s="359"/>
      <c r="L674" s="359"/>
      <c r="M674" s="359"/>
      <c r="N674" s="359"/>
      <c r="O674" s="359"/>
      <c r="P674" s="359"/>
      <c r="Q674" s="359"/>
      <c r="R674" s="359"/>
      <c r="S674" s="359"/>
      <c r="T674" s="359"/>
      <c r="U674" s="359"/>
      <c r="V674" s="359"/>
      <c r="W674" s="359"/>
      <c r="X674" s="359"/>
      <c r="Y674" s="359"/>
      <c r="Z674" s="359"/>
      <c r="AA674" s="45"/>
      <c r="AB674" s="144"/>
      <c r="AC674" s="145"/>
      <c r="AD674" s="146"/>
      <c r="AE674" s="126"/>
      <c r="AF674" s="327"/>
      <c r="AG674" s="129"/>
      <c r="AH674" s="129"/>
      <c r="AI674" s="129"/>
      <c r="AJ674" s="129"/>
      <c r="AK674" s="129"/>
      <c r="AL674" s="129"/>
      <c r="AM674" s="129"/>
      <c r="AN674" s="129"/>
      <c r="AO674" s="129"/>
      <c r="AP674" s="31"/>
      <c r="AQ674" s="45"/>
      <c r="AR674" s="31"/>
    </row>
    <row r="675" spans="1:44" ht="13.5" customHeight="1">
      <c r="A675" s="1008" t="s">
        <v>1106</v>
      </c>
      <c r="B675" s="1090">
        <v>28</v>
      </c>
      <c r="C675" s="1497" t="s">
        <v>547</v>
      </c>
      <c r="D675" s="139" t="s">
        <v>292</v>
      </c>
      <c r="E675" s="1008" t="s">
        <v>545</v>
      </c>
      <c r="F675" s="142"/>
      <c r="G675" s="1011" t="s">
        <v>72</v>
      </c>
      <c r="H675" s="1011"/>
      <c r="I675" s="1011"/>
      <c r="J675" s="1011"/>
      <c r="K675" s="1011"/>
      <c r="L675" s="1011"/>
      <c r="M675" s="1012"/>
      <c r="N675" s="1058" t="s">
        <v>114</v>
      </c>
      <c r="O675" s="1058"/>
      <c r="P675" s="1058"/>
      <c r="Q675" s="1058"/>
      <c r="R675" s="1058"/>
      <c r="S675" s="1058"/>
      <c r="T675" s="1058"/>
      <c r="U675" s="1058"/>
      <c r="V675" s="1058"/>
      <c r="W675" s="31"/>
      <c r="X675" s="31"/>
      <c r="Y675" s="31"/>
      <c r="Z675" s="31"/>
      <c r="AA675" s="45"/>
      <c r="AB675" s="144"/>
      <c r="AC675" s="145"/>
      <c r="AD675" s="146"/>
      <c r="AE675" s="126"/>
      <c r="AF675" s="327"/>
      <c r="AG675" s="129"/>
      <c r="AH675" s="129"/>
      <c r="AI675" s="129"/>
      <c r="AJ675" s="129"/>
      <c r="AK675" s="129"/>
      <c r="AL675" s="129"/>
      <c r="AM675" s="129"/>
      <c r="AN675" s="129"/>
      <c r="AO675" s="129"/>
      <c r="AP675" s="31"/>
      <c r="AQ675" s="45"/>
      <c r="AR675" s="31"/>
    </row>
    <row r="676" spans="1:44">
      <c r="A676" s="1008"/>
      <c r="B676" s="2058"/>
      <c r="C676" s="1497"/>
      <c r="D676" s="139"/>
      <c r="E676" s="1008"/>
      <c r="F676" s="142"/>
      <c r="G676" s="1011"/>
      <c r="H676" s="1011"/>
      <c r="I676" s="1011"/>
      <c r="J676" s="1011"/>
      <c r="K676" s="1011"/>
      <c r="L676" s="1011"/>
      <c r="M676" s="1012"/>
      <c r="N676" s="1058"/>
      <c r="O676" s="1058"/>
      <c r="P676" s="1058"/>
      <c r="Q676" s="1058"/>
      <c r="R676" s="1058"/>
      <c r="S676" s="1058"/>
      <c r="T676" s="1058"/>
      <c r="U676" s="1058"/>
      <c r="V676" s="1058"/>
      <c r="W676" s="31"/>
      <c r="X676" s="31"/>
      <c r="Y676" s="31"/>
      <c r="Z676" s="31"/>
      <c r="AA676" s="45"/>
      <c r="AB676" s="144"/>
      <c r="AC676" s="145"/>
      <c r="AD676" s="146"/>
      <c r="AE676" s="126"/>
      <c r="AF676" s="327"/>
      <c r="AG676" s="129"/>
      <c r="AH676" s="129"/>
      <c r="AI676" s="129"/>
      <c r="AJ676" s="129"/>
      <c r="AK676" s="129"/>
      <c r="AL676" s="129"/>
      <c r="AM676" s="129"/>
      <c r="AN676" s="129"/>
      <c r="AO676" s="129"/>
      <c r="AP676" s="31"/>
      <c r="AQ676" s="45"/>
      <c r="AR676" s="31"/>
    </row>
    <row r="677" spans="1:44">
      <c r="A677" s="1008"/>
      <c r="B677" s="330"/>
      <c r="C677" s="1497"/>
      <c r="D677" s="139"/>
      <c r="E677" s="1008"/>
      <c r="F677" s="142"/>
      <c r="G677" s="31"/>
      <c r="H677" s="31"/>
      <c r="I677" s="31"/>
      <c r="J677" s="31"/>
      <c r="K677" s="31"/>
      <c r="L677" s="31"/>
      <c r="M677" s="31"/>
      <c r="N677" s="31"/>
      <c r="O677" s="31"/>
      <c r="P677" s="31"/>
      <c r="Q677" s="31"/>
      <c r="R677" s="31"/>
      <c r="S677" s="31"/>
      <c r="T677" s="31"/>
      <c r="U677" s="31"/>
      <c r="V677" s="31"/>
      <c r="W677" s="31"/>
      <c r="X677" s="31"/>
      <c r="Y677" s="31"/>
      <c r="Z677" s="31"/>
      <c r="AA677" s="45"/>
      <c r="AB677" s="144"/>
      <c r="AC677" s="145"/>
      <c r="AD677" s="146"/>
      <c r="AE677" s="126"/>
      <c r="AF677" s="327"/>
      <c r="AG677" s="129"/>
      <c r="AH677" s="129"/>
      <c r="AI677" s="129"/>
      <c r="AJ677" s="129"/>
      <c r="AK677" s="129"/>
      <c r="AL677" s="129"/>
      <c r="AM677" s="129"/>
      <c r="AN677" s="129"/>
      <c r="AO677" s="129"/>
      <c r="AP677" s="31"/>
      <c r="AQ677" s="45"/>
      <c r="AR677" s="31"/>
    </row>
    <row r="678" spans="1:44">
      <c r="A678" s="1008"/>
      <c r="B678" s="330"/>
      <c r="C678" s="1497"/>
      <c r="D678" s="139"/>
      <c r="E678" s="1008"/>
      <c r="F678" s="142"/>
      <c r="G678" s="1140" t="s">
        <v>229</v>
      </c>
      <c r="H678" s="1140"/>
      <c r="I678" s="1140"/>
      <c r="J678" s="1140"/>
      <c r="K678" s="1140"/>
      <c r="L678" s="1140"/>
      <c r="M678" s="1140"/>
      <c r="N678" s="1140"/>
      <c r="O678" s="1140"/>
      <c r="P678" s="1140"/>
      <c r="Q678" s="1140"/>
      <c r="R678" s="1140"/>
      <c r="S678" s="1140"/>
      <c r="T678" s="1140"/>
      <c r="U678" s="1140"/>
      <c r="V678" s="1140"/>
      <c r="W678" s="1140"/>
      <c r="X678" s="1140"/>
      <c r="Y678" s="1140"/>
      <c r="Z678" s="1140"/>
      <c r="AA678" s="2326"/>
      <c r="AB678" s="144"/>
      <c r="AC678" s="145"/>
      <c r="AD678" s="146"/>
      <c r="AE678" s="126"/>
      <c r="AF678" s="327"/>
      <c r="AG678" s="129"/>
      <c r="AH678" s="129"/>
      <c r="AI678" s="129"/>
      <c r="AJ678" s="129"/>
      <c r="AK678" s="129"/>
      <c r="AL678" s="129"/>
      <c r="AM678" s="129"/>
      <c r="AN678" s="129"/>
      <c r="AO678" s="129"/>
      <c r="AP678" s="31"/>
      <c r="AQ678" s="45"/>
      <c r="AR678" s="31"/>
    </row>
    <row r="679" spans="1:44">
      <c r="A679" s="47"/>
      <c r="B679" s="330"/>
      <c r="C679" s="488"/>
      <c r="D679" s="139"/>
      <c r="E679" s="47"/>
      <c r="F679" s="142"/>
      <c r="G679" s="2327"/>
      <c r="H679" s="2327"/>
      <c r="I679" s="2327"/>
      <c r="J679" s="2327"/>
      <c r="K679" s="2327"/>
      <c r="L679" s="2327"/>
      <c r="M679" s="2327"/>
      <c r="N679" s="2327"/>
      <c r="O679" s="2327"/>
      <c r="P679" s="2327"/>
      <c r="Q679" s="2327"/>
      <c r="R679" s="2327"/>
      <c r="S679" s="2327"/>
      <c r="T679" s="2327"/>
      <c r="U679" s="2327"/>
      <c r="V679" s="2327"/>
      <c r="W679" s="2327"/>
      <c r="X679" s="2327"/>
      <c r="Y679" s="2327"/>
      <c r="Z679" s="2327"/>
      <c r="AA679" s="45"/>
      <c r="AB679" s="144"/>
      <c r="AC679" s="145"/>
      <c r="AD679" s="146"/>
      <c r="AE679" s="126"/>
      <c r="AF679" s="327"/>
      <c r="AG679" s="129"/>
      <c r="AH679" s="129"/>
      <c r="AI679" s="129"/>
      <c r="AJ679" s="129"/>
      <c r="AK679" s="129"/>
      <c r="AL679" s="129"/>
      <c r="AM679" s="129"/>
      <c r="AN679" s="129"/>
      <c r="AO679" s="129"/>
      <c r="AP679" s="31"/>
      <c r="AQ679" s="45"/>
      <c r="AR679" s="31"/>
    </row>
    <row r="680" spans="1:44">
      <c r="A680" s="47"/>
      <c r="B680" s="330"/>
      <c r="C680" s="488"/>
      <c r="D680" s="139"/>
      <c r="E680" s="47"/>
      <c r="F680" s="142"/>
      <c r="G680" s="2327"/>
      <c r="H680" s="2327"/>
      <c r="I680" s="2327"/>
      <c r="J680" s="2327"/>
      <c r="K680" s="2327"/>
      <c r="L680" s="2327"/>
      <c r="M680" s="2327"/>
      <c r="N680" s="2327"/>
      <c r="O680" s="2327"/>
      <c r="P680" s="2327"/>
      <c r="Q680" s="2327"/>
      <c r="R680" s="2327"/>
      <c r="S680" s="2327"/>
      <c r="T680" s="2327"/>
      <c r="U680" s="2327"/>
      <c r="V680" s="2327"/>
      <c r="W680" s="2327"/>
      <c r="X680" s="2327"/>
      <c r="Y680" s="2327"/>
      <c r="Z680" s="2327"/>
      <c r="AA680" s="45"/>
      <c r="AB680" s="144"/>
      <c r="AC680" s="145"/>
      <c r="AD680" s="146"/>
      <c r="AE680" s="126"/>
      <c r="AF680" s="327"/>
      <c r="AG680" s="129"/>
      <c r="AH680" s="129"/>
      <c r="AI680" s="129"/>
      <c r="AJ680" s="129"/>
      <c r="AK680" s="129"/>
      <c r="AL680" s="129"/>
      <c r="AM680" s="129"/>
      <c r="AN680" s="129"/>
      <c r="AO680" s="129"/>
      <c r="AP680" s="31"/>
      <c r="AQ680" s="45"/>
      <c r="AR680" s="31"/>
    </row>
    <row r="681" spans="1:44">
      <c r="A681" s="47"/>
      <c r="B681" s="330"/>
      <c r="C681" s="488"/>
      <c r="D681" s="139"/>
      <c r="E681" s="47"/>
      <c r="F681" s="142"/>
      <c r="G681" s="2327"/>
      <c r="H681" s="2327"/>
      <c r="I681" s="2327"/>
      <c r="J681" s="2327"/>
      <c r="K681" s="2327"/>
      <c r="L681" s="2327"/>
      <c r="M681" s="2327"/>
      <c r="N681" s="2327"/>
      <c r="O681" s="2327"/>
      <c r="P681" s="2327"/>
      <c r="Q681" s="2327"/>
      <c r="R681" s="2327"/>
      <c r="S681" s="2327"/>
      <c r="T681" s="2327"/>
      <c r="U681" s="2327"/>
      <c r="V681" s="2327"/>
      <c r="W681" s="2327"/>
      <c r="X681" s="2327"/>
      <c r="Y681" s="2327"/>
      <c r="Z681" s="2327"/>
      <c r="AA681" s="45"/>
      <c r="AB681" s="144"/>
      <c r="AC681" s="145"/>
      <c r="AD681" s="146"/>
      <c r="AE681" s="126"/>
      <c r="AF681" s="327"/>
      <c r="AG681" s="129"/>
      <c r="AH681" s="129"/>
      <c r="AI681" s="129"/>
      <c r="AJ681" s="129"/>
      <c r="AK681" s="129"/>
      <c r="AL681" s="129"/>
      <c r="AM681" s="129"/>
      <c r="AN681" s="129"/>
      <c r="AO681" s="129"/>
      <c r="AP681" s="31"/>
      <c r="AQ681" s="45"/>
      <c r="AR681" s="31"/>
    </row>
    <row r="682" spans="1:44">
      <c r="A682" s="47"/>
      <c r="B682" s="330"/>
      <c r="C682" s="488"/>
      <c r="D682" s="139"/>
      <c r="E682" s="47"/>
      <c r="F682" s="142"/>
      <c r="G682" s="2327"/>
      <c r="H682" s="2327"/>
      <c r="I682" s="2327"/>
      <c r="J682" s="2327"/>
      <c r="K682" s="2327"/>
      <c r="L682" s="2327"/>
      <c r="M682" s="2327"/>
      <c r="N682" s="2327"/>
      <c r="O682" s="2327"/>
      <c r="P682" s="2327"/>
      <c r="Q682" s="2327"/>
      <c r="R682" s="2327"/>
      <c r="S682" s="2327"/>
      <c r="T682" s="2327"/>
      <c r="U682" s="2327"/>
      <c r="V682" s="2327"/>
      <c r="W682" s="2327"/>
      <c r="X682" s="2327"/>
      <c r="Y682" s="2327"/>
      <c r="Z682" s="2327"/>
      <c r="AA682" s="45"/>
      <c r="AB682" s="144"/>
      <c r="AC682" s="145"/>
      <c r="AD682" s="146"/>
      <c r="AE682" s="126"/>
      <c r="AF682" s="327"/>
      <c r="AG682" s="129"/>
      <c r="AH682" s="129"/>
      <c r="AI682" s="129"/>
      <c r="AJ682" s="129"/>
      <c r="AK682" s="129"/>
      <c r="AL682" s="129"/>
      <c r="AM682" s="129"/>
      <c r="AN682" s="129"/>
      <c r="AO682" s="129"/>
      <c r="AP682" s="31"/>
      <c r="AQ682" s="45"/>
      <c r="AR682" s="31"/>
    </row>
    <row r="683" spans="1:44">
      <c r="A683" s="368"/>
      <c r="B683" s="59"/>
      <c r="C683" s="488"/>
      <c r="D683" s="47"/>
      <c r="E683" s="49"/>
      <c r="F683" s="32"/>
      <c r="G683" s="38"/>
      <c r="H683" s="38"/>
      <c r="I683" s="38"/>
      <c r="J683" s="38"/>
      <c r="K683" s="38"/>
      <c r="L683" s="38"/>
      <c r="M683" s="38"/>
      <c r="N683" s="46"/>
      <c r="O683" s="46"/>
      <c r="P683" s="46"/>
      <c r="Q683" s="46"/>
      <c r="R683" s="46"/>
      <c r="S683" s="46"/>
      <c r="T683" s="46"/>
      <c r="U683" s="46"/>
      <c r="V683" s="46"/>
      <c r="W683" s="31"/>
      <c r="X683" s="31"/>
      <c r="Y683" s="31"/>
      <c r="Z683" s="31"/>
      <c r="AA683" s="143"/>
      <c r="AB683" s="144"/>
      <c r="AC683" s="145"/>
      <c r="AD683" s="146"/>
      <c r="AE683" s="126"/>
      <c r="AF683" s="327"/>
      <c r="AG683" s="129"/>
      <c r="AH683" s="129"/>
      <c r="AI683" s="129"/>
      <c r="AJ683" s="129"/>
      <c r="AK683" s="129"/>
      <c r="AL683" s="129"/>
      <c r="AM683" s="129"/>
      <c r="AN683" s="129"/>
      <c r="AO683" s="129"/>
      <c r="AP683" s="31"/>
      <c r="AQ683" s="45"/>
      <c r="AR683" s="31"/>
    </row>
    <row r="684" spans="1:44" ht="18.600000000000001" customHeight="1">
      <c r="A684" s="368"/>
      <c r="B684" s="59"/>
      <c r="C684" s="488"/>
      <c r="D684" s="47"/>
      <c r="E684" s="49"/>
      <c r="F684" s="32"/>
      <c r="G684" s="38"/>
      <c r="H684" s="38"/>
      <c r="I684" s="38"/>
      <c r="J684" s="38"/>
      <c r="K684" s="38"/>
      <c r="L684" s="38"/>
      <c r="M684" s="38"/>
      <c r="N684" s="46"/>
      <c r="O684" s="46"/>
      <c r="P684" s="46"/>
      <c r="Q684" s="46"/>
      <c r="R684" s="46"/>
      <c r="S684" s="46"/>
      <c r="T684" s="46"/>
      <c r="U684" s="46"/>
      <c r="V684" s="46"/>
      <c r="W684" s="31"/>
      <c r="X684" s="31"/>
      <c r="Y684" s="31"/>
      <c r="Z684" s="31"/>
      <c r="AA684" s="143"/>
      <c r="AB684" s="144"/>
      <c r="AC684" s="145"/>
      <c r="AD684" s="146"/>
      <c r="AE684" s="126"/>
      <c r="AF684" s="327"/>
      <c r="AG684" s="129"/>
      <c r="AH684" s="129"/>
      <c r="AI684" s="129"/>
      <c r="AJ684" s="129"/>
      <c r="AK684" s="129"/>
      <c r="AL684" s="129"/>
      <c r="AM684" s="129"/>
      <c r="AN684" s="129"/>
      <c r="AO684" s="129"/>
      <c r="AP684" s="31"/>
      <c r="AQ684" s="45"/>
      <c r="AR684" s="31"/>
    </row>
    <row r="685" spans="1:44" ht="12.6" customHeight="1">
      <c r="A685" s="1056" t="s">
        <v>1107</v>
      </c>
      <c r="B685" s="1090">
        <v>29</v>
      </c>
      <c r="C685" s="1497" t="s">
        <v>582</v>
      </c>
      <c r="D685" s="63" t="s">
        <v>241</v>
      </c>
      <c r="E685" s="1008" t="s">
        <v>583</v>
      </c>
      <c r="F685" s="32"/>
      <c r="G685" s="1217" t="s">
        <v>72</v>
      </c>
      <c r="H685" s="1217"/>
      <c r="I685" s="1217"/>
      <c r="J685" s="1217"/>
      <c r="K685" s="1217"/>
      <c r="L685" s="1217"/>
      <c r="M685" s="2158"/>
      <c r="N685" s="1322" t="s">
        <v>116</v>
      </c>
      <c r="O685" s="1679"/>
      <c r="P685" s="1679"/>
      <c r="Q685" s="1679"/>
      <c r="R685" s="1679"/>
      <c r="S685" s="1679"/>
      <c r="T685" s="1679"/>
      <c r="U685" s="1679"/>
      <c r="V685" s="1323"/>
      <c r="W685" s="31"/>
      <c r="X685" s="31"/>
      <c r="Y685" s="31"/>
      <c r="Z685" s="31"/>
      <c r="AA685" s="143"/>
      <c r="AB685" s="1082" t="s">
        <v>495</v>
      </c>
      <c r="AC685" s="1113"/>
      <c r="AD685" s="1114"/>
      <c r="AE685" s="126"/>
      <c r="AF685" s="327"/>
      <c r="AG685" s="129"/>
      <c r="AH685" s="129"/>
      <c r="AI685" s="129"/>
      <c r="AJ685" s="129"/>
      <c r="AK685" s="129"/>
      <c r="AL685" s="129"/>
      <c r="AM685" s="129"/>
      <c r="AN685" s="129"/>
      <c r="AO685" s="129"/>
      <c r="AP685" s="31"/>
      <c r="AQ685" s="45"/>
      <c r="AR685" s="31"/>
    </row>
    <row r="686" spans="1:44">
      <c r="A686" s="1056"/>
      <c r="B686" s="1090"/>
      <c r="C686" s="1497"/>
      <c r="D686" s="47"/>
      <c r="E686" s="1008"/>
      <c r="F686" s="32"/>
      <c r="G686" s="1217"/>
      <c r="H686" s="1217"/>
      <c r="I686" s="1217"/>
      <c r="J686" s="1217"/>
      <c r="K686" s="1217"/>
      <c r="L686" s="1217"/>
      <c r="M686" s="2158"/>
      <c r="N686" s="1324"/>
      <c r="O686" s="1680"/>
      <c r="P686" s="1680"/>
      <c r="Q686" s="1680"/>
      <c r="R686" s="1680"/>
      <c r="S686" s="1680"/>
      <c r="T686" s="1680"/>
      <c r="U686" s="1680"/>
      <c r="V686" s="1325"/>
      <c r="W686" s="31"/>
      <c r="X686" s="31"/>
      <c r="Y686" s="31"/>
      <c r="Z686" s="31"/>
      <c r="AA686" s="143"/>
      <c r="AB686" s="1082"/>
      <c r="AC686" s="1113"/>
      <c r="AD686" s="1114"/>
      <c r="AE686" s="126"/>
      <c r="AF686" s="327"/>
      <c r="AG686" s="129"/>
      <c r="AH686" s="129"/>
      <c r="AI686" s="129"/>
      <c r="AJ686" s="129"/>
      <c r="AK686" s="129"/>
      <c r="AL686" s="129"/>
      <c r="AM686" s="129"/>
      <c r="AN686" s="129"/>
      <c r="AO686" s="129"/>
      <c r="AP686" s="31"/>
      <c r="AQ686" s="45"/>
      <c r="AR686" s="31"/>
    </row>
    <row r="687" spans="1:44">
      <c r="A687" s="1056"/>
      <c r="B687" s="59"/>
      <c r="C687" s="1497"/>
      <c r="D687" s="47"/>
      <c r="E687" s="1008"/>
      <c r="F687" s="32"/>
      <c r="G687" s="31"/>
      <c r="H687" s="31"/>
      <c r="I687" s="31"/>
      <c r="J687" s="31"/>
      <c r="K687" s="31"/>
      <c r="L687" s="31"/>
      <c r="M687" s="31"/>
      <c r="N687" s="31"/>
      <c r="O687" s="31"/>
      <c r="P687" s="31"/>
      <c r="Q687" s="31"/>
      <c r="R687" s="31"/>
      <c r="S687" s="31"/>
      <c r="T687" s="31"/>
      <c r="U687" s="31"/>
      <c r="V687" s="31"/>
      <c r="W687" s="31"/>
      <c r="X687" s="31"/>
      <c r="Y687" s="31"/>
      <c r="Z687" s="31"/>
      <c r="AA687" s="143"/>
      <c r="AB687" s="1082"/>
      <c r="AC687" s="1113"/>
      <c r="AD687" s="1114"/>
      <c r="AE687" s="126"/>
      <c r="AF687" s="327"/>
      <c r="AG687" s="129"/>
      <c r="AH687" s="129"/>
      <c r="AI687" s="129"/>
      <c r="AJ687" s="129"/>
      <c r="AK687" s="129"/>
      <c r="AL687" s="129"/>
      <c r="AM687" s="129"/>
      <c r="AN687" s="129"/>
      <c r="AO687" s="129"/>
      <c r="AP687" s="31"/>
      <c r="AQ687" s="45"/>
      <c r="AR687" s="31"/>
    </row>
    <row r="688" spans="1:44">
      <c r="A688" s="1056"/>
      <c r="B688" s="59"/>
      <c r="C688" s="1497"/>
      <c r="D688" s="47"/>
      <c r="E688" s="1008"/>
      <c r="F688" s="32"/>
      <c r="G688" s="31"/>
      <c r="H688" s="31"/>
      <c r="I688" s="31"/>
      <c r="J688" s="31"/>
      <c r="K688" s="31"/>
      <c r="L688" s="31"/>
      <c r="M688" s="31"/>
      <c r="N688" s="31"/>
      <c r="O688" s="31"/>
      <c r="P688" s="31"/>
      <c r="Q688" s="31"/>
      <c r="R688" s="31"/>
      <c r="S688" s="31"/>
      <c r="T688" s="31"/>
      <c r="U688" s="31"/>
      <c r="V688" s="31"/>
      <c r="W688" s="31"/>
      <c r="X688" s="31"/>
      <c r="Y688" s="31"/>
      <c r="Z688" s="31"/>
      <c r="AA688" s="143"/>
      <c r="AB688" s="144"/>
      <c r="AC688" s="145"/>
      <c r="AD688" s="146"/>
      <c r="AE688" s="126"/>
      <c r="AF688" s="327"/>
      <c r="AG688" s="129"/>
      <c r="AH688" s="129"/>
      <c r="AI688" s="129"/>
      <c r="AJ688" s="129"/>
      <c r="AK688" s="129"/>
      <c r="AL688" s="129"/>
      <c r="AM688" s="129"/>
      <c r="AN688" s="129"/>
      <c r="AO688" s="129"/>
      <c r="AP688" s="31"/>
      <c r="AQ688" s="45"/>
      <c r="AR688" s="31"/>
    </row>
    <row r="689" spans="1:44" ht="34.799999999999997" customHeight="1">
      <c r="A689" s="1056"/>
      <c r="B689" s="59"/>
      <c r="C689" s="1497"/>
      <c r="D689" s="47"/>
      <c r="E689" s="1008"/>
      <c r="F689" s="32"/>
      <c r="G689" s="31"/>
      <c r="H689" s="31"/>
      <c r="I689" s="31"/>
      <c r="J689" s="31"/>
      <c r="K689" s="31"/>
      <c r="L689" s="31"/>
      <c r="M689" s="31"/>
      <c r="N689" s="31"/>
      <c r="O689" s="31"/>
      <c r="P689" s="31"/>
      <c r="Q689" s="31"/>
      <c r="R689" s="31"/>
      <c r="S689" s="31"/>
      <c r="T689" s="31"/>
      <c r="U689" s="31"/>
      <c r="V689" s="31"/>
      <c r="W689" s="31"/>
      <c r="X689" s="31"/>
      <c r="Y689" s="31"/>
      <c r="Z689" s="31"/>
      <c r="AA689" s="143"/>
      <c r="AB689" s="144"/>
      <c r="AC689" s="145"/>
      <c r="AD689" s="146"/>
      <c r="AE689" s="126"/>
      <c r="AF689" s="327"/>
      <c r="AG689" s="129"/>
      <c r="AH689" s="129"/>
      <c r="AI689" s="129"/>
      <c r="AJ689" s="129"/>
      <c r="AK689" s="129"/>
      <c r="AL689" s="129"/>
      <c r="AM689" s="129"/>
      <c r="AN689" s="129"/>
      <c r="AO689" s="129"/>
      <c r="AP689" s="31"/>
      <c r="AQ689" s="45"/>
      <c r="AR689" s="31"/>
    </row>
    <row r="690" spans="1:44" ht="6" customHeight="1">
      <c r="A690" s="1056"/>
      <c r="B690" s="59"/>
      <c r="C690" s="488"/>
      <c r="D690" s="47"/>
      <c r="E690" s="49"/>
      <c r="F690" s="32"/>
      <c r="G690" s="31"/>
      <c r="H690" s="31"/>
      <c r="I690" s="31"/>
      <c r="J690" s="31"/>
      <c r="K690" s="31"/>
      <c r="L690" s="38"/>
      <c r="M690" s="38"/>
      <c r="N690" s="31"/>
      <c r="O690" s="31"/>
      <c r="P690" s="31"/>
      <c r="Q690" s="31"/>
      <c r="R690" s="31"/>
      <c r="S690" s="31"/>
      <c r="T690" s="31"/>
      <c r="U690" s="31"/>
      <c r="V690" s="31"/>
      <c r="W690" s="31"/>
      <c r="X690" s="31"/>
      <c r="Y690" s="31"/>
      <c r="Z690" s="31"/>
      <c r="AA690" s="143"/>
      <c r="AB690" s="144"/>
      <c r="AC690" s="145"/>
      <c r="AD690" s="146"/>
      <c r="AE690" s="126"/>
      <c r="AF690" s="327"/>
      <c r="AG690" s="129"/>
      <c r="AH690" s="129"/>
      <c r="AI690" s="129"/>
      <c r="AJ690" s="129"/>
      <c r="AK690" s="129"/>
      <c r="AL690" s="129"/>
      <c r="AM690" s="129"/>
      <c r="AN690" s="129"/>
      <c r="AO690" s="129"/>
      <c r="AP690" s="31"/>
      <c r="AQ690" s="45"/>
      <c r="AR690" s="31"/>
    </row>
    <row r="691" spans="1:44" ht="13.5" customHeight="1">
      <c r="A691" s="2328" t="s">
        <v>1108</v>
      </c>
      <c r="B691" s="1090">
        <v>30</v>
      </c>
      <c r="C691" s="1180" t="s">
        <v>584</v>
      </c>
      <c r="D691" s="63" t="s">
        <v>241</v>
      </c>
      <c r="E691" s="2329" t="s">
        <v>1179</v>
      </c>
      <c r="F691" s="32"/>
      <c r="G691" s="1217" t="s">
        <v>72</v>
      </c>
      <c r="H691" s="1217"/>
      <c r="I691" s="1217"/>
      <c r="J691" s="1217"/>
      <c r="K691" s="1217"/>
      <c r="L691" s="1217"/>
      <c r="M691" s="2158"/>
      <c r="N691" s="2150" t="s">
        <v>116</v>
      </c>
      <c r="O691" s="2276"/>
      <c r="P691" s="2276"/>
      <c r="Q691" s="2276"/>
      <c r="R691" s="2276"/>
      <c r="S691" s="2276"/>
      <c r="T691" s="2276"/>
      <c r="U691" s="2276"/>
      <c r="V691" s="2151"/>
      <c r="W691" s="31"/>
      <c r="X691" s="31"/>
      <c r="Y691" s="31"/>
      <c r="Z691" s="31"/>
      <c r="AA691" s="143"/>
      <c r="AB691" s="1082" t="s">
        <v>495</v>
      </c>
      <c r="AC691" s="1113"/>
      <c r="AD691" s="1114"/>
      <c r="AE691" s="126"/>
      <c r="AF691" s="327"/>
      <c r="AG691" s="129"/>
      <c r="AH691" s="129"/>
      <c r="AI691" s="129"/>
      <c r="AJ691" s="129"/>
      <c r="AK691" s="129"/>
      <c r="AL691" s="129"/>
      <c r="AM691" s="129"/>
      <c r="AN691" s="129"/>
      <c r="AO691" s="129"/>
      <c r="AP691" s="31"/>
      <c r="AQ691" s="45"/>
      <c r="AR691" s="31"/>
    </row>
    <row r="692" spans="1:44">
      <c r="A692" s="2328"/>
      <c r="B692" s="1090"/>
      <c r="C692" s="1180"/>
      <c r="D692" s="47"/>
      <c r="E692" s="2329"/>
      <c r="F692" s="32"/>
      <c r="G692" s="1217"/>
      <c r="H692" s="1217"/>
      <c r="I692" s="1217"/>
      <c r="J692" s="1217"/>
      <c r="K692" s="1217"/>
      <c r="L692" s="1217"/>
      <c r="M692" s="2158"/>
      <c r="N692" s="1324"/>
      <c r="O692" s="1680"/>
      <c r="P692" s="1680"/>
      <c r="Q692" s="1680"/>
      <c r="R692" s="1680"/>
      <c r="S692" s="1680"/>
      <c r="T692" s="1680"/>
      <c r="U692" s="1680"/>
      <c r="V692" s="1325"/>
      <c r="W692" s="31"/>
      <c r="X692" s="31"/>
      <c r="Y692" s="31"/>
      <c r="Z692" s="31"/>
      <c r="AA692" s="143"/>
      <c r="AB692" s="1082"/>
      <c r="AC692" s="1113"/>
      <c r="AD692" s="1114"/>
      <c r="AE692" s="126"/>
      <c r="AF692" s="327"/>
      <c r="AG692" s="129"/>
      <c r="AH692" s="129"/>
      <c r="AI692" s="129"/>
      <c r="AJ692" s="129"/>
      <c r="AK692" s="129"/>
      <c r="AL692" s="129"/>
      <c r="AM692" s="129"/>
      <c r="AN692" s="129"/>
      <c r="AO692" s="129"/>
      <c r="AP692" s="31"/>
      <c r="AQ692" s="45"/>
      <c r="AR692" s="31"/>
    </row>
    <row r="693" spans="1:44">
      <c r="A693" s="2328"/>
      <c r="B693" s="369"/>
      <c r="C693" s="1180"/>
      <c r="D693" s="47"/>
      <c r="E693" s="2329"/>
      <c r="F693" s="32"/>
      <c r="G693" s="31"/>
      <c r="H693" s="31"/>
      <c r="I693" s="31"/>
      <c r="J693" s="31"/>
      <c r="K693" s="31"/>
      <c r="L693" s="31"/>
      <c r="M693" s="31"/>
      <c r="N693" s="31"/>
      <c r="O693" s="31"/>
      <c r="P693" s="31"/>
      <c r="Q693" s="31"/>
      <c r="R693" s="31"/>
      <c r="S693" s="31"/>
      <c r="T693" s="31"/>
      <c r="U693" s="31"/>
      <c r="V693" s="31"/>
      <c r="W693" s="31"/>
      <c r="X693" s="31"/>
      <c r="Y693" s="31"/>
      <c r="Z693" s="31"/>
      <c r="AA693" s="143"/>
      <c r="AB693" s="1082"/>
      <c r="AC693" s="1113"/>
      <c r="AD693" s="1114"/>
      <c r="AE693" s="126"/>
      <c r="AF693" s="327"/>
      <c r="AG693" s="129"/>
      <c r="AH693" s="129"/>
      <c r="AI693" s="129"/>
      <c r="AJ693" s="129"/>
      <c r="AK693" s="129"/>
      <c r="AL693" s="129"/>
      <c r="AM693" s="129"/>
      <c r="AN693" s="129"/>
      <c r="AO693" s="129"/>
      <c r="AP693" s="31"/>
      <c r="AQ693" s="45"/>
      <c r="AR693" s="31"/>
    </row>
    <row r="694" spans="1:44">
      <c r="A694" s="367"/>
      <c r="B694" s="369"/>
      <c r="C694" s="488"/>
      <c r="D694" s="47"/>
      <c r="E694" s="2329"/>
      <c r="F694" s="32"/>
      <c r="G694" s="31"/>
      <c r="H694" s="31"/>
      <c r="I694" s="31"/>
      <c r="J694" s="31"/>
      <c r="K694" s="31"/>
      <c r="L694" s="31"/>
      <c r="M694" s="31"/>
      <c r="N694" s="31"/>
      <c r="O694" s="31"/>
      <c r="P694" s="31"/>
      <c r="Q694" s="31"/>
      <c r="R694" s="31"/>
      <c r="S694" s="31"/>
      <c r="T694" s="31"/>
      <c r="U694" s="31"/>
      <c r="V694" s="31"/>
      <c r="W694" s="31"/>
      <c r="X694" s="31"/>
      <c r="Y694" s="31"/>
      <c r="Z694" s="31"/>
      <c r="AA694" s="143"/>
      <c r="AB694" s="144"/>
      <c r="AC694" s="145"/>
      <c r="AD694" s="146"/>
      <c r="AE694" s="126"/>
      <c r="AF694" s="327"/>
      <c r="AG694" s="129"/>
      <c r="AH694" s="129"/>
      <c r="AI694" s="129"/>
      <c r="AJ694" s="129"/>
      <c r="AK694" s="129"/>
      <c r="AL694" s="129"/>
      <c r="AM694" s="129"/>
      <c r="AN694" s="129"/>
      <c r="AO694" s="129"/>
      <c r="AP694" s="31"/>
      <c r="AQ694" s="45"/>
      <c r="AR694" s="31"/>
    </row>
    <row r="695" spans="1:44">
      <c r="A695" s="367"/>
      <c r="B695" s="369"/>
      <c r="C695" s="488"/>
      <c r="D695" s="47"/>
      <c r="E695" s="2329"/>
      <c r="F695" s="32"/>
      <c r="G695" s="31"/>
      <c r="H695" s="31"/>
      <c r="I695" s="31"/>
      <c r="J695" s="31"/>
      <c r="K695" s="31"/>
      <c r="L695" s="31"/>
      <c r="M695" s="31"/>
      <c r="N695" s="31"/>
      <c r="O695" s="31"/>
      <c r="P695" s="31"/>
      <c r="Q695" s="31"/>
      <c r="R695" s="31"/>
      <c r="S695" s="31"/>
      <c r="T695" s="31"/>
      <c r="U695" s="31"/>
      <c r="V695" s="31"/>
      <c r="W695" s="31"/>
      <c r="X695" s="31"/>
      <c r="Y695" s="31"/>
      <c r="Z695" s="31"/>
      <c r="AA695" s="143"/>
      <c r="AB695" s="144"/>
      <c r="AC695" s="145"/>
      <c r="AD695" s="146"/>
      <c r="AE695" s="126"/>
      <c r="AF695" s="327"/>
      <c r="AG695" s="129"/>
      <c r="AH695" s="129"/>
      <c r="AI695" s="129"/>
      <c r="AJ695" s="129"/>
      <c r="AK695" s="129"/>
      <c r="AL695" s="129"/>
      <c r="AM695" s="129"/>
      <c r="AN695" s="129"/>
      <c r="AO695" s="129"/>
      <c r="AP695" s="31"/>
      <c r="AQ695" s="45"/>
      <c r="AR695" s="31"/>
    </row>
    <row r="696" spans="1:44" ht="15" customHeight="1">
      <c r="A696" s="367"/>
      <c r="B696" s="369"/>
      <c r="C696" s="488"/>
      <c r="D696" s="47"/>
      <c r="E696" s="637"/>
      <c r="F696" s="32"/>
      <c r="G696" s="31"/>
      <c r="H696" s="31"/>
      <c r="I696" s="31"/>
      <c r="J696" s="31"/>
      <c r="K696" s="31"/>
      <c r="L696" s="31"/>
      <c r="M696" s="31"/>
      <c r="N696" s="31"/>
      <c r="O696" s="31"/>
      <c r="P696" s="31"/>
      <c r="Q696" s="31"/>
      <c r="R696" s="31"/>
      <c r="S696" s="31"/>
      <c r="T696" s="31"/>
      <c r="U696" s="31"/>
      <c r="V696" s="31"/>
      <c r="W696" s="31"/>
      <c r="X696" s="31"/>
      <c r="Y696" s="31"/>
      <c r="Z696" s="31"/>
      <c r="AA696" s="143"/>
      <c r="AB696" s="144"/>
      <c r="AC696" s="145"/>
      <c r="AD696" s="146"/>
      <c r="AE696" s="126"/>
      <c r="AF696" s="327"/>
      <c r="AG696" s="129"/>
      <c r="AH696" s="129"/>
      <c r="AI696" s="129"/>
      <c r="AJ696" s="129"/>
      <c r="AK696" s="129"/>
      <c r="AL696" s="129"/>
      <c r="AM696" s="129"/>
      <c r="AN696" s="129"/>
      <c r="AO696" s="129"/>
      <c r="AP696" s="31"/>
      <c r="AQ696" s="45"/>
      <c r="AR696" s="31"/>
    </row>
    <row r="697" spans="1:44" ht="4.5" customHeight="1">
      <c r="A697" s="369"/>
      <c r="B697" s="821"/>
      <c r="C697" s="488"/>
      <c r="D697" s="488"/>
      <c r="E697" s="822"/>
      <c r="F697" s="31"/>
      <c r="G697" s="31"/>
      <c r="H697" s="31"/>
      <c r="I697" s="31"/>
      <c r="J697" s="31"/>
      <c r="K697" s="31"/>
      <c r="L697" s="31"/>
      <c r="M697" s="31"/>
      <c r="N697" s="31"/>
      <c r="O697" s="31"/>
      <c r="P697" s="31"/>
      <c r="Q697" s="31"/>
      <c r="R697" s="31"/>
      <c r="S697" s="31"/>
      <c r="T697" s="31"/>
      <c r="U697" s="31"/>
      <c r="V697" s="31"/>
      <c r="W697" s="31"/>
      <c r="X697" s="31"/>
      <c r="Y697" s="31"/>
      <c r="Z697" s="31"/>
      <c r="AA697" s="46"/>
      <c r="AB697" s="145"/>
      <c r="AC697" s="145"/>
      <c r="AD697" s="145"/>
      <c r="AE697" s="126"/>
      <c r="AF697" s="327"/>
      <c r="AG697" s="129"/>
      <c r="AH697" s="129"/>
      <c r="AI697" s="129"/>
      <c r="AJ697" s="129"/>
      <c r="AK697" s="129"/>
      <c r="AL697" s="129"/>
      <c r="AM697" s="129"/>
      <c r="AN697" s="129"/>
      <c r="AO697" s="129"/>
      <c r="AP697" s="31"/>
      <c r="AQ697" s="45"/>
      <c r="AR697" s="31"/>
    </row>
    <row r="698" spans="1:44" ht="13.2" customHeight="1">
      <c r="A698" s="367"/>
      <c r="B698" s="369"/>
      <c r="C698" s="488"/>
      <c r="D698" s="47"/>
      <c r="E698" s="2329" t="s">
        <v>1180</v>
      </c>
      <c r="F698" s="32"/>
      <c r="G698" s="148"/>
      <c r="H698" s="31"/>
      <c r="I698" s="31"/>
      <c r="J698" s="31"/>
      <c r="K698" s="31"/>
      <c r="L698" s="31"/>
      <c r="M698" s="31"/>
      <c r="N698" s="31"/>
      <c r="O698" s="31"/>
      <c r="P698" s="31"/>
      <c r="Q698" s="31"/>
      <c r="R698" s="31"/>
      <c r="S698" s="31"/>
      <c r="T698" s="31"/>
      <c r="U698" s="31"/>
      <c r="V698" s="31"/>
      <c r="W698" s="31"/>
      <c r="X698" s="31"/>
      <c r="Y698" s="31"/>
      <c r="Z698" s="31"/>
      <c r="AA698" s="143"/>
      <c r="AB698" s="144"/>
      <c r="AC698" s="145"/>
      <c r="AD698" s="146"/>
      <c r="AE698" s="126"/>
      <c r="AF698" s="327"/>
      <c r="AG698" s="129"/>
      <c r="AH698" s="129"/>
      <c r="AI698" s="129"/>
      <c r="AJ698" s="129"/>
      <c r="AK698" s="129"/>
      <c r="AL698" s="129"/>
      <c r="AM698" s="129"/>
      <c r="AN698" s="129"/>
      <c r="AO698" s="129"/>
      <c r="AP698" s="31"/>
      <c r="AQ698" s="45"/>
      <c r="AR698" s="31"/>
    </row>
    <row r="699" spans="1:44">
      <c r="A699" s="367"/>
      <c r="B699" s="369"/>
      <c r="C699" s="488"/>
      <c r="D699" s="47"/>
      <c r="E699" s="2329"/>
      <c r="F699" s="32"/>
      <c r="G699" s="31"/>
      <c r="H699" s="31"/>
      <c r="I699" s="31"/>
      <c r="J699" s="31"/>
      <c r="K699" s="31"/>
      <c r="L699" s="31"/>
      <c r="M699" s="31"/>
      <c r="N699" s="31"/>
      <c r="O699" s="31"/>
      <c r="P699" s="31"/>
      <c r="Q699" s="31"/>
      <c r="R699" s="31"/>
      <c r="S699" s="31"/>
      <c r="T699" s="31"/>
      <c r="U699" s="31"/>
      <c r="V699" s="31"/>
      <c r="W699" s="31"/>
      <c r="X699" s="31"/>
      <c r="Y699" s="31"/>
      <c r="Z699" s="31"/>
      <c r="AA699" s="143"/>
      <c r="AB699" s="144"/>
      <c r="AC699" s="145"/>
      <c r="AD699" s="146"/>
      <c r="AE699" s="126"/>
      <c r="AF699" s="327"/>
      <c r="AG699" s="129"/>
      <c r="AH699" s="129"/>
      <c r="AI699" s="129"/>
      <c r="AJ699" s="129"/>
      <c r="AK699" s="129"/>
      <c r="AL699" s="129"/>
      <c r="AM699" s="129"/>
      <c r="AN699" s="129"/>
      <c r="AO699" s="129"/>
      <c r="AP699" s="31"/>
      <c r="AQ699" s="45"/>
      <c r="AR699" s="31"/>
    </row>
    <row r="700" spans="1:44">
      <c r="A700" s="367"/>
      <c r="B700" s="369"/>
      <c r="C700" s="488"/>
      <c r="D700" s="47"/>
      <c r="E700" s="2329"/>
      <c r="F700" s="32"/>
      <c r="G700" s="31"/>
      <c r="H700" s="31"/>
      <c r="I700" s="31"/>
      <c r="J700" s="31"/>
      <c r="K700" s="31"/>
      <c r="L700" s="31"/>
      <c r="M700" s="31"/>
      <c r="N700" s="31"/>
      <c r="O700" s="31"/>
      <c r="P700" s="31"/>
      <c r="Q700" s="31"/>
      <c r="R700" s="31"/>
      <c r="S700" s="31"/>
      <c r="T700" s="31"/>
      <c r="U700" s="31"/>
      <c r="V700" s="31"/>
      <c r="W700" s="31"/>
      <c r="X700" s="31"/>
      <c r="Y700" s="31"/>
      <c r="Z700" s="31"/>
      <c r="AA700" s="143"/>
      <c r="AB700" s="144"/>
      <c r="AC700" s="145"/>
      <c r="AD700" s="146"/>
      <c r="AE700" s="126"/>
      <c r="AF700" s="327"/>
      <c r="AG700" s="129"/>
      <c r="AH700" s="129"/>
      <c r="AI700" s="129"/>
      <c r="AJ700" s="129"/>
      <c r="AK700" s="129"/>
      <c r="AL700" s="129"/>
      <c r="AM700" s="129"/>
      <c r="AN700" s="129"/>
      <c r="AO700" s="129"/>
      <c r="AP700" s="31"/>
      <c r="AQ700" s="45"/>
      <c r="AR700" s="31"/>
    </row>
    <row r="701" spans="1:44">
      <c r="A701" s="367"/>
      <c r="B701" s="369"/>
      <c r="C701" s="488"/>
      <c r="D701" s="47"/>
      <c r="E701" s="2329"/>
      <c r="F701" s="32"/>
      <c r="G701" s="31"/>
      <c r="H701" s="31"/>
      <c r="I701" s="31"/>
      <c r="J701" s="31"/>
      <c r="K701" s="31"/>
      <c r="L701" s="31"/>
      <c r="M701" s="31"/>
      <c r="N701" s="31"/>
      <c r="O701" s="31"/>
      <c r="P701" s="31"/>
      <c r="Q701" s="31"/>
      <c r="R701" s="31"/>
      <c r="S701" s="31"/>
      <c r="T701" s="31"/>
      <c r="U701" s="31"/>
      <c r="V701" s="31"/>
      <c r="W701" s="31"/>
      <c r="X701" s="31"/>
      <c r="Y701" s="31"/>
      <c r="Z701" s="31"/>
      <c r="AA701" s="143"/>
      <c r="AB701" s="144"/>
      <c r="AC701" s="145"/>
      <c r="AD701" s="146"/>
      <c r="AE701" s="126"/>
      <c r="AF701" s="327"/>
      <c r="AG701" s="129"/>
      <c r="AH701" s="129"/>
      <c r="AI701" s="129"/>
      <c r="AJ701" s="129"/>
      <c r="AK701" s="129"/>
      <c r="AL701" s="129"/>
      <c r="AM701" s="129"/>
      <c r="AN701" s="129"/>
      <c r="AO701" s="129"/>
      <c r="AP701" s="31"/>
      <c r="AQ701" s="45"/>
      <c r="AR701" s="31"/>
    </row>
    <row r="702" spans="1:44">
      <c r="A702" s="367"/>
      <c r="B702" s="369"/>
      <c r="C702" s="488"/>
      <c r="D702" s="47"/>
      <c r="E702" s="2329"/>
      <c r="F702" s="32"/>
      <c r="G702" s="31"/>
      <c r="H702" s="31"/>
      <c r="I702" s="31"/>
      <c r="J702" s="31"/>
      <c r="K702" s="31"/>
      <c r="L702" s="31"/>
      <c r="M702" s="31"/>
      <c r="N702" s="31"/>
      <c r="O702" s="31"/>
      <c r="P702" s="31"/>
      <c r="Q702" s="31"/>
      <c r="R702" s="31"/>
      <c r="S702" s="31"/>
      <c r="T702" s="31"/>
      <c r="U702" s="31"/>
      <c r="V702" s="31"/>
      <c r="W702" s="31"/>
      <c r="X702" s="31"/>
      <c r="Y702" s="31"/>
      <c r="Z702" s="31"/>
      <c r="AA702" s="143"/>
      <c r="AB702" s="144"/>
      <c r="AC702" s="145"/>
      <c r="AD702" s="146"/>
      <c r="AE702" s="126"/>
      <c r="AF702" s="327"/>
      <c r="AG702" s="129"/>
      <c r="AH702" s="129"/>
      <c r="AI702" s="129"/>
      <c r="AJ702" s="129"/>
      <c r="AK702" s="129"/>
      <c r="AL702" s="129"/>
      <c r="AM702" s="129"/>
      <c r="AN702" s="129"/>
      <c r="AO702" s="129"/>
      <c r="AP702" s="31"/>
      <c r="AQ702" s="45"/>
      <c r="AR702" s="31"/>
    </row>
    <row r="703" spans="1:44">
      <c r="A703" s="367"/>
      <c r="B703" s="369"/>
      <c r="C703" s="488"/>
      <c r="D703" s="47"/>
      <c r="E703" s="2329"/>
      <c r="F703" s="32"/>
      <c r="G703" s="31"/>
      <c r="H703" s="31"/>
      <c r="I703" s="31"/>
      <c r="J703" s="31"/>
      <c r="K703" s="31"/>
      <c r="L703" s="31"/>
      <c r="M703" s="31"/>
      <c r="N703" s="31"/>
      <c r="O703" s="31"/>
      <c r="P703" s="31"/>
      <c r="Q703" s="31"/>
      <c r="R703" s="31"/>
      <c r="S703" s="31"/>
      <c r="T703" s="31"/>
      <c r="U703" s="31"/>
      <c r="V703" s="31"/>
      <c r="W703" s="31"/>
      <c r="X703" s="31"/>
      <c r="Y703" s="31"/>
      <c r="Z703" s="31"/>
      <c r="AA703" s="143"/>
      <c r="AB703" s="144"/>
      <c r="AC703" s="145"/>
      <c r="AD703" s="146"/>
      <c r="AE703" s="126"/>
      <c r="AF703" s="327"/>
      <c r="AG703" s="129"/>
      <c r="AH703" s="129"/>
      <c r="AI703" s="129"/>
      <c r="AJ703" s="129"/>
      <c r="AK703" s="129"/>
      <c r="AL703" s="129"/>
      <c r="AM703" s="129"/>
      <c r="AN703" s="129"/>
      <c r="AO703" s="129"/>
      <c r="AP703" s="31"/>
      <c r="AQ703" s="45"/>
      <c r="AR703" s="31"/>
    </row>
    <row r="704" spans="1:44">
      <c r="A704" s="367"/>
      <c r="B704" s="369"/>
      <c r="C704" s="488"/>
      <c r="D704" s="47"/>
      <c r="E704" s="2329"/>
      <c r="F704" s="32"/>
      <c r="G704" s="148"/>
      <c r="H704" s="31"/>
      <c r="I704" s="31"/>
      <c r="J704" s="31"/>
      <c r="K704" s="31"/>
      <c r="L704" s="38"/>
      <c r="M704" s="38"/>
      <c r="N704" s="31"/>
      <c r="O704" s="31"/>
      <c r="P704" s="31"/>
      <c r="Q704" s="31"/>
      <c r="R704" s="31"/>
      <c r="S704" s="31"/>
      <c r="T704" s="31"/>
      <c r="U704" s="31"/>
      <c r="V704" s="31"/>
      <c r="W704" s="31"/>
      <c r="X704" s="31"/>
      <c r="Y704" s="31"/>
      <c r="Z704" s="31"/>
      <c r="AA704" s="143"/>
      <c r="AB704" s="144"/>
      <c r="AC704" s="145"/>
      <c r="AD704" s="146"/>
      <c r="AE704" s="126"/>
      <c r="AF704" s="327"/>
      <c r="AG704" s="129"/>
      <c r="AH704" s="129"/>
      <c r="AI704" s="129"/>
      <c r="AJ704" s="129"/>
      <c r="AK704" s="129"/>
      <c r="AL704" s="129"/>
      <c r="AM704" s="129"/>
      <c r="AN704" s="129"/>
      <c r="AO704" s="129"/>
      <c r="AP704" s="31"/>
      <c r="AQ704" s="45"/>
      <c r="AR704" s="31"/>
    </row>
    <row r="705" spans="1:44">
      <c r="A705" s="367"/>
      <c r="B705" s="369"/>
      <c r="C705" s="488"/>
      <c r="D705" s="47"/>
      <c r="E705" s="2329"/>
      <c r="F705" s="32"/>
      <c r="G705" s="38"/>
      <c r="H705" s="38"/>
      <c r="I705" s="38"/>
      <c r="J705" s="38"/>
      <c r="K705" s="38"/>
      <c r="L705" s="38"/>
      <c r="M705" s="38"/>
      <c r="N705" s="31"/>
      <c r="O705" s="31"/>
      <c r="P705" s="31"/>
      <c r="Q705" s="31"/>
      <c r="R705" s="31"/>
      <c r="S705" s="31"/>
      <c r="T705" s="31"/>
      <c r="U705" s="31"/>
      <c r="V705" s="31"/>
      <c r="W705" s="31"/>
      <c r="X705" s="31"/>
      <c r="Y705" s="31"/>
      <c r="Z705" s="31"/>
      <c r="AA705" s="143"/>
      <c r="AB705" s="144"/>
      <c r="AC705" s="145"/>
      <c r="AD705" s="146"/>
      <c r="AE705" s="126"/>
      <c r="AF705" s="327"/>
      <c r="AG705" s="129"/>
      <c r="AH705" s="129"/>
      <c r="AI705" s="129"/>
      <c r="AJ705" s="129"/>
      <c r="AK705" s="129"/>
      <c r="AL705" s="129"/>
      <c r="AM705" s="129"/>
      <c r="AN705" s="129"/>
      <c r="AO705" s="129"/>
      <c r="AP705" s="31"/>
      <c r="AQ705" s="45"/>
      <c r="AR705" s="31"/>
    </row>
    <row r="706" spans="1:44">
      <c r="A706" s="367"/>
      <c r="B706" s="369"/>
      <c r="C706" s="488"/>
      <c r="D706" s="47"/>
      <c r="E706" s="2329"/>
      <c r="F706" s="32"/>
      <c r="G706" s="38"/>
      <c r="H706" s="38"/>
      <c r="I706" s="38"/>
      <c r="J706" s="38"/>
      <c r="K706" s="38"/>
      <c r="L706" s="38"/>
      <c r="M706" s="38"/>
      <c r="N706" s="31"/>
      <c r="O706" s="31"/>
      <c r="P706" s="31"/>
      <c r="Q706" s="31"/>
      <c r="R706" s="31"/>
      <c r="S706" s="31"/>
      <c r="T706" s="31"/>
      <c r="U706" s="31"/>
      <c r="V706" s="31"/>
      <c r="W706" s="31"/>
      <c r="X706" s="31"/>
      <c r="Y706" s="31"/>
      <c r="Z706" s="31"/>
      <c r="AA706" s="143"/>
      <c r="AB706" s="144"/>
      <c r="AC706" s="145"/>
      <c r="AD706" s="146"/>
      <c r="AE706" s="126"/>
      <c r="AF706" s="327"/>
      <c r="AG706" s="129"/>
      <c r="AH706" s="129"/>
      <c r="AI706" s="129"/>
      <c r="AJ706" s="129"/>
      <c r="AK706" s="129"/>
      <c r="AL706" s="129"/>
      <c r="AM706" s="129"/>
      <c r="AN706" s="129"/>
      <c r="AO706" s="129"/>
      <c r="AP706" s="31"/>
      <c r="AQ706" s="45"/>
      <c r="AR706" s="31"/>
    </row>
    <row r="707" spans="1:44">
      <c r="A707" s="367"/>
      <c r="B707" s="369"/>
      <c r="C707" s="488"/>
      <c r="D707" s="47"/>
      <c r="E707" s="2329"/>
      <c r="F707" s="32"/>
      <c r="G707" s="38"/>
      <c r="H707" s="38"/>
      <c r="I707" s="38"/>
      <c r="J707" s="38"/>
      <c r="K707" s="38"/>
      <c r="L707" s="38"/>
      <c r="M707" s="38"/>
      <c r="N707" s="31"/>
      <c r="O707" s="31"/>
      <c r="P707" s="31"/>
      <c r="Q707" s="31"/>
      <c r="R707" s="31"/>
      <c r="S707" s="31"/>
      <c r="T707" s="31"/>
      <c r="U707" s="31"/>
      <c r="V707" s="31"/>
      <c r="W707" s="31"/>
      <c r="X707" s="31"/>
      <c r="Y707" s="31"/>
      <c r="Z707" s="31"/>
      <c r="AA707" s="143"/>
      <c r="AB707" s="144"/>
      <c r="AC707" s="145"/>
      <c r="AD707" s="146"/>
      <c r="AE707" s="126"/>
      <c r="AF707" s="327"/>
      <c r="AG707" s="129"/>
      <c r="AH707" s="129"/>
      <c r="AI707" s="129"/>
      <c r="AJ707" s="129"/>
      <c r="AK707" s="129"/>
      <c r="AL707" s="129"/>
      <c r="AM707" s="129"/>
      <c r="AN707" s="129"/>
      <c r="AO707" s="129"/>
      <c r="AP707" s="31"/>
      <c r="AQ707" s="45"/>
      <c r="AR707" s="31"/>
    </row>
    <row r="708" spans="1:44">
      <c r="A708" s="367"/>
      <c r="B708" s="369"/>
      <c r="C708" s="488"/>
      <c r="D708" s="47"/>
      <c r="E708" s="2329"/>
      <c r="F708" s="32"/>
      <c r="G708" s="38"/>
      <c r="H708" s="38"/>
      <c r="I708" s="38"/>
      <c r="J708" s="38"/>
      <c r="K708" s="38"/>
      <c r="L708" s="38"/>
      <c r="M708" s="38"/>
      <c r="N708" s="31"/>
      <c r="O708" s="31"/>
      <c r="P708" s="31"/>
      <c r="Q708" s="31"/>
      <c r="R708" s="31"/>
      <c r="S708" s="31"/>
      <c r="T708" s="31"/>
      <c r="U708" s="31"/>
      <c r="V708" s="31"/>
      <c r="W708" s="31"/>
      <c r="X708" s="31"/>
      <c r="Y708" s="31"/>
      <c r="Z708" s="31"/>
      <c r="AA708" s="143"/>
      <c r="AB708" s="144"/>
      <c r="AC708" s="145"/>
      <c r="AD708" s="146"/>
      <c r="AE708" s="126"/>
      <c r="AF708" s="327"/>
      <c r="AG708" s="129"/>
      <c r="AH708" s="129"/>
      <c r="AI708" s="129"/>
      <c r="AJ708" s="129"/>
      <c r="AK708" s="129"/>
      <c r="AL708" s="129"/>
      <c r="AM708" s="129"/>
      <c r="AN708" s="129"/>
      <c r="AO708" s="129"/>
      <c r="AP708" s="31"/>
      <c r="AQ708" s="45"/>
      <c r="AR708" s="31"/>
    </row>
    <row r="709" spans="1:44" ht="32.4" customHeight="1">
      <c r="A709" s="328"/>
      <c r="B709" s="330"/>
      <c r="C709" s="105"/>
      <c r="D709" s="139"/>
      <c r="E709" s="2329"/>
      <c r="F709" s="142"/>
      <c r="G709" s="46"/>
      <c r="H709" s="46"/>
      <c r="I709" s="46"/>
      <c r="J709" s="46"/>
      <c r="K709" s="46"/>
      <c r="L709" s="46"/>
      <c r="M709" s="46"/>
      <c r="N709" s="46"/>
      <c r="O709" s="46"/>
      <c r="P709" s="46"/>
      <c r="Q709" s="46"/>
      <c r="R709" s="46"/>
      <c r="S709" s="46"/>
      <c r="T709" s="46"/>
      <c r="U709" s="46"/>
      <c r="V709" s="46"/>
      <c r="W709" s="46"/>
      <c r="X709" s="46"/>
      <c r="Y709" s="46"/>
      <c r="Z709" s="46"/>
      <c r="AA709" s="143"/>
      <c r="AB709" s="144"/>
      <c r="AC709" s="145"/>
      <c r="AD709" s="146"/>
      <c r="AE709" s="126"/>
      <c r="AF709" s="327"/>
      <c r="AG709" s="129"/>
      <c r="AH709" s="129"/>
      <c r="AI709" s="129"/>
      <c r="AJ709" s="129"/>
      <c r="AK709" s="129"/>
      <c r="AL709" s="129"/>
      <c r="AM709" s="129"/>
      <c r="AN709" s="129"/>
      <c r="AO709" s="129"/>
      <c r="AP709" s="31"/>
      <c r="AQ709" s="45"/>
      <c r="AR709" s="31"/>
    </row>
    <row r="710" spans="1:44" ht="13.5" customHeight="1">
      <c r="A710" s="2329" t="s">
        <v>1109</v>
      </c>
      <c r="B710" s="1090">
        <v>31</v>
      </c>
      <c r="C710" s="1497" t="s">
        <v>586</v>
      </c>
      <c r="D710" s="63" t="s">
        <v>241</v>
      </c>
      <c r="E710" s="1056" t="s">
        <v>587</v>
      </c>
      <c r="F710" s="32"/>
      <c r="G710" s="1217" t="s">
        <v>72</v>
      </c>
      <c r="H710" s="1217"/>
      <c r="I710" s="1217"/>
      <c r="J710" s="1217"/>
      <c r="K710" s="1217"/>
      <c r="L710" s="1217"/>
      <c r="M710" s="2158"/>
      <c r="N710" s="1202" t="s">
        <v>114</v>
      </c>
      <c r="O710" s="1202"/>
      <c r="P710" s="1202"/>
      <c r="Q710" s="1202"/>
      <c r="R710" s="1202"/>
      <c r="S710" s="1202"/>
      <c r="T710" s="1202"/>
      <c r="U710" s="1202"/>
      <c r="V710" s="1202"/>
      <c r="W710" s="31"/>
      <c r="X710" s="31"/>
      <c r="Y710" s="31"/>
      <c r="Z710" s="31"/>
      <c r="AA710" s="45"/>
      <c r="AB710" s="1082" t="s">
        <v>495</v>
      </c>
      <c r="AC710" s="1113"/>
      <c r="AD710" s="1114"/>
      <c r="AE710" s="126"/>
      <c r="AF710" s="327"/>
      <c r="AG710" s="129"/>
      <c r="AH710" s="129"/>
      <c r="AI710" s="129"/>
      <c r="AJ710" s="129"/>
      <c r="AK710" s="129"/>
      <c r="AL710" s="129"/>
      <c r="AM710" s="129"/>
      <c r="AN710" s="129"/>
      <c r="AO710" s="129"/>
      <c r="AP710" s="31"/>
      <c r="AQ710" s="45"/>
      <c r="AR710" s="31"/>
    </row>
    <row r="711" spans="1:44">
      <c r="A711" s="2329"/>
      <c r="B711" s="1090"/>
      <c r="C711" s="1497"/>
      <c r="D711" s="47"/>
      <c r="E711" s="1056"/>
      <c r="F711" s="32"/>
      <c r="G711" s="1217"/>
      <c r="H711" s="1217"/>
      <c r="I711" s="1217"/>
      <c r="J711" s="1217"/>
      <c r="K711" s="1217"/>
      <c r="L711" s="1217"/>
      <c r="M711" s="2158"/>
      <c r="N711" s="1202"/>
      <c r="O711" s="1202"/>
      <c r="P711" s="1202"/>
      <c r="Q711" s="1202"/>
      <c r="R711" s="1202"/>
      <c r="S711" s="1202"/>
      <c r="T711" s="1202"/>
      <c r="U711" s="1202"/>
      <c r="V711" s="1202"/>
      <c r="W711" s="31"/>
      <c r="X711" s="31"/>
      <c r="Y711" s="31"/>
      <c r="Z711" s="31"/>
      <c r="AA711" s="45"/>
      <c r="AB711" s="1082"/>
      <c r="AC711" s="1113"/>
      <c r="AD711" s="1114"/>
      <c r="AE711" s="126"/>
      <c r="AF711" s="327"/>
      <c r="AG711" s="129"/>
      <c r="AH711" s="129"/>
      <c r="AI711" s="129"/>
      <c r="AJ711" s="129"/>
      <c r="AK711" s="129"/>
      <c r="AL711" s="129"/>
      <c r="AM711" s="129"/>
      <c r="AN711" s="129"/>
      <c r="AO711" s="129"/>
      <c r="AP711" s="31"/>
      <c r="AQ711" s="45"/>
      <c r="AR711" s="31"/>
    </row>
    <row r="712" spans="1:44">
      <c r="A712" s="2329"/>
      <c r="B712" s="369"/>
      <c r="C712" s="1497"/>
      <c r="D712" s="47"/>
      <c r="E712" s="1056"/>
      <c r="F712" s="32"/>
      <c r="G712" s="148"/>
      <c r="H712" s="31"/>
      <c r="I712" s="31"/>
      <c r="J712" s="31"/>
      <c r="K712" s="31"/>
      <c r="L712" s="31"/>
      <c r="M712" s="31"/>
      <c r="N712" s="31"/>
      <c r="O712" s="31"/>
      <c r="P712" s="31"/>
      <c r="Q712" s="31"/>
      <c r="R712" s="31"/>
      <c r="S712" s="31"/>
      <c r="T712" s="31"/>
      <c r="U712" s="31"/>
      <c r="V712" s="31"/>
      <c r="W712" s="31"/>
      <c r="X712" s="31"/>
      <c r="Y712" s="31"/>
      <c r="Z712" s="31"/>
      <c r="AA712" s="45"/>
      <c r="AB712" s="1082"/>
      <c r="AC712" s="1113"/>
      <c r="AD712" s="1114"/>
      <c r="AE712" s="126"/>
      <c r="AF712" s="327"/>
      <c r="AG712" s="129"/>
      <c r="AH712" s="129"/>
      <c r="AI712" s="129"/>
      <c r="AJ712" s="129"/>
      <c r="AK712" s="129"/>
      <c r="AL712" s="129"/>
      <c r="AM712" s="129"/>
      <c r="AN712" s="129"/>
      <c r="AO712" s="129"/>
      <c r="AP712" s="31"/>
      <c r="AQ712" s="45"/>
      <c r="AR712" s="31"/>
    </row>
    <row r="713" spans="1:44">
      <c r="A713" s="2329"/>
      <c r="B713" s="369"/>
      <c r="C713" s="1497"/>
      <c r="D713" s="47"/>
      <c r="E713" s="1056"/>
      <c r="F713" s="32"/>
      <c r="G713" s="31" t="s">
        <v>17</v>
      </c>
      <c r="H713" s="31"/>
      <c r="I713" s="31"/>
      <c r="J713" s="31"/>
      <c r="K713" s="31"/>
      <c r="L713" s="31"/>
      <c r="M713" s="31"/>
      <c r="N713" s="31"/>
      <c r="O713" s="31"/>
      <c r="P713" s="31"/>
      <c r="Q713" s="31"/>
      <c r="R713" s="31"/>
      <c r="S713" s="31"/>
      <c r="T713" s="31"/>
      <c r="U713" s="31"/>
      <c r="V713" s="31"/>
      <c r="W713" s="31"/>
      <c r="X713" s="31"/>
      <c r="Y713" s="31"/>
      <c r="Z713" s="31"/>
      <c r="AA713" s="45"/>
      <c r="AB713" s="144"/>
      <c r="AC713" s="145"/>
      <c r="AD713" s="146"/>
      <c r="AE713" s="126"/>
      <c r="AF713" s="327"/>
      <c r="AG713" s="129"/>
      <c r="AH713" s="129"/>
      <c r="AI713" s="129"/>
      <c r="AJ713" s="129"/>
      <c r="AK713" s="129"/>
      <c r="AL713" s="129"/>
      <c r="AM713" s="129"/>
      <c r="AN713" s="129"/>
      <c r="AO713" s="129"/>
      <c r="AP713" s="31"/>
      <c r="AQ713" s="45"/>
      <c r="AR713" s="31"/>
    </row>
    <row r="714" spans="1:44" ht="13.5" customHeight="1">
      <c r="A714" s="2329"/>
      <c r="B714" s="369"/>
      <c r="C714" s="1497"/>
      <c r="D714" s="47"/>
      <c r="E714" s="1056"/>
      <c r="F714" s="32"/>
      <c r="G714" s="1062"/>
      <c r="H714" s="1063"/>
      <c r="I714" s="1064"/>
      <c r="J714" s="1521" t="s">
        <v>99</v>
      </c>
      <c r="K714" s="1522"/>
      <c r="L714" s="1522"/>
      <c r="M714" s="1522"/>
      <c r="N714" s="1523"/>
      <c r="O714" s="1521" t="s">
        <v>100</v>
      </c>
      <c r="P714" s="1522"/>
      <c r="Q714" s="1522"/>
      <c r="R714" s="1522"/>
      <c r="S714" s="1523"/>
      <c r="T714" s="31"/>
      <c r="U714" s="126"/>
      <c r="V714" s="126"/>
      <c r="W714" s="126"/>
      <c r="X714" s="126"/>
      <c r="Y714" s="126"/>
      <c r="Z714" s="126"/>
      <c r="AA714" s="440"/>
      <c r="AB714" s="144"/>
      <c r="AC714" s="145"/>
      <c r="AD714" s="146"/>
      <c r="AE714" s="126"/>
      <c r="AF714" s="327"/>
      <c r="AG714" s="129"/>
      <c r="AH714" s="129"/>
      <c r="AI714" s="129"/>
      <c r="AJ714" s="129"/>
      <c r="AK714" s="129"/>
      <c r="AL714" s="129"/>
      <c r="AM714" s="129"/>
      <c r="AN714" s="129"/>
      <c r="AO714" s="129"/>
      <c r="AP714" s="31"/>
      <c r="AQ714" s="45"/>
      <c r="AR714" s="31"/>
    </row>
    <row r="715" spans="1:44">
      <c r="A715" s="2329"/>
      <c r="B715" s="369"/>
      <c r="C715" s="1497"/>
      <c r="D715" s="47"/>
      <c r="E715" s="1056"/>
      <c r="F715" s="32"/>
      <c r="G715" s="1521" t="s">
        <v>18</v>
      </c>
      <c r="H715" s="1522"/>
      <c r="I715" s="1523"/>
      <c r="J715" s="2280" t="s">
        <v>103</v>
      </c>
      <c r="K715" s="1995"/>
      <c r="L715" s="1995"/>
      <c r="M715" s="1995"/>
      <c r="N715" s="2281"/>
      <c r="O715" s="2280" t="s">
        <v>103</v>
      </c>
      <c r="P715" s="1995"/>
      <c r="Q715" s="1995"/>
      <c r="R715" s="1995"/>
      <c r="S715" s="2281"/>
      <c r="T715" s="31"/>
      <c r="U715" s="126"/>
      <c r="V715" s="126"/>
      <c r="W715" s="126"/>
      <c r="X715" s="126"/>
      <c r="Y715" s="126"/>
      <c r="Z715" s="126"/>
      <c r="AA715" s="440"/>
      <c r="AB715" s="144"/>
      <c r="AC715" s="145"/>
      <c r="AD715" s="146"/>
      <c r="AE715" s="126"/>
      <c r="AF715" s="327"/>
      <c r="AG715" s="129"/>
      <c r="AH715" s="129"/>
      <c r="AI715" s="129"/>
      <c r="AJ715" s="129"/>
      <c r="AK715" s="129"/>
      <c r="AL715" s="129"/>
      <c r="AM715" s="129"/>
      <c r="AN715" s="129"/>
      <c r="AO715" s="129"/>
      <c r="AP715" s="31"/>
      <c r="AQ715" s="45"/>
      <c r="AR715" s="31"/>
    </row>
    <row r="716" spans="1:44">
      <c r="A716" s="367"/>
      <c r="B716" s="369"/>
      <c r="C716" s="488"/>
      <c r="D716" s="47"/>
      <c r="E716" s="1056"/>
      <c r="F716" s="32"/>
      <c r="G716" s="1521" t="s">
        <v>19</v>
      </c>
      <c r="H716" s="1522"/>
      <c r="I716" s="1523"/>
      <c r="J716" s="2280" t="s">
        <v>103</v>
      </c>
      <c r="K716" s="1995"/>
      <c r="L716" s="1995"/>
      <c r="M716" s="1995"/>
      <c r="N716" s="2281"/>
      <c r="O716" s="2280" t="s">
        <v>103</v>
      </c>
      <c r="P716" s="1995"/>
      <c r="Q716" s="1995"/>
      <c r="R716" s="1995"/>
      <c r="S716" s="2281"/>
      <c r="T716" s="31"/>
      <c r="U716" s="126"/>
      <c r="V716" s="126"/>
      <c r="W716" s="126"/>
      <c r="X716" s="126"/>
      <c r="Y716" s="126"/>
      <c r="Z716" s="126"/>
      <c r="AA716" s="440"/>
      <c r="AB716" s="144"/>
      <c r="AC716" s="145"/>
      <c r="AD716" s="146"/>
      <c r="AE716" s="126"/>
      <c r="AF716" s="327"/>
      <c r="AG716" s="129"/>
      <c r="AH716" s="129"/>
      <c r="AI716" s="129"/>
      <c r="AJ716" s="129"/>
      <c r="AK716" s="129"/>
      <c r="AL716" s="129"/>
      <c r="AM716" s="129"/>
      <c r="AN716" s="129"/>
      <c r="AO716" s="129"/>
      <c r="AP716" s="31"/>
      <c r="AQ716" s="45"/>
      <c r="AR716" s="31"/>
    </row>
    <row r="717" spans="1:44" ht="29.4" customHeight="1">
      <c r="A717" s="367"/>
      <c r="B717" s="369"/>
      <c r="C717" s="488"/>
      <c r="D717" s="47"/>
      <c r="E717" s="1056"/>
      <c r="F717" s="32"/>
      <c r="G717" s="148"/>
      <c r="H717" s="31"/>
      <c r="I717" s="31"/>
      <c r="J717" s="31"/>
      <c r="K717" s="31"/>
      <c r="L717" s="31"/>
      <c r="M717" s="31"/>
      <c r="N717" s="31"/>
      <c r="O717" s="31"/>
      <c r="P717" s="31"/>
      <c r="Q717" s="31"/>
      <c r="R717" s="31"/>
      <c r="S717" s="31"/>
      <c r="T717" s="31"/>
      <c r="U717" s="126"/>
      <c r="V717" s="126"/>
      <c r="W717" s="126"/>
      <c r="X717" s="126"/>
      <c r="Y717" s="126"/>
      <c r="Z717" s="126"/>
      <c r="AA717" s="440"/>
      <c r="AB717" s="144"/>
      <c r="AC717" s="145"/>
      <c r="AD717" s="146"/>
      <c r="AE717" s="126"/>
      <c r="AF717" s="327"/>
      <c r="AG717" s="129"/>
      <c r="AH717" s="129"/>
      <c r="AI717" s="129"/>
      <c r="AJ717" s="129"/>
      <c r="AK717" s="129"/>
      <c r="AL717" s="129"/>
      <c r="AM717" s="129"/>
      <c r="AN717" s="129"/>
      <c r="AO717" s="129"/>
      <c r="AP717" s="31"/>
      <c r="AQ717" s="45"/>
      <c r="AR717" s="31"/>
    </row>
    <row r="718" spans="1:44" ht="2.25" customHeight="1">
      <c r="A718" s="328"/>
      <c r="B718" s="330"/>
      <c r="C718" s="105"/>
      <c r="D718" s="139"/>
      <c r="E718" s="139"/>
      <c r="F718" s="142"/>
      <c r="G718" s="46"/>
      <c r="H718" s="46"/>
      <c r="I718" s="46"/>
      <c r="J718" s="46"/>
      <c r="K718" s="46"/>
      <c r="L718" s="46"/>
      <c r="M718" s="46"/>
      <c r="N718" s="46"/>
      <c r="O718" s="46"/>
      <c r="P718" s="46"/>
      <c r="Q718" s="46"/>
      <c r="R718" s="46"/>
      <c r="S718" s="46"/>
      <c r="T718" s="46"/>
      <c r="U718" s="46"/>
      <c r="V718" s="46"/>
      <c r="W718" s="46"/>
      <c r="X718" s="46"/>
      <c r="Y718" s="46"/>
      <c r="Z718" s="46"/>
      <c r="AA718" s="143"/>
      <c r="AB718" s="144"/>
      <c r="AC718" s="145"/>
      <c r="AD718" s="146"/>
      <c r="AE718" s="126"/>
      <c r="AF718" s="327"/>
      <c r="AG718" s="129"/>
      <c r="AH718" s="129"/>
      <c r="AI718" s="129"/>
      <c r="AJ718" s="129"/>
      <c r="AK718" s="129"/>
      <c r="AL718" s="129"/>
      <c r="AM718" s="129"/>
      <c r="AN718" s="129"/>
      <c r="AO718" s="129"/>
      <c r="AP718" s="31"/>
      <c r="AQ718" s="45"/>
      <c r="AR718" s="31"/>
    </row>
    <row r="719" spans="1:44" ht="13.5" customHeight="1">
      <c r="A719" s="1008" t="s">
        <v>1110</v>
      </c>
      <c r="B719" s="1090">
        <v>32</v>
      </c>
      <c r="C719" s="1180" t="s">
        <v>943</v>
      </c>
      <c r="D719" s="1010" t="s">
        <v>242</v>
      </c>
      <c r="E719" s="1056" t="s">
        <v>588</v>
      </c>
      <c r="F719" s="32"/>
      <c r="G719" s="1011" t="s">
        <v>72</v>
      </c>
      <c r="H719" s="1011"/>
      <c r="I719" s="1011"/>
      <c r="J719" s="1011"/>
      <c r="K719" s="1011"/>
      <c r="L719" s="1011"/>
      <c r="M719" s="1012"/>
      <c r="N719" s="1202" t="s">
        <v>114</v>
      </c>
      <c r="O719" s="1202"/>
      <c r="P719" s="1202"/>
      <c r="Q719" s="1202"/>
      <c r="R719" s="1202"/>
      <c r="S719" s="1202"/>
      <c r="T719" s="1202"/>
      <c r="U719" s="1202"/>
      <c r="V719" s="1202"/>
      <c r="W719" s="46"/>
      <c r="X719" s="46"/>
      <c r="Y719" s="46"/>
      <c r="Z719" s="46"/>
      <c r="AA719" s="143"/>
      <c r="AB719" s="1082" t="s">
        <v>495</v>
      </c>
      <c r="AC719" s="1113"/>
      <c r="AD719" s="1114"/>
      <c r="AE719" s="126"/>
      <c r="AF719" s="327"/>
      <c r="AG719" s="129"/>
      <c r="AH719" s="129"/>
      <c r="AI719" s="129"/>
      <c r="AJ719" s="129"/>
      <c r="AK719" s="129"/>
      <c r="AL719" s="129"/>
      <c r="AM719" s="129"/>
      <c r="AN719" s="129"/>
      <c r="AO719" s="129"/>
      <c r="AP719" s="31"/>
      <c r="AQ719" s="45"/>
      <c r="AR719" s="31"/>
    </row>
    <row r="720" spans="1:44">
      <c r="A720" s="1008"/>
      <c r="B720" s="1090"/>
      <c r="C720" s="1180"/>
      <c r="D720" s="1010"/>
      <c r="E720" s="1056"/>
      <c r="F720" s="32"/>
      <c r="G720" s="1011"/>
      <c r="H720" s="1011"/>
      <c r="I720" s="1011"/>
      <c r="J720" s="1011"/>
      <c r="K720" s="1011"/>
      <c r="L720" s="1011"/>
      <c r="M720" s="1012"/>
      <c r="N720" s="1202"/>
      <c r="O720" s="1202"/>
      <c r="P720" s="1202"/>
      <c r="Q720" s="1202"/>
      <c r="R720" s="1202"/>
      <c r="S720" s="1202"/>
      <c r="T720" s="1202"/>
      <c r="U720" s="1202"/>
      <c r="V720" s="1202"/>
      <c r="W720" s="46"/>
      <c r="X720" s="46"/>
      <c r="Y720" s="46"/>
      <c r="Z720" s="46"/>
      <c r="AA720" s="143"/>
      <c r="AB720" s="1082"/>
      <c r="AC720" s="1113"/>
      <c r="AD720" s="1114"/>
      <c r="AE720" s="126"/>
      <c r="AF720" s="327"/>
      <c r="AG720" s="129"/>
      <c r="AH720" s="129"/>
      <c r="AI720" s="129"/>
      <c r="AJ720" s="129"/>
      <c r="AK720" s="129"/>
      <c r="AL720" s="129"/>
      <c r="AM720" s="129"/>
      <c r="AN720" s="129"/>
      <c r="AO720" s="129"/>
      <c r="AP720" s="31"/>
      <c r="AQ720" s="45"/>
      <c r="AR720" s="31"/>
    </row>
    <row r="721" spans="1:44">
      <c r="A721" s="1008"/>
      <c r="B721" s="59"/>
      <c r="C721" s="1180"/>
      <c r="D721" s="1010"/>
      <c r="E721" s="1056"/>
      <c r="F721" s="32"/>
      <c r="G721" s="350"/>
      <c r="H721" s="350"/>
      <c r="I721" s="350"/>
      <c r="J721" s="350"/>
      <c r="K721" s="124"/>
      <c r="L721" s="124"/>
      <c r="M721" s="124"/>
      <c r="N721" s="124"/>
      <c r="O721" s="370"/>
      <c r="P721" s="370"/>
      <c r="Q721" s="370"/>
      <c r="R721" s="370"/>
      <c r="S721" s="370"/>
      <c r="T721" s="370"/>
      <c r="U721" s="370"/>
      <c r="V721" s="370"/>
      <c r="W721" s="46"/>
      <c r="X721" s="46"/>
      <c r="Y721" s="46"/>
      <c r="Z721" s="46"/>
      <c r="AA721" s="143"/>
      <c r="AB721" s="1082"/>
      <c r="AC721" s="1113"/>
      <c r="AD721" s="1114"/>
      <c r="AE721" s="126"/>
      <c r="AF721" s="327"/>
      <c r="AG721" s="129"/>
      <c r="AH721" s="129"/>
      <c r="AI721" s="129"/>
      <c r="AJ721" s="129"/>
      <c r="AK721" s="129"/>
      <c r="AL721" s="129"/>
      <c r="AM721" s="129"/>
      <c r="AN721" s="129"/>
      <c r="AO721" s="129"/>
      <c r="AP721" s="31"/>
      <c r="AQ721" s="45"/>
      <c r="AR721" s="31"/>
    </row>
    <row r="722" spans="1:44" ht="12" customHeight="1">
      <c r="A722" s="1008"/>
      <c r="B722" s="59"/>
      <c r="C722" s="1180"/>
      <c r="D722" s="1010"/>
      <c r="E722" s="1056"/>
      <c r="F722" s="32"/>
      <c r="G722" s="350"/>
      <c r="H722" s="350"/>
      <c r="I722" s="350"/>
      <c r="J722" s="350"/>
      <c r="K722" s="124"/>
      <c r="L722" s="124"/>
      <c r="M722" s="124"/>
      <c r="N722" s="124"/>
      <c r="O722" s="370"/>
      <c r="P722" s="370"/>
      <c r="Q722" s="370"/>
      <c r="R722" s="370"/>
      <c r="S722" s="370"/>
      <c r="T722" s="370"/>
      <c r="U722" s="370"/>
      <c r="V722" s="370"/>
      <c r="W722" s="46"/>
      <c r="X722" s="46"/>
      <c r="Y722" s="46"/>
      <c r="Z722" s="46"/>
      <c r="AA722" s="143"/>
      <c r="AB722" s="144"/>
      <c r="AC722" s="145"/>
      <c r="AD722" s="146"/>
      <c r="AE722" s="126"/>
      <c r="AF722" s="327"/>
      <c r="AG722" s="129"/>
      <c r="AH722" s="129"/>
      <c r="AI722" s="129"/>
      <c r="AJ722" s="129"/>
      <c r="AK722" s="129"/>
      <c r="AL722" s="129"/>
      <c r="AM722" s="129"/>
      <c r="AN722" s="129"/>
      <c r="AO722" s="129"/>
      <c r="AP722" s="31"/>
      <c r="AQ722" s="45"/>
      <c r="AR722" s="31"/>
    </row>
    <row r="723" spans="1:44" ht="23.4" customHeight="1">
      <c r="A723" s="328"/>
      <c r="B723" s="330"/>
      <c r="C723" s="470"/>
      <c r="D723" s="139"/>
      <c r="E723" s="139"/>
      <c r="F723" s="142"/>
      <c r="G723" s="46"/>
      <c r="H723" s="46"/>
      <c r="I723" s="46"/>
      <c r="J723" s="46"/>
      <c r="K723" s="46"/>
      <c r="L723" s="46"/>
      <c r="M723" s="46"/>
      <c r="N723" s="46"/>
      <c r="O723" s="46"/>
      <c r="P723" s="46"/>
      <c r="Q723" s="46"/>
      <c r="R723" s="46"/>
      <c r="S723" s="46"/>
      <c r="T723" s="46"/>
      <c r="U723" s="46"/>
      <c r="V723" s="46"/>
      <c r="W723" s="46"/>
      <c r="X723" s="46"/>
      <c r="Y723" s="46"/>
      <c r="Z723" s="46"/>
      <c r="AA723" s="143"/>
      <c r="AB723" s="144"/>
      <c r="AC723" s="145"/>
      <c r="AD723" s="146"/>
      <c r="AE723" s="126"/>
      <c r="AF723" s="327"/>
      <c r="AG723" s="129"/>
      <c r="AH723" s="129"/>
      <c r="AI723" s="129"/>
      <c r="AJ723" s="129"/>
      <c r="AK723" s="129"/>
      <c r="AL723" s="129"/>
      <c r="AM723" s="129"/>
      <c r="AN723" s="129"/>
      <c r="AO723" s="129"/>
      <c r="AP723" s="31"/>
      <c r="AQ723" s="45"/>
      <c r="AR723" s="31"/>
    </row>
    <row r="724" spans="1:44" ht="7.8" customHeight="1">
      <c r="A724" s="823"/>
      <c r="B724" s="824"/>
      <c r="C724" s="825"/>
      <c r="D724" s="826"/>
      <c r="E724" s="826"/>
      <c r="F724" s="815"/>
      <c r="G724" s="816"/>
      <c r="H724" s="816"/>
      <c r="I724" s="816"/>
      <c r="J724" s="816"/>
      <c r="K724" s="816"/>
      <c r="L724" s="816"/>
      <c r="M724" s="816"/>
      <c r="N724" s="816"/>
      <c r="O724" s="816"/>
      <c r="P724" s="816"/>
      <c r="Q724" s="816"/>
      <c r="R724" s="816"/>
      <c r="S724" s="816"/>
      <c r="T724" s="816"/>
      <c r="U724" s="816"/>
      <c r="V724" s="816"/>
      <c r="W724" s="816"/>
      <c r="X724" s="816"/>
      <c r="Y724" s="816"/>
      <c r="Z724" s="816"/>
      <c r="AA724" s="817"/>
      <c r="AB724" s="827"/>
      <c r="AC724" s="828"/>
      <c r="AD724" s="829"/>
      <c r="AE724" s="126"/>
      <c r="AF724" s="327"/>
      <c r="AG724" s="129"/>
      <c r="AH724" s="129"/>
      <c r="AI724" s="129"/>
      <c r="AJ724" s="129"/>
      <c r="AK724" s="129"/>
      <c r="AL724" s="129"/>
      <c r="AM724" s="129"/>
      <c r="AN724" s="129"/>
      <c r="AO724" s="129"/>
      <c r="AP724" s="31"/>
      <c r="AQ724" s="45"/>
      <c r="AR724" s="31"/>
    </row>
    <row r="725" spans="1:44" ht="13.5" customHeight="1">
      <c r="A725" s="1056" t="s">
        <v>1111</v>
      </c>
      <c r="B725" s="1090">
        <v>33</v>
      </c>
      <c r="C725" s="1342" t="s">
        <v>518</v>
      </c>
      <c r="D725" s="139" t="s">
        <v>242</v>
      </c>
      <c r="E725" s="1008" t="s">
        <v>944</v>
      </c>
      <c r="F725" s="142"/>
      <c r="G725" s="1011" t="s">
        <v>72</v>
      </c>
      <c r="H725" s="1011"/>
      <c r="I725" s="1011"/>
      <c r="J725" s="1011"/>
      <c r="K725" s="1011"/>
      <c r="L725" s="1011"/>
      <c r="M725" s="1012"/>
      <c r="N725" s="1059" t="s">
        <v>114</v>
      </c>
      <c r="O725" s="1059"/>
      <c r="P725" s="1059"/>
      <c r="Q725" s="1059"/>
      <c r="R725" s="1059"/>
      <c r="S725" s="1059"/>
      <c r="T725" s="1059"/>
      <c r="U725" s="1059"/>
      <c r="V725" s="1059"/>
      <c r="W725" s="46"/>
      <c r="X725" s="46"/>
      <c r="Y725" s="46"/>
      <c r="Z725" s="46"/>
      <c r="AA725" s="143"/>
      <c r="AB725" s="1082" t="s">
        <v>495</v>
      </c>
      <c r="AC725" s="1113"/>
      <c r="AD725" s="1114"/>
      <c r="AE725" s="126"/>
      <c r="AF725" s="327"/>
      <c r="AG725" s="129"/>
      <c r="AH725" s="129"/>
      <c r="AI725" s="129"/>
      <c r="AJ725" s="129"/>
      <c r="AK725" s="129"/>
      <c r="AL725" s="129"/>
      <c r="AM725" s="129"/>
      <c r="AN725" s="129"/>
      <c r="AO725" s="129"/>
      <c r="AP725" s="31"/>
      <c r="AQ725" s="45"/>
      <c r="AR725" s="31"/>
    </row>
    <row r="726" spans="1:44">
      <c r="A726" s="1056"/>
      <c r="B726" s="1090"/>
      <c r="C726" s="1342"/>
      <c r="D726" s="139"/>
      <c r="E726" s="1008"/>
      <c r="F726" s="142"/>
      <c r="G726" s="1011"/>
      <c r="H726" s="1011"/>
      <c r="I726" s="1011"/>
      <c r="J726" s="1011"/>
      <c r="K726" s="1011"/>
      <c r="L726" s="1011"/>
      <c r="M726" s="1012"/>
      <c r="N726" s="1059"/>
      <c r="O726" s="1059"/>
      <c r="P726" s="1059"/>
      <c r="Q726" s="1059"/>
      <c r="R726" s="1059"/>
      <c r="S726" s="1059"/>
      <c r="T726" s="1059"/>
      <c r="U726" s="1059"/>
      <c r="V726" s="1059"/>
      <c r="W726" s="46"/>
      <c r="X726" s="46"/>
      <c r="Y726" s="46"/>
      <c r="Z726" s="46"/>
      <c r="AA726" s="143"/>
      <c r="AB726" s="1082"/>
      <c r="AC726" s="1113"/>
      <c r="AD726" s="1114"/>
      <c r="AE726" s="126"/>
      <c r="AF726" s="327"/>
      <c r="AG726" s="129"/>
      <c r="AH726" s="129"/>
      <c r="AI726" s="129"/>
      <c r="AJ726" s="129"/>
      <c r="AK726" s="129"/>
      <c r="AL726" s="129"/>
      <c r="AM726" s="129"/>
      <c r="AN726" s="129"/>
      <c r="AO726" s="129"/>
      <c r="AP726" s="31"/>
      <c r="AQ726" s="45"/>
      <c r="AR726" s="31"/>
    </row>
    <row r="727" spans="1:44">
      <c r="A727" s="328"/>
      <c r="B727" s="330"/>
      <c r="C727" s="105"/>
      <c r="D727" s="139"/>
      <c r="E727" s="1008"/>
      <c r="F727" s="142"/>
      <c r="G727" s="46"/>
      <c r="H727" s="46"/>
      <c r="I727" s="46"/>
      <c r="J727" s="46"/>
      <c r="K727" s="46"/>
      <c r="L727" s="46"/>
      <c r="M727" s="46"/>
      <c r="N727" s="46"/>
      <c r="O727" s="46"/>
      <c r="P727" s="46"/>
      <c r="Q727" s="46"/>
      <c r="R727" s="46"/>
      <c r="S727" s="46"/>
      <c r="T727" s="46"/>
      <c r="U727" s="46"/>
      <c r="V727" s="46"/>
      <c r="W727" s="46"/>
      <c r="X727" s="46"/>
      <c r="Y727" s="46"/>
      <c r="Z727" s="46"/>
      <c r="AA727" s="143"/>
      <c r="AB727" s="1082"/>
      <c r="AC727" s="1113"/>
      <c r="AD727" s="1114"/>
      <c r="AE727" s="126"/>
      <c r="AF727" s="327"/>
      <c r="AG727" s="129"/>
      <c r="AH727" s="129"/>
      <c r="AI727" s="129"/>
      <c r="AJ727" s="129"/>
      <c r="AK727" s="129"/>
      <c r="AL727" s="129"/>
      <c r="AM727" s="129"/>
      <c r="AN727" s="129"/>
      <c r="AO727" s="129"/>
      <c r="AP727" s="31"/>
      <c r="AQ727" s="45"/>
      <c r="AR727" s="31"/>
    </row>
    <row r="728" spans="1:44">
      <c r="A728" s="328"/>
      <c r="B728" s="330"/>
      <c r="C728" s="105"/>
      <c r="D728" s="139"/>
      <c r="E728" s="1008"/>
      <c r="F728" s="142"/>
      <c r="G728" s="46"/>
      <c r="H728" s="46"/>
      <c r="I728" s="46"/>
      <c r="J728" s="46"/>
      <c r="K728" s="46"/>
      <c r="L728" s="46"/>
      <c r="M728" s="46"/>
      <c r="N728" s="46"/>
      <c r="O728" s="46"/>
      <c r="P728" s="46"/>
      <c r="Q728" s="46"/>
      <c r="R728" s="46"/>
      <c r="S728" s="46"/>
      <c r="T728" s="46"/>
      <c r="U728" s="46"/>
      <c r="V728" s="46"/>
      <c r="W728" s="46"/>
      <c r="X728" s="46"/>
      <c r="Y728" s="46"/>
      <c r="Z728" s="46"/>
      <c r="AA728" s="143"/>
      <c r="AB728" s="144"/>
      <c r="AC728" s="145"/>
      <c r="AD728" s="146"/>
      <c r="AE728" s="126"/>
      <c r="AF728" s="327"/>
      <c r="AG728" s="129"/>
      <c r="AH728" s="129"/>
      <c r="AI728" s="129"/>
      <c r="AJ728" s="129"/>
      <c r="AK728" s="129"/>
      <c r="AL728" s="129"/>
      <c r="AM728" s="129"/>
      <c r="AN728" s="129"/>
      <c r="AO728" s="129"/>
      <c r="AP728" s="31"/>
      <c r="AQ728" s="45"/>
      <c r="AR728" s="31"/>
    </row>
    <row r="729" spans="1:44">
      <c r="A729" s="328"/>
      <c r="B729" s="330"/>
      <c r="C729" s="105"/>
      <c r="D729" s="139"/>
      <c r="E729" s="1008"/>
      <c r="F729" s="142"/>
      <c r="G729" s="46"/>
      <c r="H729" s="46"/>
      <c r="I729" s="46"/>
      <c r="J729" s="46"/>
      <c r="K729" s="46"/>
      <c r="L729" s="46"/>
      <c r="M729" s="46"/>
      <c r="N729" s="46"/>
      <c r="O729" s="46"/>
      <c r="P729" s="46"/>
      <c r="Q729" s="46"/>
      <c r="R729" s="46"/>
      <c r="S729" s="46"/>
      <c r="T729" s="46"/>
      <c r="U729" s="46"/>
      <c r="V729" s="46"/>
      <c r="W729" s="46"/>
      <c r="X729" s="46"/>
      <c r="Y729" s="46"/>
      <c r="Z729" s="46"/>
      <c r="AA729" s="143"/>
      <c r="AB729" s="144"/>
      <c r="AC729" s="145"/>
      <c r="AD729" s="146"/>
      <c r="AE729" s="126"/>
      <c r="AF729" s="327"/>
      <c r="AG729" s="129"/>
      <c r="AH729" s="129"/>
      <c r="AI729" s="129"/>
      <c r="AJ729" s="129"/>
      <c r="AK729" s="129"/>
      <c r="AL729" s="129"/>
      <c r="AM729" s="129"/>
      <c r="AN729" s="129"/>
      <c r="AO729" s="129"/>
      <c r="AP729" s="31"/>
      <c r="AQ729" s="45"/>
      <c r="AR729" s="31"/>
    </row>
    <row r="730" spans="1:44" ht="15.6" customHeight="1">
      <c r="A730" s="328"/>
      <c r="B730" s="330"/>
      <c r="C730" s="105"/>
      <c r="D730" s="139"/>
      <c r="E730" s="1008"/>
      <c r="F730" s="142"/>
      <c r="G730" s="46"/>
      <c r="H730" s="46"/>
      <c r="I730" s="46"/>
      <c r="J730" s="46"/>
      <c r="K730" s="46"/>
      <c r="L730" s="46"/>
      <c r="M730" s="46"/>
      <c r="N730" s="46"/>
      <c r="O730" s="46"/>
      <c r="P730" s="46"/>
      <c r="Q730" s="46"/>
      <c r="R730" s="46"/>
      <c r="S730" s="46"/>
      <c r="T730" s="46"/>
      <c r="U730" s="46"/>
      <c r="V730" s="46"/>
      <c r="W730" s="46"/>
      <c r="X730" s="46"/>
      <c r="Y730" s="46"/>
      <c r="Z730" s="46"/>
      <c r="AA730" s="143"/>
      <c r="AB730" s="144"/>
      <c r="AC730" s="145"/>
      <c r="AD730" s="146"/>
      <c r="AE730" s="126"/>
      <c r="AF730" s="327"/>
      <c r="AG730" s="129"/>
      <c r="AH730" s="129"/>
      <c r="AI730" s="129"/>
      <c r="AJ730" s="129"/>
      <c r="AK730" s="129"/>
      <c r="AL730" s="129"/>
      <c r="AM730" s="129"/>
      <c r="AN730" s="129"/>
      <c r="AO730" s="129"/>
      <c r="AP730" s="31"/>
      <c r="AQ730" s="45"/>
      <c r="AR730" s="31"/>
    </row>
    <row r="731" spans="1:44" ht="13.5" customHeight="1">
      <c r="A731" s="328"/>
      <c r="B731" s="330"/>
      <c r="C731" s="105"/>
      <c r="D731" s="139" t="s">
        <v>242</v>
      </c>
      <c r="E731" s="1056" t="s">
        <v>589</v>
      </c>
      <c r="F731" s="142"/>
      <c r="G731" s="1011" t="s">
        <v>72</v>
      </c>
      <c r="H731" s="1011"/>
      <c r="I731" s="1011"/>
      <c r="J731" s="1011"/>
      <c r="K731" s="1011"/>
      <c r="L731" s="1011"/>
      <c r="M731" s="1012"/>
      <c r="N731" s="1013" t="s">
        <v>116</v>
      </c>
      <c r="O731" s="1014"/>
      <c r="P731" s="1014"/>
      <c r="Q731" s="1014"/>
      <c r="R731" s="1014"/>
      <c r="S731" s="1014"/>
      <c r="T731" s="1014"/>
      <c r="U731" s="1014"/>
      <c r="V731" s="1015"/>
      <c r="W731" s="46"/>
      <c r="X731" s="46"/>
      <c r="Y731" s="46"/>
      <c r="Z731" s="46"/>
      <c r="AA731" s="143"/>
      <c r="AB731" s="1082" t="s">
        <v>495</v>
      </c>
      <c r="AC731" s="1113"/>
      <c r="AD731" s="1114"/>
      <c r="AE731" s="126"/>
      <c r="AF731" s="327"/>
      <c r="AG731" s="129"/>
      <c r="AH731" s="129"/>
      <c r="AI731" s="129"/>
      <c r="AJ731" s="129"/>
      <c r="AK731" s="129"/>
      <c r="AL731" s="129"/>
      <c r="AM731" s="129"/>
      <c r="AN731" s="129"/>
      <c r="AO731" s="129"/>
      <c r="AP731" s="31"/>
      <c r="AQ731" s="45"/>
      <c r="AR731" s="31"/>
    </row>
    <row r="732" spans="1:44">
      <c r="A732" s="328"/>
      <c r="B732" s="330"/>
      <c r="C732" s="105"/>
      <c r="D732" s="139"/>
      <c r="E732" s="1056"/>
      <c r="F732" s="142"/>
      <c r="G732" s="1011"/>
      <c r="H732" s="1011"/>
      <c r="I732" s="1011"/>
      <c r="J732" s="1011"/>
      <c r="K732" s="1011"/>
      <c r="L732" s="1011"/>
      <c r="M732" s="1012"/>
      <c r="N732" s="1016"/>
      <c r="O732" s="1017"/>
      <c r="P732" s="1017"/>
      <c r="Q732" s="1017"/>
      <c r="R732" s="1017"/>
      <c r="S732" s="1017"/>
      <c r="T732" s="1017"/>
      <c r="U732" s="1017"/>
      <c r="V732" s="1018"/>
      <c r="W732" s="46"/>
      <c r="X732" s="46"/>
      <c r="Y732" s="46"/>
      <c r="Z732" s="46"/>
      <c r="AA732" s="143"/>
      <c r="AB732" s="1082"/>
      <c r="AC732" s="1113"/>
      <c r="AD732" s="1114"/>
      <c r="AE732" s="126"/>
      <c r="AF732" s="327"/>
      <c r="AG732" s="129"/>
      <c r="AH732" s="129"/>
      <c r="AI732" s="129"/>
      <c r="AJ732" s="129"/>
      <c r="AK732" s="129"/>
      <c r="AL732" s="129"/>
      <c r="AM732" s="129"/>
      <c r="AN732" s="129"/>
      <c r="AO732" s="129"/>
      <c r="AP732" s="31"/>
      <c r="AQ732" s="45"/>
      <c r="AR732" s="31"/>
    </row>
    <row r="733" spans="1:44">
      <c r="A733" s="328"/>
      <c r="B733" s="330"/>
      <c r="C733" s="105"/>
      <c r="D733" s="139"/>
      <c r="E733" s="1056"/>
      <c r="F733" s="142"/>
      <c r="G733" s="46"/>
      <c r="H733" s="46"/>
      <c r="I733" s="46"/>
      <c r="J733" s="46"/>
      <c r="K733" s="46"/>
      <c r="L733" s="46"/>
      <c r="M733" s="46"/>
      <c r="N733" s="46"/>
      <c r="O733" s="46"/>
      <c r="P733" s="46"/>
      <c r="Q733" s="46"/>
      <c r="R733" s="46"/>
      <c r="S733" s="46"/>
      <c r="T733" s="46"/>
      <c r="U733" s="46"/>
      <c r="V733" s="46"/>
      <c r="W733" s="46"/>
      <c r="X733" s="46"/>
      <c r="Y733" s="46"/>
      <c r="Z733" s="46"/>
      <c r="AA733" s="143"/>
      <c r="AB733" s="1082"/>
      <c r="AC733" s="1113"/>
      <c r="AD733" s="1114"/>
      <c r="AE733" s="126"/>
      <c r="AF733" s="327"/>
      <c r="AG733" s="129"/>
      <c r="AH733" s="129"/>
      <c r="AI733" s="129"/>
      <c r="AJ733" s="129"/>
      <c r="AK733" s="129"/>
      <c r="AL733" s="129"/>
      <c r="AM733" s="129"/>
      <c r="AN733" s="129"/>
      <c r="AO733" s="129"/>
      <c r="AP733" s="31"/>
      <c r="AQ733" s="45"/>
      <c r="AR733" s="31"/>
    </row>
    <row r="734" spans="1:44" ht="13.5" customHeight="1">
      <c r="A734" s="328"/>
      <c r="B734" s="330"/>
      <c r="C734" s="105"/>
      <c r="D734" s="139"/>
      <c r="E734" s="139"/>
      <c r="F734" s="142"/>
      <c r="G734" s="2335" t="s">
        <v>1155</v>
      </c>
      <c r="H734" s="2335"/>
      <c r="I734" s="2335"/>
      <c r="J734" s="2335"/>
      <c r="K734" s="2335"/>
      <c r="L734" s="2335"/>
      <c r="M734" s="2335"/>
      <c r="N734" s="2335"/>
      <c r="O734" s="2335"/>
      <c r="P734" s="2335"/>
      <c r="Q734" s="2335"/>
      <c r="R734" s="2335"/>
      <c r="S734" s="2335"/>
      <c r="T734" s="2335"/>
      <c r="U734" s="2335"/>
      <c r="V734" s="2335"/>
      <c r="W734" s="2335"/>
      <c r="X734" s="2335"/>
      <c r="Y734" s="2335"/>
      <c r="Z734" s="2335"/>
      <c r="AA734" s="143"/>
      <c r="AB734" s="144"/>
      <c r="AC734" s="145"/>
      <c r="AD734" s="146"/>
      <c r="AE734" s="126"/>
      <c r="AF734" s="327"/>
      <c r="AG734" s="129"/>
      <c r="AH734" s="129"/>
      <c r="AI734" s="129"/>
      <c r="AJ734" s="129"/>
      <c r="AK734" s="129"/>
      <c r="AL734" s="129"/>
      <c r="AM734" s="129"/>
      <c r="AN734" s="129"/>
      <c r="AO734" s="129"/>
      <c r="AP734" s="31"/>
      <c r="AQ734" s="45"/>
      <c r="AR734" s="31"/>
    </row>
    <row r="735" spans="1:44" ht="2.25" customHeight="1">
      <c r="A735" s="328"/>
      <c r="B735" s="330"/>
      <c r="C735" s="105"/>
      <c r="D735" s="139"/>
      <c r="E735" s="139"/>
      <c r="F735" s="142"/>
      <c r="G735" s="706"/>
      <c r="H735" s="706"/>
      <c r="I735" s="706"/>
      <c r="J735" s="706"/>
      <c r="K735" s="706"/>
      <c r="L735" s="706"/>
      <c r="M735" s="706"/>
      <c r="N735" s="706"/>
      <c r="O735" s="706"/>
      <c r="P735" s="706"/>
      <c r="Q735" s="706"/>
      <c r="R735" s="706"/>
      <c r="S735" s="706"/>
      <c r="T735" s="706"/>
      <c r="U735" s="706"/>
      <c r="V735" s="706"/>
      <c r="W735" s="706"/>
      <c r="X735" s="706"/>
      <c r="Y735" s="706"/>
      <c r="Z735" s="706"/>
      <c r="AA735" s="143"/>
      <c r="AB735" s="144"/>
      <c r="AC735" s="145"/>
      <c r="AD735" s="146"/>
      <c r="AE735" s="126"/>
      <c r="AF735" s="327"/>
      <c r="AG735" s="129"/>
      <c r="AH735" s="129"/>
      <c r="AI735" s="129"/>
      <c r="AJ735" s="129"/>
      <c r="AK735" s="129"/>
      <c r="AL735" s="129"/>
      <c r="AM735" s="129"/>
      <c r="AN735" s="129"/>
      <c r="AO735" s="129"/>
      <c r="AP735" s="31"/>
      <c r="AQ735" s="45"/>
      <c r="AR735" s="31"/>
    </row>
    <row r="736" spans="1:44">
      <c r="A736" s="328"/>
      <c r="B736" s="330"/>
      <c r="C736" s="105"/>
      <c r="D736" s="139"/>
      <c r="E736" s="139"/>
      <c r="F736" s="142"/>
      <c r="G736" s="640"/>
      <c r="H736" s="2337"/>
      <c r="I736" s="2338"/>
      <c r="J736" s="2330" t="s">
        <v>499</v>
      </c>
      <c r="K736" s="2330"/>
      <c r="L736" s="2330"/>
      <c r="M736" s="2330"/>
      <c r="N736" s="2330"/>
      <c r="O736" s="2330"/>
      <c r="P736" s="2330"/>
      <c r="Q736" s="640"/>
      <c r="R736" s="640"/>
      <c r="S736" s="640"/>
      <c r="T736" s="640"/>
      <c r="U736" s="640"/>
      <c r="V736" s="640"/>
      <c r="W736" s="640"/>
      <c r="X736" s="640"/>
      <c r="Y736" s="640"/>
      <c r="Z736" s="640"/>
      <c r="AA736" s="143"/>
      <c r="AB736" s="144"/>
      <c r="AC736" s="145"/>
      <c r="AD736" s="146"/>
      <c r="AE736" s="126"/>
      <c r="AF736" s="327"/>
      <c r="AG736" s="129"/>
      <c r="AH736" s="129"/>
      <c r="AI736" s="129"/>
      <c r="AJ736" s="129"/>
      <c r="AK736" s="129"/>
      <c r="AL736" s="129"/>
      <c r="AM736" s="129"/>
      <c r="AN736" s="129"/>
      <c r="AO736" s="129"/>
      <c r="AP736" s="31"/>
      <c r="AQ736" s="45"/>
      <c r="AR736" s="31"/>
    </row>
    <row r="737" spans="1:44">
      <c r="A737" s="328"/>
      <c r="B737" s="330"/>
      <c r="C737" s="105"/>
      <c r="D737" s="139"/>
      <c r="E737" s="139"/>
      <c r="F737" s="142"/>
      <c r="G737" s="640"/>
      <c r="H737" s="2337"/>
      <c r="I737" s="2338"/>
      <c r="J737" s="2330" t="s">
        <v>1151</v>
      </c>
      <c r="K737" s="2330"/>
      <c r="L737" s="2330"/>
      <c r="M737" s="2330"/>
      <c r="N737" s="2330"/>
      <c r="O737" s="2330"/>
      <c r="P737" s="2330"/>
      <c r="Q737" s="640"/>
      <c r="R737" s="669" t="s">
        <v>1153</v>
      </c>
      <c r="S737" s="2339" t="s">
        <v>1154</v>
      </c>
      <c r="T737" s="2339"/>
      <c r="U737" s="2339"/>
      <c r="V737" s="2339"/>
      <c r="W737" s="2339"/>
      <c r="X737" s="2339"/>
      <c r="Y737" s="2339"/>
      <c r="Z737" s="2339"/>
      <c r="AA737" s="2340"/>
      <c r="AB737" s="144"/>
      <c r="AC737" s="145"/>
      <c r="AD737" s="146"/>
      <c r="AE737" s="126"/>
      <c r="AF737" s="327"/>
      <c r="AG737" s="129"/>
      <c r="AH737" s="129"/>
      <c r="AI737" s="129"/>
      <c r="AJ737" s="129"/>
      <c r="AK737" s="129"/>
      <c r="AL737" s="129"/>
      <c r="AM737" s="129"/>
      <c r="AN737" s="129"/>
      <c r="AO737" s="129"/>
      <c r="AP737" s="31"/>
      <c r="AQ737" s="45"/>
      <c r="AR737" s="31"/>
    </row>
    <row r="738" spans="1:44">
      <c r="A738" s="328"/>
      <c r="B738" s="330"/>
      <c r="C738" s="105"/>
      <c r="D738" s="139"/>
      <c r="E738" s="139"/>
      <c r="F738" s="142"/>
      <c r="G738" s="640"/>
      <c r="H738" s="2337"/>
      <c r="I738" s="2338"/>
      <c r="J738" s="2330" t="s">
        <v>1152</v>
      </c>
      <c r="K738" s="2330"/>
      <c r="L738" s="2330"/>
      <c r="M738" s="2330"/>
      <c r="N738" s="2330"/>
      <c r="O738" s="2330"/>
      <c r="P738" s="2330"/>
      <c r="Q738" s="640"/>
      <c r="R738" s="640"/>
      <c r="S738" s="2339"/>
      <c r="T738" s="2339"/>
      <c r="U738" s="2339"/>
      <c r="V738" s="2339"/>
      <c r="W738" s="2339"/>
      <c r="X738" s="2339"/>
      <c r="Y738" s="2339"/>
      <c r="Z738" s="2339"/>
      <c r="AA738" s="2340"/>
      <c r="AB738" s="144"/>
      <c r="AC738" s="145"/>
      <c r="AD738" s="146"/>
      <c r="AE738" s="126"/>
      <c r="AF738" s="327"/>
      <c r="AG738" s="129"/>
      <c r="AH738" s="129"/>
      <c r="AI738" s="129"/>
      <c r="AJ738" s="129"/>
      <c r="AK738" s="129"/>
      <c r="AL738" s="129"/>
      <c r="AM738" s="129"/>
      <c r="AN738" s="129"/>
      <c r="AO738" s="129"/>
      <c r="AP738" s="31"/>
      <c r="AQ738" s="45"/>
      <c r="AR738" s="31"/>
    </row>
    <row r="739" spans="1:44">
      <c r="A739" s="328"/>
      <c r="B739" s="330"/>
      <c r="C739" s="105"/>
      <c r="D739" s="139"/>
      <c r="E739" s="139"/>
      <c r="F739" s="142"/>
      <c r="G739" s="640"/>
      <c r="H739" s="2331"/>
      <c r="I739" s="2332"/>
      <c r="J739" s="2152" t="s">
        <v>16</v>
      </c>
      <c r="K739" s="2153"/>
      <c r="L739" s="2153"/>
      <c r="M739" s="2153"/>
      <c r="N739" s="2153"/>
      <c r="O739" s="2153"/>
      <c r="P739" s="2154"/>
      <c r="Q739" s="640"/>
      <c r="R739" s="640"/>
      <c r="S739" s="2339"/>
      <c r="T739" s="2339"/>
      <c r="U739" s="2339"/>
      <c r="V739" s="2339"/>
      <c r="W739" s="2339"/>
      <c r="X739" s="2339"/>
      <c r="Y739" s="2339"/>
      <c r="Z739" s="2339"/>
      <c r="AA739" s="2340"/>
      <c r="AB739" s="144"/>
      <c r="AC739" s="145"/>
      <c r="AD739" s="146"/>
      <c r="AE739" s="126"/>
      <c r="AF739" s="327"/>
      <c r="AG739" s="129"/>
      <c r="AH739" s="129"/>
      <c r="AI739" s="129"/>
      <c r="AJ739" s="129"/>
      <c r="AK739" s="129"/>
      <c r="AL739" s="129"/>
      <c r="AM739" s="129"/>
      <c r="AN739" s="129"/>
      <c r="AO739" s="129"/>
      <c r="AP739" s="31"/>
      <c r="AQ739" s="45"/>
      <c r="AR739" s="31"/>
    </row>
    <row r="740" spans="1:44">
      <c r="A740" s="328"/>
      <c r="B740" s="330"/>
      <c r="C740" s="105"/>
      <c r="D740" s="139"/>
      <c r="E740" s="139"/>
      <c r="F740" s="142"/>
      <c r="G740" s="640"/>
      <c r="H740" s="2333"/>
      <c r="I740" s="2334"/>
      <c r="J740" s="500" t="s">
        <v>613</v>
      </c>
      <c r="K740" s="2155"/>
      <c r="L740" s="2155"/>
      <c r="M740" s="2155"/>
      <c r="N740" s="2155"/>
      <c r="O740" s="2155"/>
      <c r="P740" s="501" t="s">
        <v>214</v>
      </c>
      <c r="Q740" s="640"/>
      <c r="R740" s="640"/>
      <c r="S740" s="2339"/>
      <c r="T740" s="2339"/>
      <c r="U740" s="2339"/>
      <c r="V740" s="2339"/>
      <c r="W740" s="2339"/>
      <c r="X740" s="2339"/>
      <c r="Y740" s="2339"/>
      <c r="Z740" s="2339"/>
      <c r="AA740" s="2340"/>
      <c r="AB740" s="144"/>
      <c r="AC740" s="145"/>
      <c r="AD740" s="146"/>
      <c r="AE740" s="126"/>
      <c r="AF740" s="327"/>
      <c r="AG740" s="129"/>
      <c r="AH740" s="129"/>
      <c r="AI740" s="129"/>
      <c r="AJ740" s="129"/>
      <c r="AK740" s="129"/>
      <c r="AL740" s="129"/>
      <c r="AM740" s="129"/>
      <c r="AN740" s="129"/>
      <c r="AO740" s="129"/>
      <c r="AP740" s="31"/>
      <c r="AQ740" s="45"/>
      <c r="AR740" s="31"/>
    </row>
    <row r="741" spans="1:44">
      <c r="A741" s="328"/>
      <c r="B741" s="330"/>
      <c r="C741" s="105"/>
      <c r="D741" s="139"/>
      <c r="E741" s="139"/>
      <c r="F741" s="142"/>
      <c r="G741" s="46"/>
      <c r="H741" s="46"/>
      <c r="I741" s="46"/>
      <c r="J741" s="46"/>
      <c r="K741" s="46"/>
      <c r="L741" s="46"/>
      <c r="M741" s="46"/>
      <c r="N741" s="46"/>
      <c r="O741" s="46"/>
      <c r="P741" s="46"/>
      <c r="Q741" s="46"/>
      <c r="R741" s="46"/>
      <c r="S741" s="46"/>
      <c r="T741" s="46"/>
      <c r="U741" s="46"/>
      <c r="V741" s="46"/>
      <c r="W741" s="46"/>
      <c r="X741" s="46"/>
      <c r="Y741" s="46"/>
      <c r="Z741" s="46"/>
      <c r="AA741" s="143"/>
      <c r="AB741" s="144"/>
      <c r="AC741" s="145"/>
      <c r="AD741" s="146"/>
      <c r="AE741" s="126"/>
      <c r="AF741" s="327"/>
      <c r="AG741" s="129"/>
      <c r="AH741" s="129"/>
      <c r="AI741" s="129"/>
      <c r="AJ741" s="129"/>
      <c r="AK741" s="129"/>
      <c r="AL741" s="129"/>
      <c r="AM741" s="129"/>
      <c r="AN741" s="129"/>
      <c r="AO741" s="129"/>
      <c r="AP741" s="31"/>
      <c r="AQ741" s="45"/>
      <c r="AR741" s="31"/>
    </row>
    <row r="742" spans="1:44">
      <c r="A742" s="328"/>
      <c r="B742" s="330"/>
      <c r="C742" s="470"/>
      <c r="D742" s="139"/>
      <c r="E742" s="139"/>
      <c r="F742" s="142"/>
      <c r="G742" s="46"/>
      <c r="H742" s="46"/>
      <c r="I742" s="46"/>
      <c r="J742" s="46"/>
      <c r="K742" s="46"/>
      <c r="L742" s="46"/>
      <c r="M742" s="46"/>
      <c r="N742" s="46"/>
      <c r="O742" s="46"/>
      <c r="P742" s="46"/>
      <c r="Q742" s="46"/>
      <c r="R742" s="46"/>
      <c r="S742" s="46"/>
      <c r="T742" s="46"/>
      <c r="U742" s="46"/>
      <c r="V742" s="46"/>
      <c r="W742" s="46"/>
      <c r="X742" s="46"/>
      <c r="Y742" s="46"/>
      <c r="Z742" s="46"/>
      <c r="AA742" s="143"/>
      <c r="AB742" s="144"/>
      <c r="AC742" s="145"/>
      <c r="AD742" s="146"/>
      <c r="AE742" s="126"/>
      <c r="AF742" s="327"/>
      <c r="AG742" s="129"/>
      <c r="AH742" s="129"/>
      <c r="AI742" s="129"/>
      <c r="AJ742" s="129"/>
      <c r="AK742" s="129"/>
      <c r="AL742" s="129"/>
      <c r="AM742" s="129"/>
      <c r="AN742" s="129"/>
      <c r="AO742" s="129"/>
      <c r="AP742" s="31"/>
      <c r="AQ742" s="45"/>
      <c r="AR742" s="31"/>
    </row>
    <row r="743" spans="1:44" ht="4.5" customHeight="1">
      <c r="A743" s="328"/>
      <c r="B743" s="330"/>
      <c r="C743" s="470"/>
      <c r="D743" s="139"/>
      <c r="E743" s="441"/>
      <c r="F743" s="142"/>
      <c r="G743" s="46"/>
      <c r="H743" s="46"/>
      <c r="I743" s="46"/>
      <c r="J743" s="46"/>
      <c r="K743" s="46"/>
      <c r="L743" s="46"/>
      <c r="M743" s="46"/>
      <c r="N743" s="46"/>
      <c r="O743" s="46"/>
      <c r="P743" s="46"/>
      <c r="Q743" s="46"/>
      <c r="R743" s="46"/>
      <c r="S743" s="46"/>
      <c r="T743" s="46"/>
      <c r="U743" s="46"/>
      <c r="V743" s="46"/>
      <c r="W743" s="46"/>
      <c r="X743" s="46"/>
      <c r="Y743" s="46"/>
      <c r="Z743" s="46"/>
      <c r="AA743" s="46"/>
      <c r="AB743" s="145"/>
      <c r="AC743" s="145"/>
      <c r="AD743" s="145"/>
      <c r="AE743" s="126"/>
      <c r="AF743" s="327"/>
      <c r="AG743" s="129"/>
      <c r="AH743" s="129"/>
      <c r="AI743" s="129"/>
      <c r="AJ743" s="129"/>
      <c r="AK743" s="129"/>
      <c r="AL743" s="129"/>
      <c r="AM743" s="129"/>
      <c r="AN743" s="129"/>
      <c r="AO743" s="129"/>
      <c r="AP743" s="31"/>
      <c r="AQ743" s="45"/>
      <c r="AR743" s="31"/>
    </row>
    <row r="744" spans="1:44" ht="13.5" customHeight="1">
      <c r="A744" s="1008" t="s">
        <v>1112</v>
      </c>
      <c r="B744" s="1090">
        <v>34</v>
      </c>
      <c r="C744" s="1342" t="s">
        <v>725</v>
      </c>
      <c r="D744" s="139" t="s">
        <v>590</v>
      </c>
      <c r="E744" s="1090" t="s">
        <v>726</v>
      </c>
      <c r="F744" s="142"/>
      <c r="G744" s="1011" t="s">
        <v>72</v>
      </c>
      <c r="H744" s="1011"/>
      <c r="I744" s="1011"/>
      <c r="J744" s="1011"/>
      <c r="K744" s="1011"/>
      <c r="L744" s="1011"/>
      <c r="M744" s="1012"/>
      <c r="N744" s="1107" t="s">
        <v>175</v>
      </c>
      <c r="O744" s="1108"/>
      <c r="P744" s="1108"/>
      <c r="Q744" s="1108"/>
      <c r="R744" s="1108"/>
      <c r="S744" s="1108"/>
      <c r="T744" s="1108"/>
      <c r="U744" s="1108"/>
      <c r="V744" s="1109"/>
      <c r="W744" s="46"/>
      <c r="X744" s="46"/>
      <c r="Y744" s="46"/>
      <c r="Z744" s="46"/>
      <c r="AA744" s="143"/>
      <c r="AB744" s="1082" t="s">
        <v>495</v>
      </c>
      <c r="AC744" s="1113"/>
      <c r="AD744" s="1114"/>
      <c r="AE744" s="126"/>
      <c r="AF744" s="327"/>
      <c r="AG744" s="129"/>
      <c r="AH744" s="129"/>
      <c r="AI744" s="129"/>
      <c r="AJ744" s="129"/>
      <c r="AK744" s="129"/>
      <c r="AL744" s="129"/>
      <c r="AM744" s="129"/>
      <c r="AN744" s="129"/>
      <c r="AO744" s="129"/>
      <c r="AP744" s="31"/>
      <c r="AQ744" s="45"/>
      <c r="AR744" s="31"/>
    </row>
    <row r="745" spans="1:44">
      <c r="A745" s="1027"/>
      <c r="B745" s="1090"/>
      <c r="C745" s="1342"/>
      <c r="D745" s="139"/>
      <c r="E745" s="1008"/>
      <c r="F745" s="142"/>
      <c r="G745" s="1011"/>
      <c r="H745" s="1011"/>
      <c r="I745" s="1011"/>
      <c r="J745" s="1011"/>
      <c r="K745" s="1011"/>
      <c r="L745" s="1011"/>
      <c r="M745" s="1012"/>
      <c r="N745" s="1016"/>
      <c r="O745" s="1017"/>
      <c r="P745" s="1017"/>
      <c r="Q745" s="1017"/>
      <c r="R745" s="1017"/>
      <c r="S745" s="1017"/>
      <c r="T745" s="1017"/>
      <c r="U745" s="1017"/>
      <c r="V745" s="1018"/>
      <c r="W745" s="46"/>
      <c r="X745" s="46"/>
      <c r="Y745" s="46"/>
      <c r="Z745" s="46"/>
      <c r="AA745" s="143"/>
      <c r="AB745" s="1082"/>
      <c r="AC745" s="1113"/>
      <c r="AD745" s="1114"/>
      <c r="AE745" s="126"/>
      <c r="AF745" s="327"/>
      <c r="AG745" s="129"/>
      <c r="AH745" s="129"/>
      <c r="AI745" s="129"/>
      <c r="AJ745" s="129"/>
      <c r="AK745" s="129"/>
      <c r="AL745" s="129"/>
      <c r="AM745" s="129"/>
      <c r="AN745" s="129"/>
      <c r="AO745" s="129"/>
      <c r="AP745" s="31"/>
      <c r="AQ745" s="45"/>
      <c r="AR745" s="31"/>
    </row>
    <row r="746" spans="1:44">
      <c r="A746" s="328"/>
      <c r="B746" s="330"/>
      <c r="C746" s="105"/>
      <c r="D746" s="139"/>
      <c r="E746" s="1008"/>
      <c r="F746" s="142"/>
      <c r="G746" s="46"/>
      <c r="H746" s="46"/>
      <c r="I746" s="46"/>
      <c r="J746" s="46"/>
      <c r="K746" s="46"/>
      <c r="L746" s="46"/>
      <c r="M746" s="46"/>
      <c r="N746" s="46"/>
      <c r="O746" s="46"/>
      <c r="P746" s="46"/>
      <c r="Q746" s="46"/>
      <c r="R746" s="46"/>
      <c r="S746" s="46"/>
      <c r="T746" s="46"/>
      <c r="U746" s="46"/>
      <c r="V746" s="46"/>
      <c r="W746" s="46"/>
      <c r="X746" s="46"/>
      <c r="Y746" s="46"/>
      <c r="Z746" s="46"/>
      <c r="AA746" s="143"/>
      <c r="AB746" s="1082"/>
      <c r="AC746" s="1113"/>
      <c r="AD746" s="1114"/>
      <c r="AE746" s="126"/>
      <c r="AF746" s="327"/>
      <c r="AG746" s="129"/>
      <c r="AH746" s="129"/>
      <c r="AI746" s="129"/>
      <c r="AJ746" s="129"/>
      <c r="AK746" s="129"/>
      <c r="AL746" s="129"/>
      <c r="AM746" s="129"/>
      <c r="AN746" s="129"/>
      <c r="AO746" s="129"/>
      <c r="AP746" s="31"/>
      <c r="AQ746" s="45"/>
      <c r="AR746" s="31"/>
    </row>
    <row r="747" spans="1:44">
      <c r="A747" s="328"/>
      <c r="B747" s="330"/>
      <c r="C747" s="105"/>
      <c r="D747" s="139"/>
      <c r="E747" s="139"/>
      <c r="F747" s="142"/>
      <c r="G747" s="46"/>
      <c r="H747" s="46"/>
      <c r="I747" s="46"/>
      <c r="J747" s="46"/>
      <c r="K747" s="46"/>
      <c r="L747" s="46"/>
      <c r="M747" s="46"/>
      <c r="N747" s="46"/>
      <c r="O747" s="46"/>
      <c r="P747" s="46"/>
      <c r="Q747" s="46"/>
      <c r="R747" s="46"/>
      <c r="S747" s="46"/>
      <c r="T747" s="46"/>
      <c r="U747" s="46"/>
      <c r="V747" s="46"/>
      <c r="W747" s="46"/>
      <c r="X747" s="46"/>
      <c r="Y747" s="46"/>
      <c r="Z747" s="46"/>
      <c r="AA747" s="143"/>
      <c r="AB747" s="144"/>
      <c r="AC747" s="145"/>
      <c r="AD747" s="146"/>
      <c r="AE747" s="126"/>
      <c r="AF747" s="327"/>
      <c r="AG747" s="129"/>
      <c r="AH747" s="129"/>
      <c r="AI747" s="129"/>
      <c r="AJ747" s="129"/>
      <c r="AK747" s="129"/>
      <c r="AL747" s="129"/>
      <c r="AM747" s="129"/>
      <c r="AN747" s="129"/>
      <c r="AO747" s="129"/>
      <c r="AP747" s="31"/>
      <c r="AQ747" s="45"/>
      <c r="AR747" s="31"/>
    </row>
    <row r="748" spans="1:44">
      <c r="A748" s="331"/>
      <c r="B748" s="332"/>
      <c r="C748" s="373"/>
      <c r="D748" s="333"/>
      <c r="E748" s="333"/>
      <c r="F748" s="334"/>
      <c r="G748" s="262"/>
      <c r="H748" s="262"/>
      <c r="I748" s="262"/>
      <c r="J748" s="262"/>
      <c r="K748" s="262"/>
      <c r="L748" s="262"/>
      <c r="M748" s="262"/>
      <c r="N748" s="262"/>
      <c r="O748" s="262"/>
      <c r="P748" s="262"/>
      <c r="Q748" s="262"/>
      <c r="R748" s="262"/>
      <c r="S748" s="262"/>
      <c r="T748" s="262"/>
      <c r="U748" s="262"/>
      <c r="V748" s="262"/>
      <c r="W748" s="262"/>
      <c r="X748" s="262"/>
      <c r="Y748" s="262"/>
      <c r="Z748" s="262"/>
      <c r="AA748" s="335"/>
      <c r="AB748" s="336"/>
      <c r="AC748" s="337"/>
      <c r="AD748" s="338"/>
      <c r="AE748" s="126"/>
      <c r="AF748" s="327"/>
      <c r="AG748" s="129"/>
      <c r="AH748" s="129"/>
      <c r="AI748" s="129"/>
      <c r="AJ748" s="129"/>
      <c r="AK748" s="129"/>
      <c r="AL748" s="129"/>
      <c r="AM748" s="129"/>
      <c r="AN748" s="129"/>
      <c r="AO748" s="129"/>
      <c r="AP748" s="31"/>
      <c r="AQ748" s="45"/>
      <c r="AR748" s="31"/>
    </row>
  </sheetData>
  <sheetProtection sheet="1" formatColumns="0" formatRows="0" insertColumns="0" insertRows="0"/>
  <mergeCells count="700">
    <mergeCell ref="E220:E225"/>
    <mergeCell ref="E233:E239"/>
    <mergeCell ref="E240:E246"/>
    <mergeCell ref="E261:E267"/>
    <mergeCell ref="E271:E275"/>
    <mergeCell ref="E358:E363"/>
    <mergeCell ref="E417:E423"/>
    <mergeCell ref="E698:E709"/>
    <mergeCell ref="E484:E494"/>
    <mergeCell ref="E662:E671"/>
    <mergeCell ref="E551:E553"/>
    <mergeCell ref="G416:X416"/>
    <mergeCell ref="E215:E219"/>
    <mergeCell ref="E385:E392"/>
    <mergeCell ref="E472:E476"/>
    <mergeCell ref="E477:E483"/>
    <mergeCell ref="E434:E436"/>
    <mergeCell ref="E400:E402"/>
    <mergeCell ref="H468:W468"/>
    <mergeCell ref="N480:Q480"/>
    <mergeCell ref="E460:E462"/>
    <mergeCell ref="H434:T434"/>
    <mergeCell ref="G400:M401"/>
    <mergeCell ref="N400:V401"/>
    <mergeCell ref="G338:K338"/>
    <mergeCell ref="L338:P338"/>
    <mergeCell ref="Q338:U338"/>
    <mergeCell ref="V338:Z338"/>
    <mergeCell ref="G339:K339"/>
    <mergeCell ref="L339:P339"/>
    <mergeCell ref="Q339:U339"/>
    <mergeCell ref="V339:Z339"/>
    <mergeCell ref="G335:K335"/>
    <mergeCell ref="L335:P335"/>
    <mergeCell ref="Q335:U335"/>
    <mergeCell ref="A744:A745"/>
    <mergeCell ref="B744:B745"/>
    <mergeCell ref="C744:C745"/>
    <mergeCell ref="E744:E746"/>
    <mergeCell ref="A614:A625"/>
    <mergeCell ref="B614:B615"/>
    <mergeCell ref="C614:C618"/>
    <mergeCell ref="E614:E639"/>
    <mergeCell ref="E468:E469"/>
    <mergeCell ref="A719:A722"/>
    <mergeCell ref="B719:B720"/>
    <mergeCell ref="C719:C722"/>
    <mergeCell ref="D719:D722"/>
    <mergeCell ref="E719:E722"/>
    <mergeCell ref="A652:A654"/>
    <mergeCell ref="A675:A678"/>
    <mergeCell ref="B675:B676"/>
    <mergeCell ref="C675:C678"/>
    <mergeCell ref="E675:E678"/>
    <mergeCell ref="C691:C693"/>
    <mergeCell ref="E656:E660"/>
    <mergeCell ref="A662:A665"/>
    <mergeCell ref="B662:B663"/>
    <mergeCell ref="C662:C671"/>
    <mergeCell ref="A358:A364"/>
    <mergeCell ref="C358:C361"/>
    <mergeCell ref="E640:E641"/>
    <mergeCell ref="G744:M745"/>
    <mergeCell ref="N744:V745"/>
    <mergeCell ref="AB744:AD746"/>
    <mergeCell ref="E80:E84"/>
    <mergeCell ref="E85:E89"/>
    <mergeCell ref="E90:E91"/>
    <mergeCell ref="E92:E98"/>
    <mergeCell ref="G119:Z119"/>
    <mergeCell ref="W120:Z120"/>
    <mergeCell ref="E99:E100"/>
    <mergeCell ref="E101:E105"/>
    <mergeCell ref="E731:E733"/>
    <mergeCell ref="G731:M732"/>
    <mergeCell ref="N731:V732"/>
    <mergeCell ref="AB731:AD733"/>
    <mergeCell ref="H736:I736"/>
    <mergeCell ref="J736:P736"/>
    <mergeCell ref="H737:I737"/>
    <mergeCell ref="J737:P737"/>
    <mergeCell ref="S737:AA740"/>
    <mergeCell ref="H738:I738"/>
    <mergeCell ref="J738:P738"/>
    <mergeCell ref="H739:I740"/>
    <mergeCell ref="J739:P739"/>
    <mergeCell ref="K740:O740"/>
    <mergeCell ref="G734:Z734"/>
    <mergeCell ref="G719:M720"/>
    <mergeCell ref="N719:V720"/>
    <mergeCell ref="AB719:AD721"/>
    <mergeCell ref="A725:A726"/>
    <mergeCell ref="B725:B726"/>
    <mergeCell ref="C725:C726"/>
    <mergeCell ref="E725:E730"/>
    <mergeCell ref="G725:M726"/>
    <mergeCell ref="N725:V726"/>
    <mergeCell ref="AB725:AD727"/>
    <mergeCell ref="AB685:AD687"/>
    <mergeCell ref="A691:A693"/>
    <mergeCell ref="B691:B692"/>
    <mergeCell ref="G691:M692"/>
    <mergeCell ref="N691:V692"/>
    <mergeCell ref="AB691:AD693"/>
    <mergeCell ref="A710:A715"/>
    <mergeCell ref="B710:B711"/>
    <mergeCell ref="C710:C715"/>
    <mergeCell ref="E710:E717"/>
    <mergeCell ref="G710:M711"/>
    <mergeCell ref="N710:V711"/>
    <mergeCell ref="AB710:AD712"/>
    <mergeCell ref="G714:I714"/>
    <mergeCell ref="J714:N714"/>
    <mergeCell ref="O714:S714"/>
    <mergeCell ref="G715:I715"/>
    <mergeCell ref="J715:N715"/>
    <mergeCell ref="O715:S715"/>
    <mergeCell ref="G716:I716"/>
    <mergeCell ref="J716:N716"/>
    <mergeCell ref="O716:S716"/>
    <mergeCell ref="E691:E695"/>
    <mergeCell ref="G675:M676"/>
    <mergeCell ref="N675:V676"/>
    <mergeCell ref="G678:AA678"/>
    <mergeCell ref="G679:Z682"/>
    <mergeCell ref="A685:A690"/>
    <mergeCell ref="B685:B686"/>
    <mergeCell ref="C685:C689"/>
    <mergeCell ref="E685:E689"/>
    <mergeCell ref="G685:M686"/>
    <mergeCell ref="N685:V686"/>
    <mergeCell ref="G662:M663"/>
    <mergeCell ref="N662:V663"/>
    <mergeCell ref="AB662:AD664"/>
    <mergeCell ref="G665:N665"/>
    <mergeCell ref="G666:J666"/>
    <mergeCell ref="K666:N666"/>
    <mergeCell ref="G667:J667"/>
    <mergeCell ref="K667:N667"/>
    <mergeCell ref="G670:Z672"/>
    <mergeCell ref="AB614:AD616"/>
    <mergeCell ref="N616:Z617"/>
    <mergeCell ref="G618:W618"/>
    <mergeCell ref="X618:Z618"/>
    <mergeCell ref="G619:W620"/>
    <mergeCell ref="X619:Z620"/>
    <mergeCell ref="G621:W622"/>
    <mergeCell ref="X621:Z622"/>
    <mergeCell ref="N652:V653"/>
    <mergeCell ref="AB652:AD654"/>
    <mergeCell ref="X623:Z624"/>
    <mergeCell ref="G625:W627"/>
    <mergeCell ref="X625:Z627"/>
    <mergeCell ref="G628:W631"/>
    <mergeCell ref="X628:Z631"/>
    <mergeCell ref="G632:W634"/>
    <mergeCell ref="X632:Z634"/>
    <mergeCell ref="G614:M615"/>
    <mergeCell ref="N614:V615"/>
    <mergeCell ref="G623:W624"/>
    <mergeCell ref="A570:A577"/>
    <mergeCell ref="B570:B571"/>
    <mergeCell ref="C570:C587"/>
    <mergeCell ref="E570:E590"/>
    <mergeCell ref="G570:M571"/>
    <mergeCell ref="N570:V571"/>
    <mergeCell ref="G579:U579"/>
    <mergeCell ref="V579:Y579"/>
    <mergeCell ref="G581:U581"/>
    <mergeCell ref="V581:Y581"/>
    <mergeCell ref="G583:U583"/>
    <mergeCell ref="V583:Y583"/>
    <mergeCell ref="G587:Z589"/>
    <mergeCell ref="AB570:AD572"/>
    <mergeCell ref="Q575:W575"/>
    <mergeCell ref="G576:J576"/>
    <mergeCell ref="K576:N576"/>
    <mergeCell ref="O576:P576"/>
    <mergeCell ref="Q576:W576"/>
    <mergeCell ref="G577:J577"/>
    <mergeCell ref="K577:N577"/>
    <mergeCell ref="O577:P577"/>
    <mergeCell ref="Q577:W577"/>
    <mergeCell ref="G575:P575"/>
    <mergeCell ref="G528:M529"/>
    <mergeCell ref="N528:Z529"/>
    <mergeCell ref="G531:V531"/>
    <mergeCell ref="E529:E533"/>
    <mergeCell ref="E517:E521"/>
    <mergeCell ref="A517:A521"/>
    <mergeCell ref="C517:C520"/>
    <mergeCell ref="E522:E526"/>
    <mergeCell ref="G507:Z507"/>
    <mergeCell ref="G508:Z510"/>
    <mergeCell ref="G512:Z512"/>
    <mergeCell ref="G513:Z515"/>
    <mergeCell ref="B517:B518"/>
    <mergeCell ref="G518:M519"/>
    <mergeCell ref="N518:V519"/>
    <mergeCell ref="G522:Z522"/>
    <mergeCell ref="G523:Z525"/>
    <mergeCell ref="C472:C473"/>
    <mergeCell ref="AB472:AD474"/>
    <mergeCell ref="N473:Z474"/>
    <mergeCell ref="I476:J476"/>
    <mergeCell ref="K476:Z476"/>
    <mergeCell ref="I477:J478"/>
    <mergeCell ref="K477:Z477"/>
    <mergeCell ref="L478:Y478"/>
    <mergeCell ref="H527:T527"/>
    <mergeCell ref="AB517:AD519"/>
    <mergeCell ref="AB484:AD486"/>
    <mergeCell ref="G485:M486"/>
    <mergeCell ref="N485:Z486"/>
    <mergeCell ref="G487:Z488"/>
    <mergeCell ref="G489:Z491"/>
    <mergeCell ref="AB527:AD529"/>
    <mergeCell ref="G495:M496"/>
    <mergeCell ref="N495:V496"/>
    <mergeCell ref="C495:C498"/>
    <mergeCell ref="AB495:AD506"/>
    <mergeCell ref="G499:H499"/>
    <mergeCell ref="I499:O499"/>
    <mergeCell ref="R499:S499"/>
    <mergeCell ref="T499:Z499"/>
    <mergeCell ref="AB451:AD453"/>
    <mergeCell ref="G452:M453"/>
    <mergeCell ref="N452:Z453"/>
    <mergeCell ref="G454:V454"/>
    <mergeCell ref="H460:Z460"/>
    <mergeCell ref="AB460:AD462"/>
    <mergeCell ref="G461:M462"/>
    <mergeCell ref="N461:Z462"/>
    <mergeCell ref="AB468:AD470"/>
    <mergeCell ref="G469:M470"/>
    <mergeCell ref="N469:Z470"/>
    <mergeCell ref="AB434:AD436"/>
    <mergeCell ref="G435:M436"/>
    <mergeCell ref="N435:Z436"/>
    <mergeCell ref="G437:V437"/>
    <mergeCell ref="G438:Z440"/>
    <mergeCell ref="H443:T443"/>
    <mergeCell ref="AB443:AD445"/>
    <mergeCell ref="G444:M445"/>
    <mergeCell ref="N444:Z445"/>
    <mergeCell ref="AB417:AD420"/>
    <mergeCell ref="E424:E432"/>
    <mergeCell ref="H424:S424"/>
    <mergeCell ref="AB424:AD426"/>
    <mergeCell ref="G425:M426"/>
    <mergeCell ref="N425:Z426"/>
    <mergeCell ref="H427:AA427"/>
    <mergeCell ref="H428:T428"/>
    <mergeCell ref="U428:X428"/>
    <mergeCell ref="H429:T429"/>
    <mergeCell ref="U429:X429"/>
    <mergeCell ref="H430:T430"/>
    <mergeCell ref="U430:X430"/>
    <mergeCell ref="H417:T417"/>
    <mergeCell ref="U417:X417"/>
    <mergeCell ref="H418:T418"/>
    <mergeCell ref="U418:X418"/>
    <mergeCell ref="H419:T419"/>
    <mergeCell ref="U419:X419"/>
    <mergeCell ref="H420:T420"/>
    <mergeCell ref="U420:X420"/>
    <mergeCell ref="H421:T421"/>
    <mergeCell ref="U421:X421"/>
    <mergeCell ref="AB406:AD409"/>
    <mergeCell ref="E407:E414"/>
    <mergeCell ref="G407:M408"/>
    <mergeCell ref="N407:V408"/>
    <mergeCell ref="G409:V409"/>
    <mergeCell ref="H410:S410"/>
    <mergeCell ref="T410:X410"/>
    <mergeCell ref="H411:S411"/>
    <mergeCell ref="T411:X411"/>
    <mergeCell ref="H412:S412"/>
    <mergeCell ref="T412:X412"/>
    <mergeCell ref="H413:S413"/>
    <mergeCell ref="T413:X413"/>
    <mergeCell ref="H414:S415"/>
    <mergeCell ref="T414:X415"/>
    <mergeCell ref="AB400:AD402"/>
    <mergeCell ref="C376:C378"/>
    <mergeCell ref="E376:E378"/>
    <mergeCell ref="G376:M377"/>
    <mergeCell ref="N376:V377"/>
    <mergeCell ref="AB376:AD379"/>
    <mergeCell ref="E379:E382"/>
    <mergeCell ref="G379:X379"/>
    <mergeCell ref="G380:Z381"/>
    <mergeCell ref="G385:M386"/>
    <mergeCell ref="N385:V386"/>
    <mergeCell ref="AB385:AD388"/>
    <mergeCell ref="G389:Z390"/>
    <mergeCell ref="Q393:V393"/>
    <mergeCell ref="Q394:V394"/>
    <mergeCell ref="AB358:AD360"/>
    <mergeCell ref="E364:E366"/>
    <mergeCell ref="G364:M365"/>
    <mergeCell ref="N364:V365"/>
    <mergeCell ref="AB364:AD366"/>
    <mergeCell ref="G340:K340"/>
    <mergeCell ref="L340:P340"/>
    <mergeCell ref="Q340:U340"/>
    <mergeCell ref="V340:Z340"/>
    <mergeCell ref="G342:V342"/>
    <mergeCell ref="W342:Z342"/>
    <mergeCell ref="G345:AA345"/>
    <mergeCell ref="G349:AA349"/>
    <mergeCell ref="G350:Z352"/>
    <mergeCell ref="G358:M359"/>
    <mergeCell ref="N358:V359"/>
    <mergeCell ref="V335:Z335"/>
    <mergeCell ref="G336:K336"/>
    <mergeCell ref="L336:P336"/>
    <mergeCell ref="Q336:U336"/>
    <mergeCell ref="V336:Z336"/>
    <mergeCell ref="G337:K337"/>
    <mergeCell ref="L337:P337"/>
    <mergeCell ref="Q337:U337"/>
    <mergeCell ref="V337:Z337"/>
    <mergeCell ref="G332:K332"/>
    <mergeCell ref="L332:P332"/>
    <mergeCell ref="Q332:U332"/>
    <mergeCell ref="V332:Z332"/>
    <mergeCell ref="G333:K333"/>
    <mergeCell ref="L333:P333"/>
    <mergeCell ref="Q333:U333"/>
    <mergeCell ref="V333:Z333"/>
    <mergeCell ref="G334:K334"/>
    <mergeCell ref="L334:P334"/>
    <mergeCell ref="Q334:U334"/>
    <mergeCell ref="V334:Z334"/>
    <mergeCell ref="V329:Z329"/>
    <mergeCell ref="G330:K330"/>
    <mergeCell ref="L330:P330"/>
    <mergeCell ref="Q330:U330"/>
    <mergeCell ref="V330:Z330"/>
    <mergeCell ref="G331:K331"/>
    <mergeCell ref="L331:P331"/>
    <mergeCell ref="Q331:U331"/>
    <mergeCell ref="V331:Z331"/>
    <mergeCell ref="G306:Z308"/>
    <mergeCell ref="G309:Z310"/>
    <mergeCell ref="G311:Z313"/>
    <mergeCell ref="E316:E325"/>
    <mergeCell ref="G316:M317"/>
    <mergeCell ref="N316:V317"/>
    <mergeCell ref="AB316:AD318"/>
    <mergeCell ref="G319:V319"/>
    <mergeCell ref="W319:Z319"/>
    <mergeCell ref="G323:P323"/>
    <mergeCell ref="Q323:Z323"/>
    <mergeCell ref="G324:K324"/>
    <mergeCell ref="L324:P324"/>
    <mergeCell ref="Q324:U324"/>
    <mergeCell ref="V324:Z324"/>
    <mergeCell ref="G325:K325"/>
    <mergeCell ref="L325:P325"/>
    <mergeCell ref="Q325:U325"/>
    <mergeCell ref="V325:Z325"/>
    <mergeCell ref="G261:M262"/>
    <mergeCell ref="N261:V262"/>
    <mergeCell ref="AB261:AD263"/>
    <mergeCell ref="G264:Z264"/>
    <mergeCell ref="G265:Z268"/>
    <mergeCell ref="A271:A275"/>
    <mergeCell ref="B271:B272"/>
    <mergeCell ref="C271:C274"/>
    <mergeCell ref="G271:M272"/>
    <mergeCell ref="N271:V272"/>
    <mergeCell ref="AB271:AD273"/>
    <mergeCell ref="H273:Z274"/>
    <mergeCell ref="P257:Y257"/>
    <mergeCell ref="G258:K258"/>
    <mergeCell ref="L258:N258"/>
    <mergeCell ref="P258:Y259"/>
    <mergeCell ref="G259:K259"/>
    <mergeCell ref="L259:N259"/>
    <mergeCell ref="A247:A253"/>
    <mergeCell ref="B247:B248"/>
    <mergeCell ref="C247:C250"/>
    <mergeCell ref="E247:E250"/>
    <mergeCell ref="G247:M248"/>
    <mergeCell ref="N247:V248"/>
    <mergeCell ref="G257:K257"/>
    <mergeCell ref="AB247:AD249"/>
    <mergeCell ref="B252:B253"/>
    <mergeCell ref="C252:C255"/>
    <mergeCell ref="E252:E255"/>
    <mergeCell ref="G252:M253"/>
    <mergeCell ref="N252:V253"/>
    <mergeCell ref="AB252:AD254"/>
    <mergeCell ref="G255:V255"/>
    <mergeCell ref="AB185:AD187"/>
    <mergeCell ref="G189:H189"/>
    <mergeCell ref="I189:R189"/>
    <mergeCell ref="G190:H190"/>
    <mergeCell ref="I190:J190"/>
    <mergeCell ref="L190:W190"/>
    <mergeCell ref="G193:H193"/>
    <mergeCell ref="I193:O193"/>
    <mergeCell ref="R193:Z198"/>
    <mergeCell ref="G194:H194"/>
    <mergeCell ref="I194:O194"/>
    <mergeCell ref="G195:H195"/>
    <mergeCell ref="I195:O195"/>
    <mergeCell ref="G196:H196"/>
    <mergeCell ref="I196:O196"/>
    <mergeCell ref="G197:H197"/>
    <mergeCell ref="I197:O197"/>
    <mergeCell ref="G198:H199"/>
    <mergeCell ref="I198:O198"/>
    <mergeCell ref="J199:N199"/>
    <mergeCell ref="A175:A177"/>
    <mergeCell ref="B175:B176"/>
    <mergeCell ref="C175:C177"/>
    <mergeCell ref="E175:E177"/>
    <mergeCell ref="G175:M176"/>
    <mergeCell ref="N175:V176"/>
    <mergeCell ref="G180:H180"/>
    <mergeCell ref="I180:X180"/>
    <mergeCell ref="B185:B186"/>
    <mergeCell ref="C185:C187"/>
    <mergeCell ref="E185:E187"/>
    <mergeCell ref="G185:M186"/>
    <mergeCell ref="N185:V186"/>
    <mergeCell ref="G179:H179"/>
    <mergeCell ref="I179:X179"/>
    <mergeCell ref="AB63:AD65"/>
    <mergeCell ref="H66:AA67"/>
    <mergeCell ref="A80:A87"/>
    <mergeCell ref="C80:C89"/>
    <mergeCell ref="G80:M81"/>
    <mergeCell ref="N80:V81"/>
    <mergeCell ref="AB80:AD87"/>
    <mergeCell ref="H83:Y89"/>
    <mergeCell ref="AB175:AD177"/>
    <mergeCell ref="G90:M91"/>
    <mergeCell ref="N90:V91"/>
    <mergeCell ref="AB90:AD97"/>
    <mergeCell ref="E107:E117"/>
    <mergeCell ref="G122:V122"/>
    <mergeCell ref="H124:K124"/>
    <mergeCell ref="L124:O124"/>
    <mergeCell ref="H125:K125"/>
    <mergeCell ref="L125:O125"/>
    <mergeCell ref="E157:E172"/>
    <mergeCell ref="G157:M158"/>
    <mergeCell ref="N157:V158"/>
    <mergeCell ref="E39:E43"/>
    <mergeCell ref="A45:A47"/>
    <mergeCell ref="B45:B46"/>
    <mergeCell ref="C45:C47"/>
    <mergeCell ref="E45:E50"/>
    <mergeCell ref="G45:M46"/>
    <mergeCell ref="N45:V46"/>
    <mergeCell ref="B59:B60"/>
    <mergeCell ref="A63:A69"/>
    <mergeCell ref="C63:C65"/>
    <mergeCell ref="E63:E78"/>
    <mergeCell ref="G63:M64"/>
    <mergeCell ref="N63:V64"/>
    <mergeCell ref="E52:E58"/>
    <mergeCell ref="AB45:AD47"/>
    <mergeCell ref="B52:B53"/>
    <mergeCell ref="C52:C54"/>
    <mergeCell ref="G52:M53"/>
    <mergeCell ref="N52:V53"/>
    <mergeCell ref="AB52:AD54"/>
    <mergeCell ref="B656:B657"/>
    <mergeCell ref="C656:C657"/>
    <mergeCell ref="G656:M657"/>
    <mergeCell ref="N656:V657"/>
    <mergeCell ref="AB656:AD658"/>
    <mergeCell ref="C640:C651"/>
    <mergeCell ref="G643:Z643"/>
    <mergeCell ref="G645:Z647"/>
    <mergeCell ref="B652:B653"/>
    <mergeCell ref="C652:C654"/>
    <mergeCell ref="E652:E654"/>
    <mergeCell ref="G652:M653"/>
    <mergeCell ref="B640:B641"/>
    <mergeCell ref="G640:M641"/>
    <mergeCell ref="N640:V641"/>
    <mergeCell ref="AB640:AD642"/>
    <mergeCell ref="E645:E651"/>
    <mergeCell ref="E642:E643"/>
    <mergeCell ref="A592:A612"/>
    <mergeCell ref="C592:C612"/>
    <mergeCell ref="E592:E612"/>
    <mergeCell ref="L595:S595"/>
    <mergeCell ref="G597:P597"/>
    <mergeCell ref="Q597:V597"/>
    <mergeCell ref="G598:P598"/>
    <mergeCell ref="Q598:V598"/>
    <mergeCell ref="G599:P599"/>
    <mergeCell ref="B592:B593"/>
    <mergeCell ref="G592:M593"/>
    <mergeCell ref="N592:V593"/>
    <mergeCell ref="AB592:AD594"/>
    <mergeCell ref="Q599:V599"/>
    <mergeCell ref="G600:P601"/>
    <mergeCell ref="Q600:V601"/>
    <mergeCell ref="G602:P602"/>
    <mergeCell ref="Q602:V602"/>
    <mergeCell ref="G604:Z605"/>
    <mergeCell ref="G606:Z609"/>
    <mergeCell ref="E495:E512"/>
    <mergeCell ref="G550:P550"/>
    <mergeCell ref="G553:P553"/>
    <mergeCell ref="G541:Z543"/>
    <mergeCell ref="E546:E550"/>
    <mergeCell ref="G546:M547"/>
    <mergeCell ref="N546:V547"/>
    <mergeCell ref="G532:Z534"/>
    <mergeCell ref="H536:T536"/>
    <mergeCell ref="AB536:AD538"/>
    <mergeCell ref="N537:Z538"/>
    <mergeCell ref="G540:V540"/>
    <mergeCell ref="AB546:AD548"/>
    <mergeCell ref="G549:W549"/>
    <mergeCell ref="Q550:S550"/>
    <mergeCell ref="T550:W550"/>
    <mergeCell ref="G551:P551"/>
    <mergeCell ref="Q551:R551"/>
    <mergeCell ref="T551:W551"/>
    <mergeCell ref="G552:P552"/>
    <mergeCell ref="E557:E559"/>
    <mergeCell ref="G554:P554"/>
    <mergeCell ref="T554:W554"/>
    <mergeCell ref="G555:P555"/>
    <mergeCell ref="Q555:R555"/>
    <mergeCell ref="T555:W555"/>
    <mergeCell ref="G556:P556"/>
    <mergeCell ref="Q556:R556"/>
    <mergeCell ref="T556:W556"/>
    <mergeCell ref="Q552:R552"/>
    <mergeCell ref="T552:W552"/>
    <mergeCell ref="Q553:R553"/>
    <mergeCell ref="T553:W553"/>
    <mergeCell ref="E554:E556"/>
    <mergeCell ref="Q554:R554"/>
    <mergeCell ref="A561:A567"/>
    <mergeCell ref="B561:B562"/>
    <mergeCell ref="C561:C567"/>
    <mergeCell ref="E561:E567"/>
    <mergeCell ref="G561:M562"/>
    <mergeCell ref="N561:V562"/>
    <mergeCell ref="AB561:AD563"/>
    <mergeCell ref="H563:Z563"/>
    <mergeCell ref="G564:Z564"/>
    <mergeCell ref="G565:Z567"/>
    <mergeCell ref="G500:H500"/>
    <mergeCell ref="I500:O500"/>
    <mergeCell ref="R500:S500"/>
    <mergeCell ref="T500:Z500"/>
    <mergeCell ref="G501:H501"/>
    <mergeCell ref="I501:O501"/>
    <mergeCell ref="R501:S502"/>
    <mergeCell ref="T501:Z501"/>
    <mergeCell ref="G502:H503"/>
    <mergeCell ref="I502:O502"/>
    <mergeCell ref="U502:Y502"/>
    <mergeCell ref="J503:N503"/>
    <mergeCell ref="R503:Z504"/>
    <mergeCell ref="G504:O505"/>
    <mergeCell ref="L326:P326"/>
    <mergeCell ref="Q326:U326"/>
    <mergeCell ref="V326:Z326"/>
    <mergeCell ref="G327:K327"/>
    <mergeCell ref="L327:P327"/>
    <mergeCell ref="Q327:U327"/>
    <mergeCell ref="V327:Z327"/>
    <mergeCell ref="G463:V463"/>
    <mergeCell ref="G464:Z466"/>
    <mergeCell ref="G455:Z457"/>
    <mergeCell ref="G446:V446"/>
    <mergeCell ref="G447:Z449"/>
    <mergeCell ref="H451:T451"/>
    <mergeCell ref="Q395:V395"/>
    <mergeCell ref="G371:Z372"/>
    <mergeCell ref="G367:M368"/>
    <mergeCell ref="N367:V368"/>
    <mergeCell ref="G328:K328"/>
    <mergeCell ref="L328:P328"/>
    <mergeCell ref="Q328:U328"/>
    <mergeCell ref="V328:Z328"/>
    <mergeCell ref="G329:K329"/>
    <mergeCell ref="L329:P329"/>
    <mergeCell ref="Q329:U329"/>
    <mergeCell ref="Q291:S291"/>
    <mergeCell ref="U291:W291"/>
    <mergeCell ref="L292:P292"/>
    <mergeCell ref="C277:C313"/>
    <mergeCell ref="E277:E302"/>
    <mergeCell ref="G277:M278"/>
    <mergeCell ref="N277:V278"/>
    <mergeCell ref="G280:Z280"/>
    <mergeCell ref="Q281:T281"/>
    <mergeCell ref="U281:X281"/>
    <mergeCell ref="G282:K283"/>
    <mergeCell ref="Q282:S282"/>
    <mergeCell ref="U282:W282"/>
    <mergeCell ref="Q283:S283"/>
    <mergeCell ref="U283:W283"/>
    <mergeCell ref="G284:K285"/>
    <mergeCell ref="L284:P284"/>
    <mergeCell ref="Q284:S284"/>
    <mergeCell ref="Q292:S292"/>
    <mergeCell ref="U292:W292"/>
    <mergeCell ref="G294:N294"/>
    <mergeCell ref="O294:Q294"/>
    <mergeCell ref="H295:AA295"/>
    <mergeCell ref="G297:AA298"/>
    <mergeCell ref="Q285:S285"/>
    <mergeCell ref="U285:W285"/>
    <mergeCell ref="G287:Z287"/>
    <mergeCell ref="G288:K288"/>
    <mergeCell ref="L288:P288"/>
    <mergeCell ref="Q288:T288"/>
    <mergeCell ref="U288:X288"/>
    <mergeCell ref="G289:K290"/>
    <mergeCell ref="L289:P289"/>
    <mergeCell ref="Q289:S289"/>
    <mergeCell ref="U289:W289"/>
    <mergeCell ref="G537:M538"/>
    <mergeCell ref="G403:Z403"/>
    <mergeCell ref="G404:Z405"/>
    <mergeCell ref="G346:Z348"/>
    <mergeCell ref="N21:V22"/>
    <mergeCell ref="G26:M27"/>
    <mergeCell ref="N26:V27"/>
    <mergeCell ref="G31:M32"/>
    <mergeCell ref="N31:V32"/>
    <mergeCell ref="G39:M40"/>
    <mergeCell ref="N39:V40"/>
    <mergeCell ref="G201:Z202"/>
    <mergeCell ref="L290:P290"/>
    <mergeCell ref="Q290:S290"/>
    <mergeCell ref="U290:W290"/>
    <mergeCell ref="G215:M216"/>
    <mergeCell ref="N215:V216"/>
    <mergeCell ref="G218:T218"/>
    <mergeCell ref="G219:W219"/>
    <mergeCell ref="G220:W220"/>
    <mergeCell ref="G221:W221"/>
    <mergeCell ref="G203:Z206"/>
    <mergeCell ref="U284:W284"/>
    <mergeCell ref="L285:P285"/>
    <mergeCell ref="N1:AD1"/>
    <mergeCell ref="F2:AD2"/>
    <mergeCell ref="A9:AD10"/>
    <mergeCell ref="A18:AD18"/>
    <mergeCell ref="B19:C19"/>
    <mergeCell ref="F19:AA19"/>
    <mergeCell ref="AB19:AD19"/>
    <mergeCell ref="G305:AA305"/>
    <mergeCell ref="AB277:AD279"/>
    <mergeCell ref="L257:O257"/>
    <mergeCell ref="AB21:AD23"/>
    <mergeCell ref="AB26:AD28"/>
    <mergeCell ref="AB31:AD33"/>
    <mergeCell ref="AB39:AD41"/>
    <mergeCell ref="E227:E231"/>
    <mergeCell ref="B157:B158"/>
    <mergeCell ref="C157:C159"/>
    <mergeCell ref="AB157:AD159"/>
    <mergeCell ref="E142:E155"/>
    <mergeCell ref="A157:A163"/>
    <mergeCell ref="AB215:AD217"/>
    <mergeCell ref="A215:A218"/>
    <mergeCell ref="B215:B216"/>
    <mergeCell ref="C215:C218"/>
    <mergeCell ref="E21:E25"/>
    <mergeCell ref="E26:E30"/>
    <mergeCell ref="E31:E38"/>
    <mergeCell ref="G21:M22"/>
    <mergeCell ref="G473:M474"/>
    <mergeCell ref="E128:E129"/>
    <mergeCell ref="E130:E140"/>
    <mergeCell ref="E119:E127"/>
    <mergeCell ref="A1:E1"/>
    <mergeCell ref="F1:M1"/>
    <mergeCell ref="A277:A294"/>
    <mergeCell ref="B277:B278"/>
    <mergeCell ref="L282:P282"/>
    <mergeCell ref="L283:P283"/>
    <mergeCell ref="G281:K281"/>
    <mergeCell ref="L281:P281"/>
    <mergeCell ref="G291:K292"/>
    <mergeCell ref="L291:P291"/>
    <mergeCell ref="G299:Z301"/>
    <mergeCell ref="G303:N303"/>
    <mergeCell ref="O303:Q303"/>
    <mergeCell ref="E367:E370"/>
    <mergeCell ref="G370:Z370"/>
    <mergeCell ref="G326:K326"/>
  </mergeCells>
  <phoneticPr fontId="4"/>
  <dataValidations count="19">
    <dataValidation type="list" allowBlank="1" showInputMessage="1" showErrorMessage="1" sqref="Q602:V602 Q598:V598 X619 X621:X625 X628 X632" xr:uid="{3BB4BE94-7DE9-4256-90AA-17F3BC17F43A}">
      <formula1>"適・否,適,否,　,"</formula1>
    </dataValidation>
    <dataValidation type="list" allowBlank="1" showInputMessage="1" showErrorMessage="1" sqref="V583:Y583 Q576:W577 V579:Y579 V581:Y581 W319:Z319 W342:Z342 W120:Z120" xr:uid="{49A48427-3DEA-4342-ADA1-73494A10FA6F}">
      <formula1>"有・無,有,無,　,"</formula1>
    </dataValidation>
    <dataValidation type="list" allowBlank="1" showInputMessage="1" showErrorMessage="1" sqref="Q599:V601" xr:uid="{D9C35D4E-94C4-4D85-8085-12903AF8D934}">
      <formula1>"有・無,有,無,　"</formula1>
    </dataValidation>
    <dataValidation type="list" allowBlank="1" showInputMessage="1" showErrorMessage="1" sqref="J721:J722 G193:G198 H193:H197 G189:H190 I476:I477 J476 G499:G502 H499:H501 S499:S500 R499:R501 H739 H179 G179:G180" xr:uid="{8E1939FB-191E-420C-93A4-647825046A01}">
      <formula1>"○,　,"</formula1>
    </dataValidation>
    <dataValidation type="list" allowBlank="1" showInputMessage="1" showErrorMessage="1" sqref="N731:V732 N685:V686 N691:V692" xr:uid="{B72E39F4-2BEE-4D06-BF6F-2F84CE48F30E}">
      <formula1>"いない・いる,いない,いる"</formula1>
    </dataValidation>
    <dataValidation type="list" allowBlank="1" showInputMessage="1" showErrorMessage="1" sqref="N719:V720 N725:V726 N185:V186 N175:V176 N710:V711 N26:V27 N31:V32 N52:V53 N39:V40 N45:V46 N63:V64 N80:V81 N157:V158 N215:V216 N247:V248 N252:V253 N261:V262 N358:V359 N364:V365 N376:V377 N385:V386 N400:V401 N614:V615 N662:V663 N652:V653 N656:V657 N570:V571 N592:V593 N495:V496 N90:V91 N675:V676 N271:V272 N277:V278 N316:V317 N407:V408 N561:V562" xr:uid="{3582CA9A-2387-4C2F-9DD1-F2CDAA832610}">
      <formula1>"いる・いない,いる,いない"</formula1>
    </dataValidation>
    <dataValidation type="list" allowBlank="1" showInputMessage="1" showErrorMessage="1" sqref="N21:V22 N640:V641" xr:uid="{D381C649-66BB-447F-9876-21D343F0EF7C}">
      <formula1>"適 ・ 否,適,否"</formula1>
    </dataValidation>
    <dataValidation type="list" allowBlank="1" showInputMessage="1" showErrorMessage="1" sqref="N744:V745" xr:uid="{A1493162-CED5-4FAD-AB37-AF4AB9B14708}">
      <formula1>"ない・ある,ない,ある"</formula1>
    </dataValidation>
    <dataValidation type="list" allowBlank="1" showInputMessage="1" showErrorMessage="1" sqref="J715:S716 U411:X413 U428:X430 T424:V424 N480:Q483 T411:T414 U417:X421" xr:uid="{B0C44741-08E6-4629-939F-8ABB6A04CE85}">
      <formula1>"有・無,有,無"</formula1>
    </dataValidation>
    <dataValidation type="list" allowBlank="1" showInputMessage="1" showErrorMessage="1" sqref="L595:S595" xr:uid="{711B278A-FDEF-43D6-BC57-D796B8190986}">
      <formula1>"直営・委託,直営,委託"</formula1>
    </dataValidation>
    <dataValidation type="list" allowBlank="1" showInputMessage="1" showErrorMessage="1" sqref="N367:V368" xr:uid="{534163A3-F831-4600-A648-84C78FB359E4}">
      <formula1>"いる・いない・実績なし,いる,いない,実績なし"</formula1>
    </dataValidation>
    <dataValidation type="list" allowBlank="1" showInputMessage="1" showErrorMessage="1" sqref="N469:Z470" xr:uid="{B3D8EFC7-01A5-4312-BC80-2FEA833069CF}">
      <formula1>"いる　・　いない・　予定あり,いる,いない,予定あり"</formula1>
    </dataValidation>
    <dataValidation type="list" allowBlank="1" showInputMessage="1" showErrorMessage="1" sqref="N425:Z426 N435:Z436 N444:Z445 N452:Z453 N461:Z462 N473:Z474 N528:Z529 N537:Z538" xr:uid="{3AF1E846-4654-46AF-A0AD-B198DA8B21D5}">
      <formula1>"している　・　していない,している,していない"</formula1>
    </dataValidation>
    <dataValidation type="list" allowBlank="1" showInputMessage="1" showErrorMessage="1" sqref="N546:V547 N518:V519" xr:uid="{D1C4431F-1AEB-4209-AF9F-A021C341C5AE}">
      <formula1>"いる　・　いない,いる,いない,　,"</formula1>
    </dataValidation>
    <dataValidation type="list" allowBlank="1" showInputMessage="1" showErrorMessage="1" sqref="T551:W556" xr:uid="{A634ED5D-58DE-49B0-BC8C-882482DDD310}">
      <formula1>"要・不要,要,不要"</formula1>
    </dataValidation>
    <dataValidation type="list" allowBlank="1" showInputMessage="1" showErrorMessage="1" sqref="N485:Z486" xr:uid="{A87FC218-4BAE-494D-B884-EF4C46A44DDB}">
      <formula1>"している・していない・該当なし,している,していない,該当なし"</formula1>
    </dataValidation>
    <dataValidation type="list" allowBlank="1" showInputMessage="1" showErrorMessage="1" sqref="H736:I738" xr:uid="{4BBB3307-393B-4522-9AEC-BA8359628CE3}">
      <formula1>"〇,　,"</formula1>
    </dataValidation>
    <dataValidation type="list" allowBlank="1" showInputMessage="1" showErrorMessage="1" sqref="Q393:V395" xr:uid="{0D941696-4894-4C95-B3C3-94E28A8DF7C2}">
      <formula1>"有　・　無,有,無"</formula1>
    </dataValidation>
    <dataValidation type="list" allowBlank="1" showInputMessage="1" showErrorMessage="1" sqref="Q635:V639" xr:uid="{5AAB0A2B-19D6-4578-BA56-FE32B47AA728}">
      <formula1>"有　・　無,有,無,　"</formula1>
    </dataValidation>
  </dataValidations>
  <printOptions horizontalCentered="1"/>
  <pageMargins left="0.31496062992125984" right="0.23622047244094491" top="0.55118110236220474" bottom="0.47244094488188981" header="0.23622047244094491" footer="0.31496062992125984"/>
  <pageSetup paperSize="9" scale="99" fitToHeight="0" orientation="landscape" r:id="rId1"/>
  <headerFooter>
    <oddFooter>&amp;C&amp;"ＭＳ Ｐ明朝,標準"&amp;8&amp;P</oddFooter>
  </headerFooter>
  <rowBreaks count="14" manualBreakCount="14">
    <brk id="18" max="29" man="1"/>
    <brk id="61" max="29" man="1"/>
    <brk id="105" max="29" man="1"/>
    <brk id="183" max="29" man="1"/>
    <brk id="226" max="29" man="1"/>
    <brk id="269" max="29" man="1"/>
    <brk id="314" max="29" man="1"/>
    <brk id="356" max="29" man="1"/>
    <brk id="398" max="29" man="1"/>
    <brk id="568" max="29" man="1"/>
    <brk id="612" max="29" man="1"/>
    <brk id="651" max="29" man="1"/>
    <brk id="689" max="29" man="1"/>
    <brk id="723" max="2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930"/>
  <sheetViews>
    <sheetView view="pageBreakPreview" topLeftCell="A25" zoomScale="60" zoomScaleNormal="75" workbookViewId="0">
      <selection activeCell="R13" sqref="R13"/>
    </sheetView>
  </sheetViews>
  <sheetFormatPr defaultColWidth="9" defaultRowHeight="13.2"/>
  <cols>
    <col min="1" max="1" width="10" customWidth="1"/>
    <col min="2" max="2" width="2.88671875" style="372" customWidth="1"/>
    <col min="3" max="3" width="18.109375" customWidth="1"/>
    <col min="4" max="4" width="3.6640625" customWidth="1"/>
    <col min="5" max="5" width="44.109375" customWidth="1"/>
    <col min="6" max="30" width="2.6640625" customWidth="1"/>
    <col min="31" max="31" width="1.33203125" customWidth="1"/>
    <col min="32" max="43" width="12.21875" hidden="1" customWidth="1"/>
  </cols>
  <sheetData>
    <row r="1" spans="1:44" ht="28.2">
      <c r="A1" s="1437"/>
      <c r="B1" s="1437"/>
      <c r="C1" s="1437"/>
      <c r="D1" s="1437"/>
      <c r="E1" s="2078"/>
      <c r="F1" s="2079" t="s">
        <v>39</v>
      </c>
      <c r="G1" s="2080"/>
      <c r="H1" s="2080"/>
      <c r="I1" s="2080"/>
      <c r="J1" s="2080"/>
      <c r="K1" s="2080"/>
      <c r="L1" s="2080"/>
      <c r="M1" s="2081"/>
      <c r="N1" s="2097" t="str">
        <f>IF(表紙!H4="","",表紙!H4)</f>
        <v/>
      </c>
      <c r="O1" s="2098"/>
      <c r="P1" s="2098"/>
      <c r="Q1" s="2098"/>
      <c r="R1" s="2098"/>
      <c r="S1" s="2098"/>
      <c r="T1" s="2098"/>
      <c r="U1" s="2098"/>
      <c r="V1" s="2098"/>
      <c r="W1" s="2098"/>
      <c r="X1" s="2098"/>
      <c r="Y1" s="2098"/>
      <c r="Z1" s="2098"/>
      <c r="AA1" s="2098"/>
      <c r="AB1" s="2098"/>
      <c r="AC1" s="2098"/>
      <c r="AD1" s="2099"/>
      <c r="AE1" s="308"/>
      <c r="AF1" s="129"/>
      <c r="AG1" s="129"/>
      <c r="AH1" s="129"/>
      <c r="AI1" s="129"/>
      <c r="AJ1" s="129"/>
      <c r="AK1" s="129"/>
      <c r="AL1" s="129"/>
      <c r="AM1" s="129"/>
      <c r="AN1" s="129"/>
      <c r="AO1" s="129"/>
      <c r="AP1" s="129"/>
      <c r="AQ1" s="129"/>
      <c r="AR1" s="129"/>
    </row>
    <row r="2" spans="1:44" ht="28.2">
      <c r="A2" s="309"/>
      <c r="B2" s="310"/>
      <c r="C2" s="309"/>
      <c r="D2" s="309"/>
      <c r="E2" s="309"/>
      <c r="F2" s="2100" t="s">
        <v>44</v>
      </c>
      <c r="G2" s="2100"/>
      <c r="H2" s="2100"/>
      <c r="I2" s="2100"/>
      <c r="J2" s="2100"/>
      <c r="K2" s="2100"/>
      <c r="L2" s="2100"/>
      <c r="M2" s="2100"/>
      <c r="N2" s="2100"/>
      <c r="O2" s="2100"/>
      <c r="P2" s="2100"/>
      <c r="Q2" s="2100"/>
      <c r="R2" s="2100"/>
      <c r="S2" s="2100"/>
      <c r="T2" s="2100"/>
      <c r="U2" s="2100"/>
      <c r="V2" s="2100"/>
      <c r="W2" s="2100"/>
      <c r="X2" s="2100"/>
      <c r="Y2" s="2100"/>
      <c r="Z2" s="2100"/>
      <c r="AA2" s="2100"/>
      <c r="AB2" s="2100"/>
      <c r="AC2" s="2100"/>
      <c r="AD2" s="2100"/>
      <c r="AE2" s="311"/>
      <c r="AF2" s="129"/>
      <c r="AG2" s="129"/>
      <c r="AH2" s="129"/>
      <c r="AI2" s="129"/>
      <c r="AJ2" s="129"/>
      <c r="AK2" s="129"/>
      <c r="AL2" s="129"/>
      <c r="AM2" s="129"/>
      <c r="AN2" s="129"/>
      <c r="AO2" s="129"/>
      <c r="AP2" s="129"/>
      <c r="AQ2" s="129"/>
      <c r="AR2" s="129"/>
    </row>
    <row r="3" spans="1:44" ht="28.2">
      <c r="A3" s="309"/>
      <c r="B3" s="310"/>
      <c r="C3" s="309"/>
      <c r="D3" s="309"/>
      <c r="E3" s="309"/>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311"/>
      <c r="AF3" s="129"/>
      <c r="AG3" s="129"/>
      <c r="AH3" s="129"/>
      <c r="AI3" s="129"/>
      <c r="AJ3" s="129"/>
      <c r="AK3" s="129"/>
      <c r="AL3" s="129"/>
      <c r="AM3" s="129"/>
      <c r="AN3" s="129"/>
      <c r="AO3" s="129"/>
      <c r="AP3" s="129"/>
      <c r="AQ3" s="129"/>
      <c r="AR3" s="129"/>
    </row>
    <row r="4" spans="1:44" ht="28.2">
      <c r="A4" s="309"/>
      <c r="B4" s="310"/>
      <c r="C4" s="309"/>
      <c r="D4" s="309"/>
      <c r="E4" s="309"/>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311"/>
      <c r="AF4" s="129"/>
      <c r="AG4" s="129"/>
      <c r="AH4" s="129"/>
      <c r="AI4" s="129"/>
      <c r="AJ4" s="129"/>
      <c r="AK4" s="129"/>
      <c r="AL4" s="129"/>
      <c r="AM4" s="129"/>
      <c r="AN4" s="129"/>
      <c r="AO4" s="129"/>
      <c r="AP4" s="129"/>
      <c r="AQ4" s="129"/>
      <c r="AR4" s="129"/>
    </row>
    <row r="5" spans="1:44" ht="28.2">
      <c r="A5" s="309"/>
      <c r="B5" s="310"/>
      <c r="C5" s="309"/>
      <c r="D5" s="309"/>
      <c r="E5" s="309"/>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311"/>
      <c r="AF5" s="129"/>
      <c r="AG5" s="129"/>
      <c r="AH5" s="129"/>
      <c r="AI5" s="129"/>
      <c r="AJ5" s="129"/>
      <c r="AK5" s="129"/>
      <c r="AL5" s="129"/>
      <c r="AM5" s="129"/>
      <c r="AN5" s="129"/>
      <c r="AO5" s="129"/>
      <c r="AP5" s="129"/>
      <c r="AQ5" s="129"/>
      <c r="AR5" s="129"/>
    </row>
    <row r="6" spans="1:44" ht="28.2">
      <c r="A6" s="309"/>
      <c r="B6" s="310"/>
      <c r="C6" s="309"/>
      <c r="D6" s="309"/>
      <c r="E6" s="309"/>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311"/>
      <c r="AF6" s="129"/>
      <c r="AG6" s="129"/>
      <c r="AH6" s="129"/>
      <c r="AI6" s="129"/>
      <c r="AJ6" s="129"/>
      <c r="AK6" s="129"/>
      <c r="AL6" s="129"/>
      <c r="AM6" s="129"/>
      <c r="AN6" s="129"/>
      <c r="AO6" s="129"/>
      <c r="AP6" s="129"/>
      <c r="AQ6" s="129"/>
      <c r="AR6" s="129"/>
    </row>
    <row r="7" spans="1:44" ht="28.2">
      <c r="A7" s="309"/>
      <c r="B7" s="310"/>
      <c r="C7" s="309"/>
      <c r="D7" s="309"/>
      <c r="E7" s="309"/>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311"/>
      <c r="AF7" s="129"/>
      <c r="AG7" s="129"/>
      <c r="AH7" s="129"/>
      <c r="AI7" s="129"/>
      <c r="AJ7" s="129"/>
      <c r="AK7" s="129"/>
      <c r="AL7" s="129"/>
      <c r="AM7" s="129"/>
      <c r="AN7" s="129"/>
      <c r="AO7" s="129"/>
      <c r="AP7" s="129"/>
      <c r="AQ7" s="129"/>
      <c r="AR7" s="129"/>
    </row>
    <row r="8" spans="1:44" ht="28.2">
      <c r="A8" s="309"/>
      <c r="B8" s="310"/>
      <c r="C8" s="309"/>
      <c r="D8" s="309"/>
      <c r="E8" s="309"/>
      <c r="F8" s="157"/>
      <c r="G8" s="157"/>
      <c r="H8" s="157"/>
      <c r="I8" s="157"/>
      <c r="J8" s="157"/>
      <c r="K8" s="157"/>
      <c r="L8" s="157"/>
      <c r="M8" s="157"/>
      <c r="N8" s="157"/>
      <c r="O8" s="157"/>
      <c r="P8" s="157"/>
      <c r="Q8" s="157"/>
      <c r="R8" s="157"/>
      <c r="S8" s="157"/>
      <c r="T8" s="157"/>
      <c r="U8" s="157"/>
      <c r="V8" s="157"/>
      <c r="W8" s="157"/>
      <c r="X8" s="157"/>
      <c r="Y8" s="157"/>
      <c r="Z8" s="157"/>
      <c r="AA8" s="157"/>
      <c r="AB8" s="157"/>
      <c r="AC8" s="157"/>
      <c r="AD8" s="157"/>
      <c r="AE8" s="311"/>
      <c r="AF8" s="129"/>
      <c r="AG8" s="129"/>
      <c r="AH8" s="129"/>
      <c r="AI8" s="129"/>
      <c r="AJ8" s="129"/>
      <c r="AK8" s="129"/>
      <c r="AL8" s="129"/>
      <c r="AM8" s="129"/>
      <c r="AN8" s="129"/>
      <c r="AO8" s="129"/>
      <c r="AP8" s="129"/>
      <c r="AQ8" s="129"/>
      <c r="AR8" s="129"/>
    </row>
    <row r="9" spans="1:44" ht="90" customHeight="1">
      <c r="A9" s="1437" t="s">
        <v>985</v>
      </c>
      <c r="B9" s="1437"/>
      <c r="C9" s="1437"/>
      <c r="D9" s="1437"/>
      <c r="E9" s="1437"/>
      <c r="F9" s="1437"/>
      <c r="G9" s="1437"/>
      <c r="H9" s="1437"/>
      <c r="I9" s="1437"/>
      <c r="J9" s="1437"/>
      <c r="K9" s="1437"/>
      <c r="L9" s="1437"/>
      <c r="M9" s="1437"/>
      <c r="N9" s="1437"/>
      <c r="O9" s="1437"/>
      <c r="P9" s="1437"/>
      <c r="Q9" s="1437"/>
      <c r="R9" s="1437"/>
      <c r="S9" s="1437"/>
      <c r="T9" s="1437"/>
      <c r="U9" s="1437"/>
      <c r="V9" s="1437"/>
      <c r="W9" s="1437"/>
      <c r="X9" s="1437"/>
      <c r="Y9" s="1437"/>
      <c r="Z9" s="1437"/>
      <c r="AA9" s="1437"/>
      <c r="AB9" s="1437"/>
      <c r="AC9" s="1437"/>
      <c r="AD9" s="1437"/>
      <c r="AE9" s="312"/>
      <c r="AF9" s="312"/>
      <c r="AG9" s="312"/>
      <c r="AH9" s="312"/>
      <c r="AI9" s="312"/>
      <c r="AJ9" s="312"/>
      <c r="AK9" s="312"/>
      <c r="AL9" s="312"/>
      <c r="AM9" s="312"/>
      <c r="AN9" s="312"/>
      <c r="AO9" s="312"/>
      <c r="AP9" s="312"/>
      <c r="AQ9" s="312"/>
      <c r="AR9" s="312"/>
    </row>
    <row r="10" spans="1:44" ht="28.2">
      <c r="A10" s="1437"/>
      <c r="B10" s="1437"/>
      <c r="C10" s="1437"/>
      <c r="D10" s="1437"/>
      <c r="E10" s="1437"/>
      <c r="F10" s="1437"/>
      <c r="G10" s="1437"/>
      <c r="H10" s="1437"/>
      <c r="I10" s="1437"/>
      <c r="J10" s="1437"/>
      <c r="K10" s="1437"/>
      <c r="L10" s="1437"/>
      <c r="M10" s="1437"/>
      <c r="N10" s="1437"/>
      <c r="O10" s="1437"/>
      <c r="P10" s="1437"/>
      <c r="Q10" s="1437"/>
      <c r="R10" s="1437"/>
      <c r="S10" s="1437"/>
      <c r="T10" s="1437"/>
      <c r="U10" s="1437"/>
      <c r="V10" s="1437"/>
      <c r="W10" s="1437"/>
      <c r="X10" s="1437"/>
      <c r="Y10" s="1437"/>
      <c r="Z10" s="1437"/>
      <c r="AA10" s="1437"/>
      <c r="AB10" s="1437"/>
      <c r="AC10" s="1437"/>
      <c r="AD10" s="1437"/>
      <c r="AE10" s="312"/>
      <c r="AF10" s="312"/>
      <c r="AG10" s="312"/>
      <c r="AH10" s="312"/>
      <c r="AI10" s="312"/>
      <c r="AJ10" s="312"/>
      <c r="AK10" s="312"/>
      <c r="AL10" s="312"/>
      <c r="AM10" s="312"/>
      <c r="AN10" s="312"/>
      <c r="AO10" s="312"/>
      <c r="AP10" s="312"/>
      <c r="AQ10" s="312"/>
      <c r="AR10" s="312"/>
    </row>
    <row r="11" spans="1:44" ht="28.2">
      <c r="A11" s="313"/>
      <c r="B11" s="314"/>
      <c r="C11" s="313"/>
      <c r="D11" s="313"/>
      <c r="E11" s="313"/>
      <c r="F11" s="313"/>
      <c r="G11" s="313"/>
      <c r="H11" s="313"/>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2"/>
      <c r="AF11" s="312"/>
      <c r="AG11" s="312"/>
      <c r="AH11" s="312"/>
      <c r="AI11" s="312"/>
      <c r="AJ11" s="312"/>
      <c r="AK11" s="312"/>
      <c r="AL11" s="312"/>
      <c r="AM11" s="312"/>
      <c r="AN11" s="312"/>
      <c r="AO11" s="312"/>
      <c r="AP11" s="312"/>
      <c r="AQ11" s="312"/>
      <c r="AR11" s="312"/>
    </row>
    <row r="12" spans="1:44" ht="28.2">
      <c r="A12" s="313"/>
      <c r="B12" s="314"/>
      <c r="C12" s="313"/>
      <c r="D12" s="313"/>
      <c r="E12" s="313"/>
      <c r="F12" s="313"/>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c r="AD12" s="313"/>
      <c r="AE12" s="312"/>
      <c r="AF12" s="312"/>
      <c r="AG12" s="312"/>
      <c r="AH12" s="312"/>
      <c r="AI12" s="312"/>
      <c r="AJ12" s="312"/>
      <c r="AK12" s="312"/>
      <c r="AL12" s="312"/>
      <c r="AM12" s="312"/>
      <c r="AN12" s="312"/>
      <c r="AO12" s="312"/>
      <c r="AP12" s="312"/>
      <c r="AQ12" s="312"/>
      <c r="AR12" s="312"/>
    </row>
    <row r="13" spans="1:44" ht="28.2">
      <c r="A13" s="313"/>
      <c r="B13" s="314"/>
      <c r="C13" s="313"/>
      <c r="D13" s="313"/>
      <c r="E13" s="313"/>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2"/>
      <c r="AF13" s="312"/>
      <c r="AG13" s="312"/>
      <c r="AH13" s="312"/>
      <c r="AI13" s="312"/>
      <c r="AJ13" s="312"/>
      <c r="AK13" s="312"/>
      <c r="AL13" s="312"/>
      <c r="AM13" s="312"/>
      <c r="AN13" s="312"/>
      <c r="AO13" s="312"/>
      <c r="AP13" s="312"/>
      <c r="AQ13" s="312"/>
      <c r="AR13" s="312"/>
    </row>
    <row r="14" spans="1:44" ht="28.2">
      <c r="A14" s="313"/>
      <c r="B14" s="314"/>
      <c r="C14" s="313"/>
      <c r="D14" s="313"/>
      <c r="E14" s="313"/>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2"/>
      <c r="AF14" s="312"/>
      <c r="AG14" s="312"/>
      <c r="AH14" s="312"/>
      <c r="AI14" s="312"/>
      <c r="AJ14" s="312"/>
      <c r="AK14" s="312"/>
      <c r="AL14" s="312"/>
      <c r="AM14" s="312"/>
      <c r="AN14" s="312"/>
      <c r="AO14" s="312"/>
      <c r="AP14" s="312"/>
      <c r="AQ14" s="312"/>
      <c r="AR14" s="312"/>
    </row>
    <row r="15" spans="1:44" ht="28.2">
      <c r="A15" s="313"/>
      <c r="B15" s="314"/>
      <c r="C15" s="313"/>
      <c r="D15" s="313"/>
      <c r="E15" s="31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2"/>
      <c r="AF15" s="312"/>
      <c r="AG15" s="312"/>
      <c r="AH15" s="312"/>
      <c r="AI15" s="312"/>
      <c r="AJ15" s="312"/>
      <c r="AK15" s="312"/>
      <c r="AL15" s="312"/>
      <c r="AM15" s="312"/>
      <c r="AN15" s="312"/>
      <c r="AO15" s="312"/>
      <c r="AP15" s="312"/>
      <c r="AQ15" s="312"/>
      <c r="AR15" s="312"/>
    </row>
    <row r="16" spans="1:44" ht="28.2">
      <c r="A16" s="313"/>
      <c r="B16" s="314"/>
      <c r="C16" s="313"/>
      <c r="D16" s="313"/>
      <c r="E16" s="313"/>
      <c r="F16" s="313"/>
      <c r="G16" s="313"/>
      <c r="H16" s="313"/>
      <c r="I16" s="313"/>
      <c r="J16" s="313"/>
      <c r="K16" s="313"/>
      <c r="L16" s="313"/>
      <c r="M16" s="313"/>
      <c r="N16" s="313"/>
      <c r="O16" s="313"/>
      <c r="P16" s="313"/>
      <c r="Q16" s="313"/>
      <c r="R16" s="313"/>
      <c r="S16" s="313"/>
      <c r="T16" s="313"/>
      <c r="U16" s="313"/>
      <c r="V16" s="313"/>
      <c r="W16" s="313"/>
      <c r="X16" s="313"/>
      <c r="Y16" s="313"/>
      <c r="Z16" s="313"/>
      <c r="AA16" s="313"/>
      <c r="AB16" s="313"/>
      <c r="AC16" s="313"/>
      <c r="AD16" s="313"/>
      <c r="AE16" s="312"/>
      <c r="AF16" s="312"/>
      <c r="AG16" s="312"/>
      <c r="AH16" s="312"/>
      <c r="AI16" s="312"/>
      <c r="AJ16" s="312"/>
      <c r="AK16" s="312"/>
      <c r="AL16" s="312"/>
      <c r="AM16" s="312"/>
      <c r="AN16" s="312"/>
      <c r="AO16" s="312"/>
      <c r="AP16" s="312"/>
      <c r="AQ16" s="312"/>
      <c r="AR16" s="312"/>
    </row>
    <row r="17" spans="1:44" ht="28.2">
      <c r="A17" s="313"/>
      <c r="B17" s="314"/>
      <c r="C17" s="313"/>
      <c r="D17" s="313"/>
      <c r="E17" s="313"/>
      <c r="F17" s="313"/>
      <c r="G17" s="313"/>
      <c r="H17" s="313"/>
      <c r="I17" s="313"/>
      <c r="J17" s="313"/>
      <c r="K17" s="313"/>
      <c r="L17" s="313"/>
      <c r="M17" s="313"/>
      <c r="N17" s="313"/>
      <c r="O17" s="313"/>
      <c r="P17" s="313"/>
      <c r="Q17" s="313"/>
      <c r="R17" s="313"/>
      <c r="S17" s="313"/>
      <c r="T17" s="313"/>
      <c r="U17" s="313"/>
      <c r="V17" s="313"/>
      <c r="W17" s="313"/>
      <c r="X17" s="313"/>
      <c r="Y17" s="313"/>
      <c r="Z17" s="313"/>
      <c r="AA17" s="313"/>
      <c r="AB17" s="313"/>
      <c r="AC17" s="313"/>
      <c r="AD17" s="313"/>
      <c r="AE17" s="312"/>
      <c r="AF17" s="312"/>
      <c r="AG17" s="312"/>
      <c r="AH17" s="312"/>
      <c r="AI17" s="312"/>
      <c r="AJ17" s="312"/>
      <c r="AK17" s="312"/>
      <c r="AL17" s="312"/>
      <c r="AM17" s="312"/>
      <c r="AN17" s="312"/>
      <c r="AO17" s="312"/>
      <c r="AP17" s="312"/>
      <c r="AQ17" s="312"/>
      <c r="AR17" s="312"/>
    </row>
    <row r="18" spans="1:44">
      <c r="A18" s="2101"/>
      <c r="B18" s="2101"/>
      <c r="C18" s="2101"/>
      <c r="D18" s="2101"/>
      <c r="E18" s="2101"/>
      <c r="F18" s="2101"/>
      <c r="G18" s="2101"/>
      <c r="H18" s="2101"/>
      <c r="I18" s="2101"/>
      <c r="J18" s="2101"/>
      <c r="K18" s="2101"/>
      <c r="L18" s="2101"/>
      <c r="M18" s="2101"/>
      <c r="N18" s="2101"/>
      <c r="O18" s="2101"/>
      <c r="P18" s="2101"/>
      <c r="Q18" s="2101"/>
      <c r="R18" s="2101"/>
      <c r="S18" s="2101"/>
      <c r="T18" s="2101"/>
      <c r="U18" s="2101"/>
      <c r="V18" s="2101"/>
      <c r="W18" s="2101"/>
      <c r="X18" s="2101"/>
      <c r="Y18" s="2101"/>
      <c r="Z18" s="2101"/>
      <c r="AA18" s="2101"/>
      <c r="AB18" s="2101"/>
      <c r="AC18" s="2101"/>
      <c r="AD18" s="2101"/>
      <c r="AE18" s="311"/>
      <c r="AF18" s="129"/>
      <c r="AG18" s="129"/>
      <c r="AH18" s="129"/>
      <c r="AI18" s="129"/>
      <c r="AJ18" s="129"/>
      <c r="AK18" s="129"/>
      <c r="AL18" s="129"/>
      <c r="AM18" s="129"/>
      <c r="AN18" s="129"/>
      <c r="AO18" s="129"/>
      <c r="AP18" s="129"/>
      <c r="AQ18" s="129"/>
      <c r="AR18" s="129"/>
    </row>
    <row r="19" spans="1:44" ht="13.5" customHeight="1">
      <c r="A19" s="134" t="s">
        <v>132</v>
      </c>
      <c r="B19" s="1461" t="s">
        <v>0</v>
      </c>
      <c r="C19" s="2102"/>
      <c r="D19" s="505" t="s">
        <v>194</v>
      </c>
      <c r="E19" s="134" t="s">
        <v>1</v>
      </c>
      <c r="F19" s="1463" t="s">
        <v>3</v>
      </c>
      <c r="G19" s="1463"/>
      <c r="H19" s="1463"/>
      <c r="I19" s="1463"/>
      <c r="J19" s="1463"/>
      <c r="K19" s="1463"/>
      <c r="L19" s="1463"/>
      <c r="M19" s="1463"/>
      <c r="N19" s="1463"/>
      <c r="O19" s="1463"/>
      <c r="P19" s="1463"/>
      <c r="Q19" s="1463"/>
      <c r="R19" s="1463"/>
      <c r="S19" s="1463"/>
      <c r="T19" s="1463"/>
      <c r="U19" s="1463"/>
      <c r="V19" s="1463"/>
      <c r="W19" s="1463"/>
      <c r="X19" s="1463"/>
      <c r="Y19" s="1463"/>
      <c r="Z19" s="1463"/>
      <c r="AA19" s="1463"/>
      <c r="AB19" s="1462" t="s">
        <v>2</v>
      </c>
      <c r="AC19" s="1462"/>
      <c r="AD19" s="1462"/>
      <c r="AE19" s="126"/>
      <c r="AF19" s="315" t="s">
        <v>57</v>
      </c>
      <c r="AG19" s="316"/>
      <c r="AH19" s="316"/>
      <c r="AI19" s="316"/>
      <c r="AJ19" s="316"/>
      <c r="AK19" s="316"/>
      <c r="AL19" s="316"/>
      <c r="AM19" s="316"/>
      <c r="AN19" s="316"/>
      <c r="AO19" s="316"/>
      <c r="AP19" s="316"/>
      <c r="AQ19" s="317"/>
      <c r="AR19" s="31"/>
    </row>
    <row r="20" spans="1:44" ht="5.25" customHeight="1">
      <c r="A20" s="318"/>
      <c r="B20" s="319"/>
      <c r="C20" s="502"/>
      <c r="D20" s="506"/>
      <c r="E20" s="320"/>
      <c r="F20" s="321"/>
      <c r="G20" s="322"/>
      <c r="H20" s="322"/>
      <c r="I20" s="322"/>
      <c r="J20" s="322"/>
      <c r="K20" s="322"/>
      <c r="L20" s="322"/>
      <c r="M20" s="322"/>
      <c r="N20" s="322"/>
      <c r="O20" s="322"/>
      <c r="P20" s="322"/>
      <c r="Q20" s="322"/>
      <c r="R20" s="322"/>
      <c r="S20" s="322"/>
      <c r="T20" s="322"/>
      <c r="U20" s="322"/>
      <c r="V20" s="322"/>
      <c r="W20" s="322"/>
      <c r="X20" s="322"/>
      <c r="Y20" s="322"/>
      <c r="Z20" s="322"/>
      <c r="AA20" s="323"/>
      <c r="AB20" s="324"/>
      <c r="AC20" s="325"/>
      <c r="AD20" s="326"/>
      <c r="AE20" s="126"/>
      <c r="AF20" s="327"/>
      <c r="AG20" s="129"/>
      <c r="AH20" s="129"/>
      <c r="AI20" s="129"/>
      <c r="AJ20" s="129"/>
      <c r="AK20" s="129"/>
      <c r="AL20" s="129"/>
      <c r="AM20" s="129"/>
      <c r="AN20" s="129"/>
      <c r="AO20" s="129"/>
      <c r="AP20" s="31"/>
      <c r="AQ20" s="45"/>
      <c r="AR20" s="31"/>
    </row>
    <row r="21" spans="1:44" ht="13.5" customHeight="1">
      <c r="A21" s="47" t="s">
        <v>527</v>
      </c>
      <c r="B21" s="59">
        <v>1</v>
      </c>
      <c r="C21" s="488" t="s">
        <v>519</v>
      </c>
      <c r="D21" s="63" t="s">
        <v>242</v>
      </c>
      <c r="E21" s="1008" t="s">
        <v>520</v>
      </c>
      <c r="F21" s="142"/>
      <c r="G21" s="1011" t="s">
        <v>72</v>
      </c>
      <c r="H21" s="1011"/>
      <c r="I21" s="1011"/>
      <c r="J21" s="1011"/>
      <c r="K21" s="1011"/>
      <c r="L21" s="1011"/>
      <c r="M21" s="1011"/>
      <c r="N21" s="1058" t="s">
        <v>627</v>
      </c>
      <c r="O21" s="1058"/>
      <c r="P21" s="1058"/>
      <c r="Q21" s="1058"/>
      <c r="R21" s="1058"/>
      <c r="S21" s="1058"/>
      <c r="T21" s="1058"/>
      <c r="U21" s="1058"/>
      <c r="V21" s="1058"/>
      <c r="W21" s="46"/>
      <c r="X21" s="46"/>
      <c r="Y21" s="46"/>
      <c r="Z21" s="46"/>
      <c r="AA21" s="143"/>
      <c r="AB21" s="1082" t="s">
        <v>495</v>
      </c>
      <c r="AC21" s="1113"/>
      <c r="AD21" s="1114"/>
      <c r="AE21" s="126"/>
      <c r="AF21" s="327"/>
      <c r="AG21" s="129"/>
      <c r="AH21" s="129"/>
      <c r="AI21" s="129"/>
      <c r="AJ21" s="129"/>
      <c r="AK21" s="129"/>
      <c r="AL21" s="129"/>
      <c r="AM21" s="129"/>
      <c r="AN21" s="129"/>
      <c r="AO21" s="129"/>
      <c r="AP21" s="31"/>
      <c r="AQ21" s="45"/>
      <c r="AR21" s="31"/>
    </row>
    <row r="22" spans="1:44">
      <c r="A22" s="328"/>
      <c r="B22" s="329"/>
      <c r="C22" s="105"/>
      <c r="D22" s="139"/>
      <c r="E22" s="1008"/>
      <c r="F22" s="142"/>
      <c r="G22" s="1011"/>
      <c r="H22" s="1011"/>
      <c r="I22" s="1011"/>
      <c r="J22" s="1011"/>
      <c r="K22" s="1011"/>
      <c r="L22" s="1011"/>
      <c r="M22" s="1011"/>
      <c r="N22" s="1058"/>
      <c r="O22" s="1058"/>
      <c r="P22" s="1058"/>
      <c r="Q22" s="1058"/>
      <c r="R22" s="1058"/>
      <c r="S22" s="1058"/>
      <c r="T22" s="1058"/>
      <c r="U22" s="1058"/>
      <c r="V22" s="1058"/>
      <c r="W22" s="46"/>
      <c r="X22" s="46"/>
      <c r="Y22" s="46"/>
      <c r="Z22" s="46"/>
      <c r="AA22" s="143"/>
      <c r="AB22" s="1082"/>
      <c r="AC22" s="1113"/>
      <c r="AD22" s="1114"/>
      <c r="AE22" s="126"/>
      <c r="AF22" s="327"/>
      <c r="AG22" s="129"/>
      <c r="AH22" s="129"/>
      <c r="AI22" s="129"/>
      <c r="AJ22" s="129"/>
      <c r="AK22" s="129"/>
      <c r="AL22" s="129"/>
      <c r="AM22" s="129"/>
      <c r="AN22" s="129"/>
      <c r="AO22" s="129"/>
      <c r="AP22" s="31"/>
      <c r="AQ22" s="45"/>
      <c r="AR22" s="31"/>
    </row>
    <row r="23" spans="1:44">
      <c r="A23" s="328"/>
      <c r="B23" s="329"/>
      <c r="C23" s="105"/>
      <c r="D23" s="139"/>
      <c r="E23" s="1008"/>
      <c r="F23" s="142"/>
      <c r="G23" s="46"/>
      <c r="H23" s="46"/>
      <c r="I23" s="46"/>
      <c r="J23" s="46"/>
      <c r="K23" s="46"/>
      <c r="L23" s="46"/>
      <c r="M23" s="46"/>
      <c r="N23" s="46"/>
      <c r="O23" s="46"/>
      <c r="P23" s="46"/>
      <c r="Q23" s="46"/>
      <c r="R23" s="46"/>
      <c r="S23" s="46"/>
      <c r="T23" s="46"/>
      <c r="U23" s="46"/>
      <c r="V23" s="46"/>
      <c r="W23" s="46"/>
      <c r="X23" s="46"/>
      <c r="Y23" s="46"/>
      <c r="Z23" s="46"/>
      <c r="AA23" s="143"/>
      <c r="AB23" s="1082"/>
      <c r="AC23" s="1113"/>
      <c r="AD23" s="1114"/>
      <c r="AE23" s="126"/>
      <c r="AF23" s="327"/>
      <c r="AG23" s="129"/>
      <c r="AH23" s="129"/>
      <c r="AI23" s="129"/>
      <c r="AJ23" s="129"/>
      <c r="AK23" s="129"/>
      <c r="AL23" s="129"/>
      <c r="AM23" s="129"/>
      <c r="AN23" s="129"/>
      <c r="AO23" s="129"/>
      <c r="AP23" s="31"/>
      <c r="AQ23" s="45"/>
      <c r="AR23" s="31"/>
    </row>
    <row r="24" spans="1:44">
      <c r="A24" s="328"/>
      <c r="B24" s="329"/>
      <c r="C24" s="105"/>
      <c r="D24" s="139"/>
      <c r="E24" s="1008"/>
      <c r="F24" s="142"/>
      <c r="G24" s="46"/>
      <c r="H24" s="46"/>
      <c r="I24" s="46"/>
      <c r="J24" s="46"/>
      <c r="K24" s="46"/>
      <c r="L24" s="46"/>
      <c r="M24" s="46"/>
      <c r="N24" s="46"/>
      <c r="O24" s="46"/>
      <c r="P24" s="46"/>
      <c r="Q24" s="46"/>
      <c r="R24" s="46"/>
      <c r="S24" s="46"/>
      <c r="T24" s="46"/>
      <c r="U24" s="46"/>
      <c r="V24" s="46"/>
      <c r="W24" s="46"/>
      <c r="X24" s="46"/>
      <c r="Y24" s="46"/>
      <c r="Z24" s="46"/>
      <c r="AA24" s="143"/>
      <c r="AB24" s="190"/>
      <c r="AC24" s="191"/>
      <c r="AD24" s="192"/>
      <c r="AE24" s="126"/>
      <c r="AF24" s="327"/>
      <c r="AG24" s="129"/>
      <c r="AH24" s="129"/>
      <c r="AI24" s="129"/>
      <c r="AJ24" s="129"/>
      <c r="AK24" s="129"/>
      <c r="AL24" s="129"/>
      <c r="AM24" s="129"/>
      <c r="AN24" s="129"/>
      <c r="AO24" s="129"/>
      <c r="AP24" s="31"/>
      <c r="AQ24" s="45"/>
      <c r="AR24" s="31"/>
    </row>
    <row r="25" spans="1:44">
      <c r="A25" s="328"/>
      <c r="B25" s="329"/>
      <c r="C25" s="105"/>
      <c r="D25" s="139"/>
      <c r="E25" s="1008"/>
      <c r="F25" s="142"/>
      <c r="G25" s="46"/>
      <c r="H25" s="46"/>
      <c r="I25" s="46"/>
      <c r="J25" s="46"/>
      <c r="K25" s="46"/>
      <c r="L25" s="46"/>
      <c r="M25" s="46"/>
      <c r="N25" s="46"/>
      <c r="O25" s="46"/>
      <c r="P25" s="46"/>
      <c r="Q25" s="46"/>
      <c r="R25" s="46"/>
      <c r="S25" s="46"/>
      <c r="T25" s="46"/>
      <c r="U25" s="46"/>
      <c r="V25" s="46"/>
      <c r="W25" s="46"/>
      <c r="X25" s="46"/>
      <c r="Y25" s="46"/>
      <c r="Z25" s="46"/>
      <c r="AA25" s="143"/>
      <c r="AB25" s="190"/>
      <c r="AC25" s="191"/>
      <c r="AD25" s="192"/>
      <c r="AE25" s="126"/>
      <c r="AF25" s="327"/>
      <c r="AG25" s="129"/>
      <c r="AH25" s="129"/>
      <c r="AI25" s="129"/>
      <c r="AJ25" s="129"/>
      <c r="AK25" s="129"/>
      <c r="AL25" s="129"/>
      <c r="AM25" s="129"/>
      <c r="AN25" s="129"/>
      <c r="AO25" s="129"/>
      <c r="AP25" s="31"/>
      <c r="AQ25" s="45"/>
      <c r="AR25" s="31"/>
    </row>
    <row r="26" spans="1:44">
      <c r="A26" s="328"/>
      <c r="B26" s="329"/>
      <c r="C26" s="105"/>
      <c r="D26" s="139"/>
      <c r="E26" s="47"/>
      <c r="F26" s="142"/>
      <c r="G26" s="46"/>
      <c r="H26" s="46"/>
      <c r="I26" s="46"/>
      <c r="J26" s="46"/>
      <c r="K26" s="46"/>
      <c r="L26" s="46"/>
      <c r="M26" s="46"/>
      <c r="N26" s="46"/>
      <c r="O26" s="46"/>
      <c r="P26" s="46"/>
      <c r="Q26" s="46"/>
      <c r="R26" s="46"/>
      <c r="S26" s="46"/>
      <c r="T26" s="46"/>
      <c r="U26" s="46"/>
      <c r="V26" s="46"/>
      <c r="W26" s="46"/>
      <c r="X26" s="46"/>
      <c r="Y26" s="46"/>
      <c r="Z26" s="46"/>
      <c r="AA26" s="143"/>
      <c r="AB26" s="190"/>
      <c r="AC26" s="191"/>
      <c r="AD26" s="192"/>
      <c r="AE26" s="126"/>
      <c r="AF26" s="327"/>
      <c r="AG26" s="129"/>
      <c r="AH26" s="129"/>
      <c r="AI26" s="129"/>
      <c r="AJ26" s="129"/>
      <c r="AK26" s="129"/>
      <c r="AL26" s="129"/>
      <c r="AM26" s="129"/>
      <c r="AN26" s="129"/>
      <c r="AO26" s="129"/>
      <c r="AP26" s="31"/>
      <c r="AQ26" s="45"/>
      <c r="AR26" s="31"/>
    </row>
    <row r="27" spans="1:44" ht="13.5" customHeight="1">
      <c r="A27" s="328"/>
      <c r="B27" s="329"/>
      <c r="C27" s="105"/>
      <c r="D27" s="139" t="s">
        <v>528</v>
      </c>
      <c r="E27" s="1008" t="s">
        <v>891</v>
      </c>
      <c r="F27" s="142"/>
      <c r="G27" s="1011" t="s">
        <v>72</v>
      </c>
      <c r="H27" s="1011"/>
      <c r="I27" s="1011"/>
      <c r="J27" s="1011"/>
      <c r="K27" s="1011"/>
      <c r="L27" s="1011"/>
      <c r="M27" s="1011"/>
      <c r="N27" s="1058" t="s">
        <v>114</v>
      </c>
      <c r="O27" s="1058"/>
      <c r="P27" s="1058"/>
      <c r="Q27" s="1058"/>
      <c r="R27" s="1058"/>
      <c r="S27" s="1058"/>
      <c r="T27" s="1058"/>
      <c r="U27" s="1058"/>
      <c r="V27" s="1058"/>
      <c r="W27" s="46"/>
      <c r="X27" s="46"/>
      <c r="Y27" s="46"/>
      <c r="Z27" s="46"/>
      <c r="AA27" s="143"/>
      <c r="AB27" s="1082" t="s">
        <v>495</v>
      </c>
      <c r="AC27" s="1113"/>
      <c r="AD27" s="1114"/>
      <c r="AE27" s="126"/>
      <c r="AF27" s="327"/>
      <c r="AG27" s="129"/>
      <c r="AH27" s="129"/>
      <c r="AI27" s="129"/>
      <c r="AJ27" s="129"/>
      <c r="AK27" s="129"/>
      <c r="AL27" s="129"/>
      <c r="AM27" s="129"/>
      <c r="AN27" s="129"/>
      <c r="AO27" s="129"/>
      <c r="AP27" s="31"/>
      <c r="AQ27" s="45"/>
      <c r="AR27" s="31"/>
    </row>
    <row r="28" spans="1:44">
      <c r="A28" s="328"/>
      <c r="B28" s="329"/>
      <c r="C28" s="105"/>
      <c r="D28" s="139"/>
      <c r="E28" s="1008"/>
      <c r="F28" s="142"/>
      <c r="G28" s="1011"/>
      <c r="H28" s="1011"/>
      <c r="I28" s="1011"/>
      <c r="J28" s="1011"/>
      <c r="K28" s="1011"/>
      <c r="L28" s="1011"/>
      <c r="M28" s="1011"/>
      <c r="N28" s="1058"/>
      <c r="O28" s="1058"/>
      <c r="P28" s="1058"/>
      <c r="Q28" s="1058"/>
      <c r="R28" s="1058"/>
      <c r="S28" s="1058"/>
      <c r="T28" s="1058"/>
      <c r="U28" s="1058"/>
      <c r="V28" s="1058"/>
      <c r="W28" s="46"/>
      <c r="X28" s="46"/>
      <c r="Y28" s="46"/>
      <c r="Z28" s="46"/>
      <c r="AA28" s="143"/>
      <c r="AB28" s="1082"/>
      <c r="AC28" s="1113"/>
      <c r="AD28" s="1114"/>
      <c r="AE28" s="126"/>
      <c r="AF28" s="327"/>
      <c r="AG28" s="129"/>
      <c r="AH28" s="129"/>
      <c r="AI28" s="129"/>
      <c r="AJ28" s="129"/>
      <c r="AK28" s="129"/>
      <c r="AL28" s="129"/>
      <c r="AM28" s="129"/>
      <c r="AN28" s="129"/>
      <c r="AO28" s="129"/>
      <c r="AP28" s="31"/>
      <c r="AQ28" s="45"/>
      <c r="AR28" s="31"/>
    </row>
    <row r="29" spans="1:44">
      <c r="A29" s="328"/>
      <c r="B29" s="329"/>
      <c r="C29" s="105"/>
      <c r="D29" s="139"/>
      <c r="E29" s="1008"/>
      <c r="F29" s="142"/>
      <c r="G29" s="46"/>
      <c r="H29" s="46"/>
      <c r="I29" s="46"/>
      <c r="J29" s="46"/>
      <c r="K29" s="46"/>
      <c r="L29" s="46"/>
      <c r="M29" s="46"/>
      <c r="N29" s="46"/>
      <c r="O29" s="46"/>
      <c r="P29" s="46"/>
      <c r="Q29" s="46"/>
      <c r="R29" s="46"/>
      <c r="S29" s="46"/>
      <c r="T29" s="46"/>
      <c r="U29" s="46"/>
      <c r="V29" s="46"/>
      <c r="W29" s="46"/>
      <c r="X29" s="46"/>
      <c r="Y29" s="46"/>
      <c r="Z29" s="46"/>
      <c r="AA29" s="143"/>
      <c r="AB29" s="1082"/>
      <c r="AC29" s="1113"/>
      <c r="AD29" s="1114"/>
      <c r="AE29" s="126"/>
      <c r="AF29" s="327"/>
      <c r="AG29" s="129"/>
      <c r="AH29" s="129"/>
      <c r="AI29" s="129"/>
      <c r="AJ29" s="129"/>
      <c r="AK29" s="129"/>
      <c r="AL29" s="129"/>
      <c r="AM29" s="129"/>
      <c r="AN29" s="129"/>
      <c r="AO29" s="129"/>
      <c r="AP29" s="31"/>
      <c r="AQ29" s="45"/>
      <c r="AR29" s="31"/>
    </row>
    <row r="30" spans="1:44">
      <c r="A30" s="328"/>
      <c r="B30" s="329"/>
      <c r="C30" s="105"/>
      <c r="D30" s="139"/>
      <c r="E30" s="1008"/>
      <c r="F30" s="142"/>
      <c r="G30" s="46"/>
      <c r="H30" s="46"/>
      <c r="I30" s="46"/>
      <c r="J30" s="46"/>
      <c r="K30" s="46"/>
      <c r="L30" s="46"/>
      <c r="M30" s="46"/>
      <c r="N30" s="46"/>
      <c r="O30" s="46"/>
      <c r="P30" s="46"/>
      <c r="Q30" s="46"/>
      <c r="R30" s="46"/>
      <c r="S30" s="46"/>
      <c r="T30" s="46"/>
      <c r="U30" s="46"/>
      <c r="V30" s="46"/>
      <c r="W30" s="46"/>
      <c r="X30" s="46"/>
      <c r="Y30" s="46"/>
      <c r="Z30" s="46"/>
      <c r="AA30" s="143"/>
      <c r="AB30" s="144"/>
      <c r="AC30" s="145"/>
      <c r="AD30" s="146"/>
      <c r="AE30" s="126"/>
      <c r="AF30" s="327"/>
      <c r="AG30" s="129"/>
      <c r="AH30" s="129"/>
      <c r="AI30" s="129"/>
      <c r="AJ30" s="129"/>
      <c r="AK30" s="129"/>
      <c r="AL30" s="129"/>
      <c r="AM30" s="129"/>
      <c r="AN30" s="129"/>
      <c r="AO30" s="129"/>
      <c r="AP30" s="31"/>
      <c r="AQ30" s="45"/>
      <c r="AR30" s="31"/>
    </row>
    <row r="31" spans="1:44">
      <c r="A31" s="328"/>
      <c r="B31" s="329"/>
      <c r="C31" s="105"/>
      <c r="D31" s="139"/>
      <c r="E31" s="1008"/>
      <c r="F31" s="142"/>
      <c r="G31" s="46"/>
      <c r="H31" s="46"/>
      <c r="I31" s="46"/>
      <c r="J31" s="46"/>
      <c r="K31" s="46"/>
      <c r="L31" s="46"/>
      <c r="M31" s="46"/>
      <c r="N31" s="46"/>
      <c r="O31" s="46"/>
      <c r="P31" s="46"/>
      <c r="Q31" s="46"/>
      <c r="R31" s="46"/>
      <c r="S31" s="46"/>
      <c r="T31" s="46"/>
      <c r="U31" s="46"/>
      <c r="V31" s="46"/>
      <c r="W31" s="46"/>
      <c r="X31" s="46"/>
      <c r="Y31" s="46"/>
      <c r="Z31" s="46"/>
      <c r="AA31" s="143"/>
      <c r="AB31" s="144"/>
      <c r="AC31" s="145"/>
      <c r="AD31" s="146"/>
      <c r="AE31" s="126"/>
      <c r="AF31" s="327"/>
      <c r="AG31" s="129"/>
      <c r="AH31" s="129"/>
      <c r="AI31" s="129"/>
      <c r="AJ31" s="129"/>
      <c r="AK31" s="129"/>
      <c r="AL31" s="129"/>
      <c r="AM31" s="129"/>
      <c r="AN31" s="129"/>
      <c r="AO31" s="129"/>
      <c r="AP31" s="31"/>
      <c r="AQ31" s="45"/>
      <c r="AR31" s="31"/>
    </row>
    <row r="32" spans="1:44">
      <c r="A32" s="328"/>
      <c r="B32" s="329"/>
      <c r="C32" s="105"/>
      <c r="D32" s="139"/>
      <c r="E32" s="139"/>
      <c r="F32" s="142"/>
      <c r="G32" s="46"/>
      <c r="H32" s="46"/>
      <c r="I32" s="46"/>
      <c r="J32" s="46"/>
      <c r="K32" s="46"/>
      <c r="L32" s="46"/>
      <c r="M32" s="46"/>
      <c r="N32" s="46"/>
      <c r="O32" s="46"/>
      <c r="P32" s="46"/>
      <c r="Q32" s="46"/>
      <c r="R32" s="46"/>
      <c r="S32" s="46"/>
      <c r="T32" s="46"/>
      <c r="U32" s="46"/>
      <c r="V32" s="46"/>
      <c r="W32" s="46"/>
      <c r="X32" s="46"/>
      <c r="Y32" s="46"/>
      <c r="Z32" s="46"/>
      <c r="AA32" s="143"/>
      <c r="AB32" s="144"/>
      <c r="AC32" s="145"/>
      <c r="AD32" s="146"/>
      <c r="AE32" s="126"/>
      <c r="AF32" s="327"/>
      <c r="AG32" s="129"/>
      <c r="AH32" s="129"/>
      <c r="AI32" s="129"/>
      <c r="AJ32" s="129"/>
      <c r="AK32" s="129"/>
      <c r="AL32" s="129"/>
      <c r="AM32" s="129"/>
      <c r="AN32" s="129"/>
      <c r="AO32" s="129"/>
      <c r="AP32" s="31"/>
      <c r="AQ32" s="45"/>
      <c r="AR32" s="31"/>
    </row>
    <row r="33" spans="1:44" ht="13.5" customHeight="1">
      <c r="A33" s="328"/>
      <c r="B33" s="329"/>
      <c r="C33" s="105"/>
      <c r="D33" s="139" t="s">
        <v>528</v>
      </c>
      <c r="E33" s="1008" t="s">
        <v>892</v>
      </c>
      <c r="F33" s="142"/>
      <c r="G33" s="1011" t="s">
        <v>72</v>
      </c>
      <c r="H33" s="1011"/>
      <c r="I33" s="1011"/>
      <c r="J33" s="1011"/>
      <c r="K33" s="1011"/>
      <c r="L33" s="1011"/>
      <c r="M33" s="1011"/>
      <c r="N33" s="1058" t="s">
        <v>114</v>
      </c>
      <c r="O33" s="1058"/>
      <c r="P33" s="1058"/>
      <c r="Q33" s="1058"/>
      <c r="R33" s="1058"/>
      <c r="S33" s="1058"/>
      <c r="T33" s="1058"/>
      <c r="U33" s="1058"/>
      <c r="V33" s="1058"/>
      <c r="W33" s="46"/>
      <c r="X33" s="46"/>
      <c r="Y33" s="46"/>
      <c r="Z33" s="46"/>
      <c r="AA33" s="143"/>
      <c r="AB33" s="1082" t="s">
        <v>495</v>
      </c>
      <c r="AC33" s="1113"/>
      <c r="AD33" s="1114"/>
      <c r="AE33" s="126"/>
      <c r="AF33" s="327"/>
      <c r="AG33" s="129"/>
      <c r="AH33" s="129"/>
      <c r="AI33" s="129"/>
      <c r="AJ33" s="129"/>
      <c r="AK33" s="129"/>
      <c r="AL33" s="129"/>
      <c r="AM33" s="129"/>
      <c r="AN33" s="129"/>
      <c r="AO33" s="129"/>
      <c r="AP33" s="31"/>
      <c r="AQ33" s="45"/>
      <c r="AR33" s="31"/>
    </row>
    <row r="34" spans="1:44">
      <c r="A34" s="328"/>
      <c r="B34" s="329"/>
      <c r="C34" s="105"/>
      <c r="D34" s="139"/>
      <c r="E34" s="1008"/>
      <c r="F34" s="142"/>
      <c r="G34" s="1011"/>
      <c r="H34" s="1011"/>
      <c r="I34" s="1011"/>
      <c r="J34" s="1011"/>
      <c r="K34" s="1011"/>
      <c r="L34" s="1011"/>
      <c r="M34" s="1011"/>
      <c r="N34" s="1058"/>
      <c r="O34" s="1058"/>
      <c r="P34" s="1058"/>
      <c r="Q34" s="1058"/>
      <c r="R34" s="1058"/>
      <c r="S34" s="1058"/>
      <c r="T34" s="1058"/>
      <c r="U34" s="1058"/>
      <c r="V34" s="1058"/>
      <c r="W34" s="46"/>
      <c r="X34" s="46"/>
      <c r="Y34" s="46"/>
      <c r="Z34" s="46"/>
      <c r="AA34" s="143"/>
      <c r="AB34" s="1082"/>
      <c r="AC34" s="1113"/>
      <c r="AD34" s="1114"/>
      <c r="AE34" s="126"/>
      <c r="AF34" s="327"/>
      <c r="AG34" s="129"/>
      <c r="AH34" s="129"/>
      <c r="AI34" s="129"/>
      <c r="AJ34" s="129"/>
      <c r="AK34" s="129"/>
      <c r="AL34" s="129"/>
      <c r="AM34" s="129"/>
      <c r="AN34" s="129"/>
      <c r="AO34" s="129"/>
      <c r="AP34" s="31"/>
      <c r="AQ34" s="45"/>
      <c r="AR34" s="31"/>
    </row>
    <row r="35" spans="1:44">
      <c r="A35" s="328"/>
      <c r="B35" s="329"/>
      <c r="C35" s="105"/>
      <c r="D35" s="139"/>
      <c r="E35" s="1008"/>
      <c r="F35" s="142"/>
      <c r="G35" s="46"/>
      <c r="H35" s="46"/>
      <c r="I35" s="46"/>
      <c r="J35" s="46"/>
      <c r="K35" s="46"/>
      <c r="L35" s="46"/>
      <c r="M35" s="46"/>
      <c r="N35" s="46"/>
      <c r="O35" s="46"/>
      <c r="P35" s="46"/>
      <c r="Q35" s="46"/>
      <c r="R35" s="46"/>
      <c r="S35" s="46"/>
      <c r="T35" s="46"/>
      <c r="U35" s="46"/>
      <c r="V35" s="46"/>
      <c r="W35" s="46"/>
      <c r="X35" s="46"/>
      <c r="Y35" s="46"/>
      <c r="Z35" s="46"/>
      <c r="AA35" s="143"/>
      <c r="AB35" s="1082"/>
      <c r="AC35" s="1113"/>
      <c r="AD35" s="1114"/>
      <c r="AE35" s="126"/>
      <c r="AF35" s="327"/>
      <c r="AG35" s="129"/>
      <c r="AH35" s="129"/>
      <c r="AI35" s="129"/>
      <c r="AJ35" s="129"/>
      <c r="AK35" s="129"/>
      <c r="AL35" s="129"/>
      <c r="AM35" s="129"/>
      <c r="AN35" s="129"/>
      <c r="AO35" s="129"/>
      <c r="AP35" s="31"/>
      <c r="AQ35" s="45"/>
      <c r="AR35" s="31"/>
    </row>
    <row r="36" spans="1:44">
      <c r="A36" s="328"/>
      <c r="B36" s="329"/>
      <c r="C36" s="105"/>
      <c r="D36" s="139"/>
      <c r="E36" s="1008"/>
      <c r="F36" s="142"/>
      <c r="G36" s="46"/>
      <c r="H36" s="46"/>
      <c r="I36" s="46"/>
      <c r="J36" s="46"/>
      <c r="K36" s="46"/>
      <c r="L36" s="46"/>
      <c r="M36" s="46"/>
      <c r="N36" s="46"/>
      <c r="O36" s="46"/>
      <c r="P36" s="46"/>
      <c r="Q36" s="46"/>
      <c r="R36" s="46"/>
      <c r="S36" s="46"/>
      <c r="T36" s="46"/>
      <c r="U36" s="46"/>
      <c r="V36" s="46"/>
      <c r="W36" s="46"/>
      <c r="X36" s="46"/>
      <c r="Y36" s="46"/>
      <c r="Z36" s="46"/>
      <c r="AA36" s="143"/>
      <c r="AB36" s="144"/>
      <c r="AC36" s="145"/>
      <c r="AD36" s="146"/>
      <c r="AE36" s="126"/>
      <c r="AF36" s="327"/>
      <c r="AG36" s="129"/>
      <c r="AH36" s="129"/>
      <c r="AI36" s="129"/>
      <c r="AJ36" s="129"/>
      <c r="AK36" s="129"/>
      <c r="AL36" s="129"/>
      <c r="AM36" s="129"/>
      <c r="AN36" s="129"/>
      <c r="AO36" s="129"/>
      <c r="AP36" s="31"/>
      <c r="AQ36" s="45"/>
      <c r="AR36" s="31"/>
    </row>
    <row r="37" spans="1:44">
      <c r="A37" s="328"/>
      <c r="B37" s="329"/>
      <c r="C37" s="105"/>
      <c r="D37" s="139"/>
      <c r="E37" s="1008"/>
      <c r="F37" s="142"/>
      <c r="G37" s="46"/>
      <c r="H37" s="46"/>
      <c r="I37" s="46"/>
      <c r="J37" s="46"/>
      <c r="K37" s="46"/>
      <c r="L37" s="46"/>
      <c r="M37" s="46"/>
      <c r="N37" s="46"/>
      <c r="O37" s="46"/>
      <c r="P37" s="46"/>
      <c r="Q37" s="46"/>
      <c r="R37" s="46"/>
      <c r="S37" s="46"/>
      <c r="T37" s="46"/>
      <c r="U37" s="46"/>
      <c r="V37" s="46"/>
      <c r="W37" s="46"/>
      <c r="X37" s="46"/>
      <c r="Y37" s="46"/>
      <c r="Z37" s="46"/>
      <c r="AA37" s="143"/>
      <c r="AB37" s="144"/>
      <c r="AC37" s="145"/>
      <c r="AD37" s="146"/>
      <c r="AE37" s="126"/>
      <c r="AF37" s="327"/>
      <c r="AG37" s="129"/>
      <c r="AH37" s="129"/>
      <c r="AI37" s="129"/>
      <c r="AJ37" s="129"/>
      <c r="AK37" s="129"/>
      <c r="AL37" s="129"/>
      <c r="AM37" s="129"/>
      <c r="AN37" s="129"/>
      <c r="AO37" s="129"/>
      <c r="AP37" s="31"/>
      <c r="AQ37" s="45"/>
      <c r="AR37" s="31"/>
    </row>
    <row r="38" spans="1:44">
      <c r="A38" s="328"/>
      <c r="B38" s="329"/>
      <c r="C38" s="105"/>
      <c r="D38" s="139"/>
      <c r="E38" s="1008"/>
      <c r="F38" s="142"/>
      <c r="G38" s="46"/>
      <c r="H38" s="46"/>
      <c r="I38" s="46"/>
      <c r="J38" s="46"/>
      <c r="K38" s="46"/>
      <c r="L38" s="46"/>
      <c r="M38" s="46"/>
      <c r="N38" s="46"/>
      <c r="O38" s="46"/>
      <c r="P38" s="46"/>
      <c r="Q38" s="46"/>
      <c r="R38" s="46"/>
      <c r="S38" s="46"/>
      <c r="T38" s="46"/>
      <c r="U38" s="46"/>
      <c r="V38" s="46"/>
      <c r="W38" s="46"/>
      <c r="X38" s="46"/>
      <c r="Y38" s="46"/>
      <c r="Z38" s="46"/>
      <c r="AA38" s="143"/>
      <c r="AB38" s="144"/>
      <c r="AC38" s="145"/>
      <c r="AD38" s="146"/>
      <c r="AE38" s="126"/>
      <c r="AF38" s="327"/>
      <c r="AG38" s="129"/>
      <c r="AH38" s="129"/>
      <c r="AI38" s="129"/>
      <c r="AJ38" s="129"/>
      <c r="AK38" s="129"/>
      <c r="AL38" s="129"/>
      <c r="AM38" s="129"/>
      <c r="AN38" s="129"/>
      <c r="AO38" s="129"/>
      <c r="AP38" s="31"/>
      <c r="AQ38" s="45"/>
      <c r="AR38" s="31"/>
    </row>
    <row r="39" spans="1:44">
      <c r="A39" s="328"/>
      <c r="B39" s="329"/>
      <c r="C39" s="105"/>
      <c r="D39" s="139"/>
      <c r="E39" s="1008"/>
      <c r="F39" s="142"/>
      <c r="G39" s="46"/>
      <c r="H39" s="46"/>
      <c r="I39" s="46"/>
      <c r="J39" s="46"/>
      <c r="K39" s="46"/>
      <c r="L39" s="46"/>
      <c r="M39" s="46"/>
      <c r="N39" s="46"/>
      <c r="O39" s="46"/>
      <c r="P39" s="46"/>
      <c r="Q39" s="46"/>
      <c r="R39" s="46"/>
      <c r="S39" s="46"/>
      <c r="T39" s="46"/>
      <c r="U39" s="46"/>
      <c r="V39" s="46"/>
      <c r="W39" s="46"/>
      <c r="X39" s="46"/>
      <c r="Y39" s="46"/>
      <c r="Z39" s="46"/>
      <c r="AA39" s="143"/>
      <c r="AB39" s="144"/>
      <c r="AC39" s="145"/>
      <c r="AD39" s="146"/>
      <c r="AE39" s="126"/>
      <c r="AF39" s="327"/>
      <c r="AG39" s="129"/>
      <c r="AH39" s="129"/>
      <c r="AI39" s="129"/>
      <c r="AJ39" s="129"/>
      <c r="AK39" s="129"/>
      <c r="AL39" s="129"/>
      <c r="AM39" s="129"/>
      <c r="AN39" s="129"/>
      <c r="AO39" s="129"/>
      <c r="AP39" s="31"/>
      <c r="AQ39" s="45"/>
      <c r="AR39" s="31"/>
    </row>
    <row r="40" spans="1:44">
      <c r="A40" s="328"/>
      <c r="B40" s="329"/>
      <c r="C40" s="105"/>
      <c r="D40" s="139"/>
      <c r="E40" s="139"/>
      <c r="F40" s="142"/>
      <c r="G40" s="46"/>
      <c r="H40" s="46"/>
      <c r="I40" s="46"/>
      <c r="J40" s="46"/>
      <c r="K40" s="46"/>
      <c r="L40" s="46"/>
      <c r="M40" s="46"/>
      <c r="N40" s="46"/>
      <c r="O40" s="46"/>
      <c r="P40" s="46"/>
      <c r="Q40" s="46"/>
      <c r="R40" s="46"/>
      <c r="S40" s="46"/>
      <c r="T40" s="46"/>
      <c r="U40" s="46"/>
      <c r="V40" s="46"/>
      <c r="W40" s="46"/>
      <c r="X40" s="46"/>
      <c r="Y40" s="46"/>
      <c r="Z40" s="46"/>
      <c r="AA40" s="143"/>
      <c r="AB40" s="144"/>
      <c r="AC40" s="145"/>
      <c r="AD40" s="146"/>
      <c r="AE40" s="126"/>
      <c r="AF40" s="327"/>
      <c r="AG40" s="129"/>
      <c r="AH40" s="129"/>
      <c r="AI40" s="129"/>
      <c r="AJ40" s="129"/>
      <c r="AK40" s="129"/>
      <c r="AL40" s="129"/>
      <c r="AM40" s="129"/>
      <c r="AN40" s="129"/>
      <c r="AO40" s="129"/>
      <c r="AP40" s="31"/>
      <c r="AQ40" s="45"/>
      <c r="AR40" s="31"/>
    </row>
    <row r="41" spans="1:44" ht="13.5" customHeight="1">
      <c r="A41" s="328"/>
      <c r="B41" s="329"/>
      <c r="C41" s="105"/>
      <c r="D41" s="139" t="s">
        <v>528</v>
      </c>
      <c r="E41" s="1008" t="s">
        <v>893</v>
      </c>
      <c r="F41" s="142"/>
      <c r="G41" s="1011" t="s">
        <v>72</v>
      </c>
      <c r="H41" s="1011"/>
      <c r="I41" s="1011"/>
      <c r="J41" s="1011"/>
      <c r="K41" s="1011"/>
      <c r="L41" s="1011"/>
      <c r="M41" s="1011"/>
      <c r="N41" s="1058" t="s">
        <v>114</v>
      </c>
      <c r="O41" s="1058"/>
      <c r="P41" s="1058"/>
      <c r="Q41" s="1058"/>
      <c r="R41" s="1058"/>
      <c r="S41" s="1058"/>
      <c r="T41" s="1058"/>
      <c r="U41" s="1058"/>
      <c r="V41" s="1058"/>
      <c r="W41" s="46"/>
      <c r="X41" s="46"/>
      <c r="Y41" s="46"/>
      <c r="Z41" s="46"/>
      <c r="AA41" s="143"/>
      <c r="AB41" s="1082" t="s">
        <v>495</v>
      </c>
      <c r="AC41" s="1113"/>
      <c r="AD41" s="1114"/>
      <c r="AE41" s="126"/>
      <c r="AF41" s="327"/>
      <c r="AG41" s="129"/>
      <c r="AH41" s="129"/>
      <c r="AI41" s="129"/>
      <c r="AJ41" s="129"/>
      <c r="AK41" s="129"/>
      <c r="AL41" s="129"/>
      <c r="AM41" s="129"/>
      <c r="AN41" s="129"/>
      <c r="AO41" s="129"/>
      <c r="AP41" s="31"/>
      <c r="AQ41" s="45"/>
      <c r="AR41" s="31"/>
    </row>
    <row r="42" spans="1:44">
      <c r="A42" s="328"/>
      <c r="B42" s="329"/>
      <c r="C42" s="105"/>
      <c r="D42" s="139"/>
      <c r="E42" s="1008"/>
      <c r="F42" s="142"/>
      <c r="G42" s="1011"/>
      <c r="H42" s="1011"/>
      <c r="I42" s="1011"/>
      <c r="J42" s="1011"/>
      <c r="K42" s="1011"/>
      <c r="L42" s="1011"/>
      <c r="M42" s="1011"/>
      <c r="N42" s="1058"/>
      <c r="O42" s="1058"/>
      <c r="P42" s="1058"/>
      <c r="Q42" s="1058"/>
      <c r="R42" s="1058"/>
      <c r="S42" s="1058"/>
      <c r="T42" s="1058"/>
      <c r="U42" s="1058"/>
      <c r="V42" s="1058"/>
      <c r="W42" s="46"/>
      <c r="X42" s="46"/>
      <c r="Y42" s="46"/>
      <c r="Z42" s="46"/>
      <c r="AA42" s="143"/>
      <c r="AB42" s="1082"/>
      <c r="AC42" s="1113"/>
      <c r="AD42" s="1114"/>
      <c r="AE42" s="126"/>
      <c r="AF42" s="327"/>
      <c r="AG42" s="129"/>
      <c r="AH42" s="129"/>
      <c r="AI42" s="129"/>
      <c r="AJ42" s="129"/>
      <c r="AK42" s="129"/>
      <c r="AL42" s="129"/>
      <c r="AM42" s="129"/>
      <c r="AN42" s="129"/>
      <c r="AO42" s="129"/>
      <c r="AP42" s="31"/>
      <c r="AQ42" s="45"/>
      <c r="AR42" s="31"/>
    </row>
    <row r="43" spans="1:44">
      <c r="A43" s="328"/>
      <c r="B43" s="329"/>
      <c r="C43" s="105"/>
      <c r="D43" s="139"/>
      <c r="E43" s="1008"/>
      <c r="F43" s="142"/>
      <c r="G43" s="46"/>
      <c r="H43" s="46"/>
      <c r="I43" s="46"/>
      <c r="J43" s="46"/>
      <c r="K43" s="46"/>
      <c r="L43" s="46"/>
      <c r="M43" s="46"/>
      <c r="N43" s="46"/>
      <c r="O43" s="46"/>
      <c r="P43" s="46"/>
      <c r="Q43" s="46"/>
      <c r="R43" s="46"/>
      <c r="S43" s="46"/>
      <c r="T43" s="46"/>
      <c r="U43" s="46"/>
      <c r="V43" s="46"/>
      <c r="W43" s="46"/>
      <c r="X43" s="46"/>
      <c r="Y43" s="46"/>
      <c r="Z43" s="46"/>
      <c r="AA43" s="143"/>
      <c r="AB43" s="1082"/>
      <c r="AC43" s="1113"/>
      <c r="AD43" s="1114"/>
      <c r="AE43" s="126"/>
      <c r="AF43" s="327"/>
      <c r="AG43" s="129"/>
      <c r="AH43" s="129"/>
      <c r="AI43" s="129"/>
      <c r="AJ43" s="129"/>
      <c r="AK43" s="129"/>
      <c r="AL43" s="129"/>
      <c r="AM43" s="129"/>
      <c r="AN43" s="129"/>
      <c r="AO43" s="129"/>
      <c r="AP43" s="31"/>
      <c r="AQ43" s="45"/>
      <c r="AR43" s="31"/>
    </row>
    <row r="44" spans="1:44">
      <c r="A44" s="328"/>
      <c r="B44" s="329"/>
      <c r="C44" s="105"/>
      <c r="D44" s="139"/>
      <c r="E44" s="1008"/>
      <c r="F44" s="142"/>
      <c r="G44" s="46"/>
      <c r="H44" s="46"/>
      <c r="I44" s="46"/>
      <c r="J44" s="46"/>
      <c r="K44" s="46"/>
      <c r="L44" s="46"/>
      <c r="M44" s="46"/>
      <c r="N44" s="46"/>
      <c r="O44" s="46"/>
      <c r="P44" s="46"/>
      <c r="Q44" s="46"/>
      <c r="R44" s="46"/>
      <c r="S44" s="46"/>
      <c r="T44" s="46"/>
      <c r="U44" s="46"/>
      <c r="V44" s="46"/>
      <c r="W44" s="46"/>
      <c r="X44" s="46"/>
      <c r="Y44" s="46"/>
      <c r="Z44" s="46"/>
      <c r="AA44" s="143"/>
      <c r="AB44" s="213"/>
      <c r="AC44" s="214"/>
      <c r="AD44" s="215"/>
      <c r="AE44" s="126"/>
      <c r="AF44" s="327"/>
      <c r="AG44" s="129"/>
      <c r="AH44" s="129"/>
      <c r="AI44" s="129"/>
      <c r="AJ44" s="129"/>
      <c r="AK44" s="129"/>
      <c r="AL44" s="129"/>
      <c r="AM44" s="129"/>
      <c r="AN44" s="129"/>
      <c r="AO44" s="129"/>
      <c r="AP44" s="31"/>
      <c r="AQ44" s="45"/>
      <c r="AR44" s="31"/>
    </row>
    <row r="45" spans="1:44">
      <c r="A45" s="328"/>
      <c r="B45" s="329"/>
      <c r="C45" s="105"/>
      <c r="D45" s="139"/>
      <c r="E45" s="1008"/>
      <c r="F45" s="142"/>
      <c r="G45" s="46"/>
      <c r="H45" s="46"/>
      <c r="I45" s="46"/>
      <c r="J45" s="46"/>
      <c r="K45" s="46"/>
      <c r="L45" s="46"/>
      <c r="M45" s="46"/>
      <c r="N45" s="46"/>
      <c r="O45" s="46"/>
      <c r="P45" s="46"/>
      <c r="Q45" s="46"/>
      <c r="R45" s="46"/>
      <c r="S45" s="46"/>
      <c r="T45" s="46"/>
      <c r="U45" s="46"/>
      <c r="V45" s="46"/>
      <c r="W45" s="46"/>
      <c r="X45" s="46"/>
      <c r="Y45" s="46"/>
      <c r="Z45" s="46"/>
      <c r="AA45" s="143"/>
      <c r="AB45" s="144"/>
      <c r="AC45" s="145"/>
      <c r="AD45" s="146"/>
      <c r="AE45" s="126"/>
      <c r="AF45" s="327"/>
      <c r="AG45" s="129"/>
      <c r="AH45" s="129"/>
      <c r="AI45" s="129"/>
      <c r="AJ45" s="129"/>
      <c r="AK45" s="129"/>
      <c r="AL45" s="129"/>
      <c r="AM45" s="129"/>
      <c r="AN45" s="129"/>
      <c r="AO45" s="129"/>
      <c r="AP45" s="31"/>
      <c r="AQ45" s="45"/>
      <c r="AR45" s="31"/>
    </row>
    <row r="46" spans="1:44">
      <c r="A46" s="328"/>
      <c r="B46" s="329"/>
      <c r="C46" s="105"/>
      <c r="D46" s="139"/>
      <c r="E46" s="1008"/>
      <c r="F46" s="142"/>
      <c r="G46" s="46"/>
      <c r="H46" s="46"/>
      <c r="I46" s="46"/>
      <c r="J46" s="46"/>
      <c r="K46" s="46"/>
      <c r="L46" s="46"/>
      <c r="M46" s="46"/>
      <c r="N46" s="46"/>
      <c r="O46" s="46"/>
      <c r="P46" s="46"/>
      <c r="Q46" s="46"/>
      <c r="R46" s="46"/>
      <c r="S46" s="46"/>
      <c r="T46" s="46"/>
      <c r="U46" s="46"/>
      <c r="V46" s="46"/>
      <c r="W46" s="46"/>
      <c r="X46" s="46"/>
      <c r="Y46" s="46"/>
      <c r="Z46" s="46"/>
      <c r="AA46" s="143"/>
      <c r="AB46" s="144"/>
      <c r="AC46" s="145"/>
      <c r="AD46" s="146"/>
      <c r="AE46" s="126"/>
      <c r="AF46" s="327"/>
      <c r="AG46" s="129"/>
      <c r="AH46" s="129"/>
      <c r="AI46" s="129"/>
      <c r="AJ46" s="129"/>
      <c r="AK46" s="129"/>
      <c r="AL46" s="129"/>
      <c r="AM46" s="129"/>
      <c r="AN46" s="129"/>
      <c r="AO46" s="129"/>
      <c r="AP46" s="31"/>
      <c r="AQ46" s="45"/>
      <c r="AR46" s="31"/>
    </row>
    <row r="47" spans="1:44">
      <c r="A47" s="328"/>
      <c r="B47" s="329"/>
      <c r="C47" s="105"/>
      <c r="D47" s="139"/>
      <c r="E47" s="139"/>
      <c r="F47" s="142"/>
      <c r="G47" s="46"/>
      <c r="H47" s="46"/>
      <c r="I47" s="46"/>
      <c r="J47" s="46"/>
      <c r="K47" s="46"/>
      <c r="L47" s="46"/>
      <c r="M47" s="46"/>
      <c r="N47" s="46"/>
      <c r="O47" s="46"/>
      <c r="P47" s="46"/>
      <c r="Q47" s="46"/>
      <c r="R47" s="46"/>
      <c r="S47" s="46"/>
      <c r="T47" s="46"/>
      <c r="U47" s="46"/>
      <c r="V47" s="46"/>
      <c r="W47" s="46"/>
      <c r="X47" s="46"/>
      <c r="Y47" s="46"/>
      <c r="Z47" s="46"/>
      <c r="AA47" s="143"/>
      <c r="AB47" s="144"/>
      <c r="AC47" s="145"/>
      <c r="AD47" s="146"/>
      <c r="AE47" s="126"/>
      <c r="AF47" s="327"/>
      <c r="AG47" s="129"/>
      <c r="AH47" s="129"/>
      <c r="AI47" s="129"/>
      <c r="AJ47" s="129"/>
      <c r="AK47" s="129"/>
      <c r="AL47" s="129"/>
      <c r="AM47" s="129"/>
      <c r="AN47" s="129"/>
      <c r="AO47" s="129"/>
      <c r="AP47" s="31"/>
      <c r="AQ47" s="45"/>
      <c r="AR47" s="31"/>
    </row>
    <row r="48" spans="1:44" ht="13.5" customHeight="1">
      <c r="A48" s="1008" t="s">
        <v>529</v>
      </c>
      <c r="B48" s="2208" t="s">
        <v>1040</v>
      </c>
      <c r="C48" s="1497" t="s">
        <v>531</v>
      </c>
      <c r="D48" s="139" t="s">
        <v>292</v>
      </c>
      <c r="E48" s="1056" t="s">
        <v>894</v>
      </c>
      <c r="F48" s="142"/>
      <c r="G48" s="1011" t="s">
        <v>72</v>
      </c>
      <c r="H48" s="1011"/>
      <c r="I48" s="1011"/>
      <c r="J48" s="1011"/>
      <c r="K48" s="1011"/>
      <c r="L48" s="1011"/>
      <c r="M48" s="1011"/>
      <c r="N48" s="2207" t="s">
        <v>114</v>
      </c>
      <c r="O48" s="2207"/>
      <c r="P48" s="2207"/>
      <c r="Q48" s="2207"/>
      <c r="R48" s="2207"/>
      <c r="S48" s="2207"/>
      <c r="T48" s="2207"/>
      <c r="U48" s="2207"/>
      <c r="V48" s="2207"/>
      <c r="W48" s="46"/>
      <c r="X48" s="46"/>
      <c r="Y48" s="46"/>
      <c r="Z48" s="46"/>
      <c r="AA48" s="143"/>
      <c r="AB48" s="1082" t="s">
        <v>495</v>
      </c>
      <c r="AC48" s="1113"/>
      <c r="AD48" s="1114"/>
      <c r="AE48" s="126"/>
      <c r="AF48" s="327"/>
      <c r="AG48" s="129"/>
      <c r="AH48" s="129"/>
      <c r="AI48" s="129"/>
      <c r="AJ48" s="129"/>
      <c r="AK48" s="129"/>
      <c r="AL48" s="129"/>
      <c r="AM48" s="129"/>
      <c r="AN48" s="129"/>
      <c r="AO48" s="129"/>
      <c r="AP48" s="31"/>
      <c r="AQ48" s="45"/>
      <c r="AR48" s="31"/>
    </row>
    <row r="49" spans="1:44">
      <c r="A49" s="1008"/>
      <c r="B49" s="2209"/>
      <c r="C49" s="1497"/>
      <c r="D49" s="139"/>
      <c r="E49" s="1056"/>
      <c r="F49" s="142"/>
      <c r="G49" s="1011"/>
      <c r="H49" s="1011"/>
      <c r="I49" s="1011"/>
      <c r="J49" s="1011"/>
      <c r="K49" s="1011"/>
      <c r="L49" s="1011"/>
      <c r="M49" s="1011"/>
      <c r="N49" s="2207"/>
      <c r="O49" s="2207"/>
      <c r="P49" s="2207"/>
      <c r="Q49" s="2207"/>
      <c r="R49" s="2207"/>
      <c r="S49" s="2207"/>
      <c r="T49" s="2207"/>
      <c r="U49" s="2207"/>
      <c r="V49" s="2207"/>
      <c r="W49" s="46"/>
      <c r="X49" s="46"/>
      <c r="Y49" s="46"/>
      <c r="Z49" s="46"/>
      <c r="AA49" s="143"/>
      <c r="AB49" s="1082"/>
      <c r="AC49" s="1113"/>
      <c r="AD49" s="1114"/>
      <c r="AE49" s="126"/>
      <c r="AF49" s="327"/>
      <c r="AG49" s="129"/>
      <c r="AH49" s="129"/>
      <c r="AI49" s="129"/>
      <c r="AJ49" s="129"/>
      <c r="AK49" s="129"/>
      <c r="AL49" s="129"/>
      <c r="AM49" s="129"/>
      <c r="AN49" s="129"/>
      <c r="AO49" s="129"/>
      <c r="AP49" s="31"/>
      <c r="AQ49" s="45"/>
      <c r="AR49" s="31"/>
    </row>
    <row r="50" spans="1:44">
      <c r="A50" s="1008"/>
      <c r="B50" s="330"/>
      <c r="C50" s="1497"/>
      <c r="D50" s="139"/>
      <c r="E50" s="1056"/>
      <c r="F50" s="142"/>
      <c r="G50" s="46"/>
      <c r="H50" s="46"/>
      <c r="I50" s="46"/>
      <c r="J50" s="46"/>
      <c r="K50" s="46"/>
      <c r="L50" s="46"/>
      <c r="M50" s="46"/>
      <c r="N50" s="46"/>
      <c r="O50" s="46"/>
      <c r="P50" s="46"/>
      <c r="Q50" s="46"/>
      <c r="R50" s="46"/>
      <c r="S50" s="46"/>
      <c r="T50" s="46"/>
      <c r="U50" s="46"/>
      <c r="V50" s="46"/>
      <c r="W50" s="46"/>
      <c r="X50" s="46"/>
      <c r="Y50" s="46"/>
      <c r="Z50" s="46"/>
      <c r="AA50" s="143"/>
      <c r="AB50" s="1082"/>
      <c r="AC50" s="1113"/>
      <c r="AD50" s="1114"/>
      <c r="AE50" s="126"/>
      <c r="AF50" s="327"/>
      <c r="AG50" s="129"/>
      <c r="AH50" s="129"/>
      <c r="AI50" s="129"/>
      <c r="AJ50" s="129"/>
      <c r="AK50" s="129"/>
      <c r="AL50" s="129"/>
      <c r="AM50" s="129"/>
      <c r="AN50" s="129"/>
      <c r="AO50" s="129"/>
      <c r="AP50" s="31"/>
      <c r="AQ50" s="45"/>
      <c r="AR50" s="31"/>
    </row>
    <row r="51" spans="1:44">
      <c r="A51" s="47"/>
      <c r="B51" s="330"/>
      <c r="C51" s="105"/>
      <c r="D51" s="139"/>
      <c r="E51" s="1056"/>
      <c r="F51" s="142"/>
      <c r="G51" s="46"/>
      <c r="H51" s="46"/>
      <c r="I51" s="46"/>
      <c r="J51" s="46"/>
      <c r="K51" s="46"/>
      <c r="L51" s="46"/>
      <c r="M51" s="46"/>
      <c r="N51" s="46"/>
      <c r="O51" s="46"/>
      <c r="P51" s="46"/>
      <c r="Q51" s="46"/>
      <c r="R51" s="46"/>
      <c r="S51" s="46"/>
      <c r="T51" s="46"/>
      <c r="U51" s="46"/>
      <c r="V51" s="46"/>
      <c r="W51" s="46"/>
      <c r="X51" s="46"/>
      <c r="Y51" s="46"/>
      <c r="Z51" s="46"/>
      <c r="AA51" s="143"/>
      <c r="AB51" s="144"/>
      <c r="AC51" s="145"/>
      <c r="AD51" s="146"/>
      <c r="AE51" s="126"/>
      <c r="AF51" s="327"/>
      <c r="AG51" s="129"/>
      <c r="AH51" s="129"/>
      <c r="AI51" s="129"/>
      <c r="AJ51" s="129"/>
      <c r="AK51" s="129"/>
      <c r="AL51" s="129"/>
      <c r="AM51" s="129"/>
      <c r="AN51" s="129"/>
      <c r="AO51" s="129"/>
      <c r="AP51" s="31"/>
      <c r="AQ51" s="45"/>
      <c r="AR51" s="31"/>
    </row>
    <row r="52" spans="1:44">
      <c r="A52" s="328"/>
      <c r="B52" s="330"/>
      <c r="C52" s="105"/>
      <c r="D52" s="139"/>
      <c r="E52" s="1056"/>
      <c r="F52" s="142"/>
      <c r="G52" s="46"/>
      <c r="H52" s="46"/>
      <c r="I52" s="46"/>
      <c r="J52" s="46"/>
      <c r="K52" s="46"/>
      <c r="L52" s="46"/>
      <c r="M52" s="46"/>
      <c r="N52" s="46"/>
      <c r="O52" s="46"/>
      <c r="P52" s="46"/>
      <c r="Q52" s="46"/>
      <c r="R52" s="46"/>
      <c r="S52" s="46"/>
      <c r="T52" s="46"/>
      <c r="U52" s="46"/>
      <c r="V52" s="46"/>
      <c r="W52" s="46"/>
      <c r="X52" s="46"/>
      <c r="Y52" s="46"/>
      <c r="Z52" s="46"/>
      <c r="AA52" s="143"/>
      <c r="AB52" s="144"/>
      <c r="AC52" s="145"/>
      <c r="AD52" s="146"/>
      <c r="AE52" s="126"/>
      <c r="AF52" s="327"/>
      <c r="AG52" s="129"/>
      <c r="AH52" s="129"/>
      <c r="AI52" s="129"/>
      <c r="AJ52" s="129"/>
      <c r="AK52" s="129"/>
      <c r="AL52" s="129"/>
      <c r="AM52" s="129"/>
      <c r="AN52" s="129"/>
      <c r="AO52" s="129"/>
      <c r="AP52" s="31"/>
      <c r="AQ52" s="45"/>
      <c r="AR52" s="31"/>
    </row>
    <row r="53" spans="1:44">
      <c r="A53" s="328"/>
      <c r="B53" s="330"/>
      <c r="C53" s="105"/>
      <c r="D53" s="139"/>
      <c r="E53" s="1056"/>
      <c r="F53" s="142"/>
      <c r="G53" s="46"/>
      <c r="H53" s="46"/>
      <c r="I53" s="46"/>
      <c r="J53" s="46"/>
      <c r="K53" s="46"/>
      <c r="L53" s="46"/>
      <c r="M53" s="46"/>
      <c r="N53" s="46"/>
      <c r="O53" s="46"/>
      <c r="P53" s="46"/>
      <c r="Q53" s="46"/>
      <c r="R53" s="46"/>
      <c r="S53" s="46"/>
      <c r="T53" s="46"/>
      <c r="U53" s="46"/>
      <c r="V53" s="46"/>
      <c r="W53" s="46"/>
      <c r="X53" s="46"/>
      <c r="Y53" s="46"/>
      <c r="Z53" s="46"/>
      <c r="AA53" s="143"/>
      <c r="AB53" s="144"/>
      <c r="AC53" s="145"/>
      <c r="AD53" s="146"/>
      <c r="AE53" s="126"/>
      <c r="AF53" s="327"/>
      <c r="AG53" s="129"/>
      <c r="AH53" s="129"/>
      <c r="AI53" s="129"/>
      <c r="AJ53" s="129"/>
      <c r="AK53" s="129"/>
      <c r="AL53" s="129"/>
      <c r="AM53" s="129"/>
      <c r="AN53" s="129"/>
      <c r="AO53" s="129"/>
      <c r="AP53" s="31"/>
      <c r="AQ53" s="45"/>
      <c r="AR53" s="31"/>
    </row>
    <row r="54" spans="1:44">
      <c r="A54" s="328"/>
      <c r="B54" s="330"/>
      <c r="C54" s="105"/>
      <c r="D54" s="139"/>
      <c r="E54" s="139"/>
      <c r="F54" s="142"/>
      <c r="G54" s="46"/>
      <c r="H54" s="46"/>
      <c r="I54" s="46"/>
      <c r="J54" s="46"/>
      <c r="K54" s="46"/>
      <c r="L54" s="46"/>
      <c r="M54" s="46"/>
      <c r="N54" s="46"/>
      <c r="O54" s="46"/>
      <c r="P54" s="46"/>
      <c r="Q54" s="46"/>
      <c r="R54" s="46"/>
      <c r="S54" s="46"/>
      <c r="T54" s="46"/>
      <c r="U54" s="46"/>
      <c r="V54" s="46"/>
      <c r="W54" s="46"/>
      <c r="X54" s="46"/>
      <c r="Y54" s="46"/>
      <c r="Z54" s="46"/>
      <c r="AA54" s="143"/>
      <c r="AB54" s="144"/>
      <c r="AC54" s="145"/>
      <c r="AD54" s="146"/>
      <c r="AE54" s="126"/>
      <c r="AF54" s="327"/>
      <c r="AG54" s="129"/>
      <c r="AH54" s="129"/>
      <c r="AI54" s="129"/>
      <c r="AJ54" s="129"/>
      <c r="AK54" s="129"/>
      <c r="AL54" s="129"/>
      <c r="AM54" s="129"/>
      <c r="AN54" s="129"/>
      <c r="AO54" s="129"/>
      <c r="AP54" s="31"/>
      <c r="AQ54" s="45"/>
      <c r="AR54" s="31"/>
    </row>
    <row r="55" spans="1:44" ht="13.5" customHeight="1">
      <c r="A55" s="328"/>
      <c r="B55" s="2208" t="s">
        <v>1039</v>
      </c>
      <c r="C55" s="1497" t="s">
        <v>521</v>
      </c>
      <c r="D55" s="139" t="s">
        <v>523</v>
      </c>
      <c r="E55" s="1008" t="s">
        <v>530</v>
      </c>
      <c r="F55" s="142"/>
      <c r="G55" s="1011" t="s">
        <v>72</v>
      </c>
      <c r="H55" s="1011"/>
      <c r="I55" s="1011"/>
      <c r="J55" s="1011"/>
      <c r="K55" s="1011"/>
      <c r="L55" s="1011"/>
      <c r="M55" s="1011"/>
      <c r="N55" s="1058" t="s">
        <v>114</v>
      </c>
      <c r="O55" s="1058"/>
      <c r="P55" s="1058"/>
      <c r="Q55" s="1058"/>
      <c r="R55" s="1058"/>
      <c r="S55" s="1058"/>
      <c r="T55" s="1058"/>
      <c r="U55" s="1058"/>
      <c r="V55" s="1058"/>
      <c r="W55" s="46"/>
      <c r="X55" s="46"/>
      <c r="Y55" s="46"/>
      <c r="Z55" s="46"/>
      <c r="AA55" s="143"/>
      <c r="AB55" s="1082" t="s">
        <v>495</v>
      </c>
      <c r="AC55" s="1113"/>
      <c r="AD55" s="1114"/>
      <c r="AE55" s="126"/>
      <c r="AF55" s="327"/>
      <c r="AG55" s="129"/>
      <c r="AH55" s="129"/>
      <c r="AI55" s="129"/>
      <c r="AJ55" s="129"/>
      <c r="AK55" s="129"/>
      <c r="AL55" s="129"/>
      <c r="AM55" s="129"/>
      <c r="AN55" s="129"/>
      <c r="AO55" s="129"/>
      <c r="AP55" s="31"/>
      <c r="AQ55" s="45"/>
      <c r="AR55" s="31"/>
    </row>
    <row r="56" spans="1:44">
      <c r="A56" s="328"/>
      <c r="B56" s="2209"/>
      <c r="C56" s="1497"/>
      <c r="D56" s="139"/>
      <c r="E56" s="1008"/>
      <c r="F56" s="142"/>
      <c r="G56" s="1011"/>
      <c r="H56" s="1011"/>
      <c r="I56" s="1011"/>
      <c r="J56" s="1011"/>
      <c r="K56" s="1011"/>
      <c r="L56" s="1011"/>
      <c r="M56" s="1011"/>
      <c r="N56" s="1058"/>
      <c r="O56" s="1058"/>
      <c r="P56" s="1058"/>
      <c r="Q56" s="1058"/>
      <c r="R56" s="1058"/>
      <c r="S56" s="1058"/>
      <c r="T56" s="1058"/>
      <c r="U56" s="1058"/>
      <c r="V56" s="1058"/>
      <c r="W56" s="46"/>
      <c r="X56" s="46"/>
      <c r="Y56" s="46"/>
      <c r="Z56" s="46"/>
      <c r="AA56" s="143"/>
      <c r="AB56" s="1082"/>
      <c r="AC56" s="1113"/>
      <c r="AD56" s="1114"/>
      <c r="AE56" s="126"/>
      <c r="AF56" s="327"/>
      <c r="AG56" s="129"/>
      <c r="AH56" s="129"/>
      <c r="AI56" s="129"/>
      <c r="AJ56" s="129"/>
      <c r="AK56" s="129"/>
      <c r="AL56" s="129"/>
      <c r="AM56" s="129"/>
      <c r="AN56" s="129"/>
      <c r="AO56" s="129"/>
      <c r="AP56" s="31"/>
      <c r="AQ56" s="45"/>
      <c r="AR56" s="31"/>
    </row>
    <row r="57" spans="1:44">
      <c r="A57" s="328"/>
      <c r="B57" s="329"/>
      <c r="C57" s="1497"/>
      <c r="D57" s="139"/>
      <c r="E57" s="1008"/>
      <c r="F57" s="142"/>
      <c r="G57" s="46"/>
      <c r="H57" s="46"/>
      <c r="I57" s="46"/>
      <c r="J57" s="46"/>
      <c r="K57" s="46"/>
      <c r="L57" s="46"/>
      <c r="M57" s="46"/>
      <c r="N57" s="46"/>
      <c r="O57" s="46"/>
      <c r="P57" s="46"/>
      <c r="Q57" s="46"/>
      <c r="R57" s="46"/>
      <c r="S57" s="46"/>
      <c r="T57" s="46"/>
      <c r="U57" s="46"/>
      <c r="V57" s="46"/>
      <c r="W57" s="46"/>
      <c r="X57" s="46"/>
      <c r="Y57" s="46"/>
      <c r="Z57" s="46"/>
      <c r="AA57" s="143"/>
      <c r="AB57" s="1082"/>
      <c r="AC57" s="1113"/>
      <c r="AD57" s="1114"/>
      <c r="AE57" s="126"/>
      <c r="AF57" s="327"/>
      <c r="AG57" s="129"/>
      <c r="AH57" s="129"/>
      <c r="AI57" s="129"/>
      <c r="AJ57" s="129"/>
      <c r="AK57" s="129"/>
      <c r="AL57" s="129"/>
      <c r="AM57" s="129"/>
      <c r="AN57" s="129"/>
      <c r="AO57" s="129"/>
      <c r="AP57" s="31"/>
      <c r="AQ57" s="45"/>
      <c r="AR57" s="31"/>
    </row>
    <row r="58" spans="1:44">
      <c r="A58" s="328"/>
      <c r="B58" s="329"/>
      <c r="C58" s="488"/>
      <c r="D58" s="139"/>
      <c r="E58" s="1008"/>
      <c r="F58" s="142"/>
      <c r="G58" s="46"/>
      <c r="H58" s="46"/>
      <c r="I58" s="46"/>
      <c r="J58" s="46"/>
      <c r="K58" s="46"/>
      <c r="L58" s="46"/>
      <c r="M58" s="46"/>
      <c r="N58" s="46"/>
      <c r="O58" s="46"/>
      <c r="P58" s="46"/>
      <c r="Q58" s="46"/>
      <c r="R58" s="46"/>
      <c r="S58" s="46"/>
      <c r="T58" s="46"/>
      <c r="U58" s="46"/>
      <c r="V58" s="46"/>
      <c r="W58" s="46"/>
      <c r="X58" s="46"/>
      <c r="Y58" s="46"/>
      <c r="Z58" s="46"/>
      <c r="AA58" s="143"/>
      <c r="AB58" s="144"/>
      <c r="AC58" s="145"/>
      <c r="AD58" s="146"/>
      <c r="AE58" s="126"/>
      <c r="AF58" s="327"/>
      <c r="AG58" s="129"/>
      <c r="AH58" s="129"/>
      <c r="AI58" s="129"/>
      <c r="AJ58" s="129"/>
      <c r="AK58" s="129"/>
      <c r="AL58" s="129"/>
      <c r="AM58" s="129"/>
      <c r="AN58" s="129"/>
      <c r="AO58" s="129"/>
      <c r="AP58" s="31"/>
      <c r="AQ58" s="45"/>
      <c r="AR58" s="31"/>
    </row>
    <row r="59" spans="1:44">
      <c r="A59" s="328"/>
      <c r="B59" s="330"/>
      <c r="C59" s="105"/>
      <c r="D59" s="139"/>
      <c r="E59" s="1008"/>
      <c r="F59" s="142"/>
      <c r="G59" s="46"/>
      <c r="H59" s="46"/>
      <c r="I59" s="46"/>
      <c r="J59" s="46"/>
      <c r="K59" s="46"/>
      <c r="L59" s="46"/>
      <c r="M59" s="46"/>
      <c r="N59" s="46"/>
      <c r="O59" s="46"/>
      <c r="P59" s="46"/>
      <c r="Q59" s="46"/>
      <c r="R59" s="46"/>
      <c r="S59" s="46"/>
      <c r="T59" s="46"/>
      <c r="U59" s="46"/>
      <c r="V59" s="46"/>
      <c r="W59" s="46"/>
      <c r="X59" s="46"/>
      <c r="Y59" s="46"/>
      <c r="Z59" s="46"/>
      <c r="AA59" s="143"/>
      <c r="AB59" s="144"/>
      <c r="AC59" s="145"/>
      <c r="AD59" s="146"/>
      <c r="AE59" s="126"/>
      <c r="AF59" s="327"/>
      <c r="AG59" s="129"/>
      <c r="AH59" s="129"/>
      <c r="AI59" s="129"/>
      <c r="AJ59" s="129"/>
      <c r="AK59" s="129"/>
      <c r="AL59" s="129"/>
      <c r="AM59" s="129"/>
      <c r="AN59" s="129"/>
      <c r="AO59" s="129"/>
      <c r="AP59" s="31"/>
      <c r="AQ59" s="45"/>
      <c r="AR59" s="31"/>
    </row>
    <row r="60" spans="1:44">
      <c r="A60" s="328"/>
      <c r="B60" s="330"/>
      <c r="C60" s="105"/>
      <c r="D60" s="139"/>
      <c r="E60" s="1008"/>
      <c r="F60" s="142"/>
      <c r="G60" s="46"/>
      <c r="H60" s="46"/>
      <c r="I60" s="46"/>
      <c r="J60" s="46"/>
      <c r="K60" s="46"/>
      <c r="L60" s="46"/>
      <c r="M60" s="46"/>
      <c r="N60" s="46"/>
      <c r="O60" s="46"/>
      <c r="P60" s="46"/>
      <c r="Q60" s="46"/>
      <c r="R60" s="46"/>
      <c r="S60" s="46"/>
      <c r="T60" s="46"/>
      <c r="U60" s="46"/>
      <c r="V60" s="46"/>
      <c r="W60" s="46"/>
      <c r="X60" s="46"/>
      <c r="Y60" s="46"/>
      <c r="Z60" s="46"/>
      <c r="AA60" s="143"/>
      <c r="AB60" s="144"/>
      <c r="AC60" s="145"/>
      <c r="AD60" s="146"/>
      <c r="AE60" s="126"/>
      <c r="AF60" s="327"/>
      <c r="AG60" s="129"/>
      <c r="AH60" s="129"/>
      <c r="AI60" s="129"/>
      <c r="AJ60" s="129"/>
      <c r="AK60" s="129"/>
      <c r="AL60" s="129"/>
      <c r="AM60" s="129"/>
      <c r="AN60" s="129"/>
      <c r="AO60" s="129"/>
      <c r="AP60" s="31"/>
      <c r="AQ60" s="45"/>
      <c r="AR60" s="31"/>
    </row>
    <row r="61" spans="1:44" ht="13.5" customHeight="1">
      <c r="A61" s="328"/>
      <c r="B61" s="2208"/>
      <c r="C61" s="488"/>
      <c r="D61" s="139"/>
      <c r="E61" s="591" t="s">
        <v>1050</v>
      </c>
      <c r="F61" s="142"/>
      <c r="G61" s="46"/>
      <c r="H61" s="46"/>
      <c r="I61" s="46"/>
      <c r="J61" s="46"/>
      <c r="K61" s="46"/>
      <c r="L61" s="46"/>
      <c r="M61" s="46"/>
      <c r="N61" s="46"/>
      <c r="O61" s="46"/>
      <c r="P61" s="46"/>
      <c r="Q61" s="46"/>
      <c r="R61" s="46"/>
      <c r="S61" s="46"/>
      <c r="T61" s="46"/>
      <c r="U61" s="46"/>
      <c r="V61" s="46"/>
      <c r="W61" s="46"/>
      <c r="X61" s="46"/>
      <c r="Y61" s="46"/>
      <c r="Z61" s="46"/>
      <c r="AA61" s="143"/>
      <c r="AB61" s="144"/>
      <c r="AC61" s="145"/>
      <c r="AD61" s="146"/>
      <c r="AE61" s="126"/>
      <c r="AF61" s="327"/>
      <c r="AG61" s="129"/>
      <c r="AH61" s="129"/>
      <c r="AI61" s="129"/>
      <c r="AJ61" s="129"/>
      <c r="AK61" s="129"/>
      <c r="AL61" s="129"/>
      <c r="AM61" s="129"/>
      <c r="AN61" s="129"/>
      <c r="AO61" s="129"/>
      <c r="AP61" s="31"/>
      <c r="AQ61" s="45"/>
      <c r="AR61" s="31"/>
    </row>
    <row r="62" spans="1:44">
      <c r="A62" s="328"/>
      <c r="B62" s="2209"/>
      <c r="C62" s="105"/>
      <c r="D62" s="139"/>
      <c r="E62" s="591" t="s">
        <v>1051</v>
      </c>
      <c r="F62" s="142"/>
      <c r="G62" s="46"/>
      <c r="H62" s="46"/>
      <c r="I62" s="46"/>
      <c r="J62" s="46"/>
      <c r="K62" s="46"/>
      <c r="L62" s="46"/>
      <c r="M62" s="46"/>
      <c r="N62" s="46"/>
      <c r="O62" s="46"/>
      <c r="P62" s="46"/>
      <c r="Q62" s="46"/>
      <c r="R62" s="46"/>
      <c r="S62" s="46"/>
      <c r="T62" s="46"/>
      <c r="U62" s="46"/>
      <c r="V62" s="46"/>
      <c r="W62" s="46"/>
      <c r="X62" s="46"/>
      <c r="Y62" s="46"/>
      <c r="Z62" s="46"/>
      <c r="AA62" s="143"/>
      <c r="AB62" s="144"/>
      <c r="AC62" s="145"/>
      <c r="AD62" s="146"/>
      <c r="AE62" s="126"/>
      <c r="AF62" s="327"/>
      <c r="AG62" s="129"/>
      <c r="AH62" s="129"/>
      <c r="AI62" s="129"/>
      <c r="AJ62" s="129"/>
      <c r="AK62" s="129"/>
      <c r="AL62" s="129"/>
      <c r="AM62" s="129"/>
      <c r="AN62" s="129"/>
      <c r="AO62" s="129"/>
      <c r="AP62" s="31"/>
      <c r="AQ62" s="45"/>
      <c r="AR62" s="31"/>
    </row>
    <row r="63" spans="1:44">
      <c r="A63" s="328"/>
      <c r="B63" s="329"/>
      <c r="C63" s="105"/>
      <c r="D63" s="139"/>
      <c r="E63" s="591" t="s">
        <v>1052</v>
      </c>
      <c r="F63" s="142"/>
      <c r="G63" s="46"/>
      <c r="H63" s="46"/>
      <c r="I63" s="46"/>
      <c r="J63" s="46"/>
      <c r="K63" s="46"/>
      <c r="L63" s="46"/>
      <c r="M63" s="46"/>
      <c r="N63" s="46"/>
      <c r="O63" s="46"/>
      <c r="P63" s="46"/>
      <c r="Q63" s="46"/>
      <c r="R63" s="46"/>
      <c r="S63" s="46"/>
      <c r="T63" s="46"/>
      <c r="U63" s="46"/>
      <c r="V63" s="46"/>
      <c r="W63" s="46"/>
      <c r="X63" s="46"/>
      <c r="Y63" s="46"/>
      <c r="Z63" s="46"/>
      <c r="AA63" s="143"/>
      <c r="AB63" s="144"/>
      <c r="AC63" s="145"/>
      <c r="AD63" s="146"/>
      <c r="AE63" s="126"/>
      <c r="AF63" s="327"/>
      <c r="AG63" s="129"/>
      <c r="AH63" s="129"/>
      <c r="AI63" s="129"/>
      <c r="AJ63" s="129"/>
      <c r="AK63" s="129"/>
      <c r="AL63" s="129"/>
      <c r="AM63" s="129"/>
      <c r="AN63" s="129"/>
      <c r="AO63" s="129"/>
      <c r="AP63" s="31"/>
      <c r="AQ63" s="45"/>
      <c r="AR63" s="31"/>
    </row>
    <row r="64" spans="1:44">
      <c r="A64" s="328"/>
      <c r="B64" s="329"/>
      <c r="C64" s="105"/>
      <c r="D64" s="139"/>
      <c r="E64" s="47"/>
      <c r="F64" s="142"/>
      <c r="G64" s="46"/>
      <c r="H64" s="46"/>
      <c r="I64" s="46"/>
      <c r="J64" s="46"/>
      <c r="K64" s="46"/>
      <c r="L64" s="46"/>
      <c r="M64" s="46"/>
      <c r="N64" s="46"/>
      <c r="O64" s="46"/>
      <c r="P64" s="46"/>
      <c r="Q64" s="46"/>
      <c r="R64" s="46"/>
      <c r="S64" s="46"/>
      <c r="T64" s="46"/>
      <c r="U64" s="46"/>
      <c r="V64" s="46"/>
      <c r="W64" s="46"/>
      <c r="X64" s="46"/>
      <c r="Y64" s="46"/>
      <c r="Z64" s="46"/>
      <c r="AA64" s="143"/>
      <c r="AB64" s="144"/>
      <c r="AC64" s="145"/>
      <c r="AD64" s="146"/>
      <c r="AE64" s="126"/>
      <c r="AF64" s="327"/>
      <c r="AG64" s="129"/>
      <c r="AH64" s="129"/>
      <c r="AI64" s="129"/>
      <c r="AJ64" s="129"/>
      <c r="AK64" s="129"/>
      <c r="AL64" s="129"/>
      <c r="AM64" s="129"/>
      <c r="AN64" s="129"/>
      <c r="AO64" s="129"/>
      <c r="AP64" s="31"/>
      <c r="AQ64" s="45"/>
      <c r="AR64" s="31"/>
    </row>
    <row r="65" spans="1:44">
      <c r="A65" s="331"/>
      <c r="B65" s="332"/>
      <c r="C65" s="373"/>
      <c r="D65" s="333"/>
      <c r="E65" s="203"/>
      <c r="F65" s="334"/>
      <c r="G65" s="262"/>
      <c r="H65" s="262"/>
      <c r="I65" s="262"/>
      <c r="J65" s="262"/>
      <c r="K65" s="262"/>
      <c r="L65" s="262"/>
      <c r="M65" s="262"/>
      <c r="N65" s="262"/>
      <c r="O65" s="262"/>
      <c r="P65" s="262"/>
      <c r="Q65" s="262"/>
      <c r="R65" s="262"/>
      <c r="S65" s="262"/>
      <c r="T65" s="262"/>
      <c r="U65" s="262"/>
      <c r="V65" s="262"/>
      <c r="W65" s="262"/>
      <c r="X65" s="262"/>
      <c r="Y65" s="262"/>
      <c r="Z65" s="262"/>
      <c r="AA65" s="335"/>
      <c r="AB65" s="336"/>
      <c r="AC65" s="337"/>
      <c r="AD65" s="338"/>
      <c r="AE65" s="126"/>
      <c r="AF65" s="327"/>
      <c r="AG65" s="129"/>
      <c r="AH65" s="129"/>
      <c r="AI65" s="129"/>
      <c r="AJ65" s="129"/>
      <c r="AK65" s="129"/>
      <c r="AL65" s="129"/>
      <c r="AM65" s="129"/>
      <c r="AN65" s="129"/>
      <c r="AO65" s="129"/>
      <c r="AP65" s="31"/>
      <c r="AQ65" s="45"/>
      <c r="AR65" s="31"/>
    </row>
    <row r="66" spans="1:44" ht="5.25" customHeight="1">
      <c r="A66" s="328"/>
      <c r="B66" s="330"/>
      <c r="C66" s="105"/>
      <c r="D66" s="139"/>
      <c r="E66" s="139"/>
      <c r="F66" s="142"/>
      <c r="G66" s="46"/>
      <c r="H66" s="46"/>
      <c r="I66" s="46"/>
      <c r="J66" s="46"/>
      <c r="K66" s="46"/>
      <c r="L66" s="46"/>
      <c r="M66" s="46"/>
      <c r="N66" s="46"/>
      <c r="O66" s="46"/>
      <c r="P66" s="46"/>
      <c r="Q66" s="46"/>
      <c r="R66" s="46"/>
      <c r="S66" s="46"/>
      <c r="T66" s="46"/>
      <c r="U66" s="46"/>
      <c r="V66" s="46"/>
      <c r="W66" s="46"/>
      <c r="X66" s="46"/>
      <c r="Y66" s="46"/>
      <c r="Z66" s="46"/>
      <c r="AA66" s="143"/>
      <c r="AB66" s="144"/>
      <c r="AC66" s="145"/>
      <c r="AD66" s="146"/>
      <c r="AE66" s="126"/>
      <c r="AF66" s="327"/>
      <c r="AG66" s="129"/>
      <c r="AH66" s="129"/>
      <c r="AI66" s="129"/>
      <c r="AJ66" s="129"/>
      <c r="AK66" s="129"/>
      <c r="AL66" s="129"/>
      <c r="AM66" s="129"/>
      <c r="AN66" s="129"/>
      <c r="AO66" s="129"/>
      <c r="AP66" s="31"/>
      <c r="AQ66" s="45"/>
      <c r="AR66" s="31"/>
    </row>
    <row r="67" spans="1:44" ht="13.5" customHeight="1">
      <c r="A67" s="1008" t="s">
        <v>532</v>
      </c>
      <c r="B67" s="330">
        <v>4</v>
      </c>
      <c r="C67" s="1497" t="s">
        <v>533</v>
      </c>
      <c r="D67" s="139" t="s">
        <v>535</v>
      </c>
      <c r="E67" s="1008" t="s">
        <v>534</v>
      </c>
      <c r="F67" s="142"/>
      <c r="G67" s="1011" t="s">
        <v>72</v>
      </c>
      <c r="H67" s="1011"/>
      <c r="I67" s="1011"/>
      <c r="J67" s="1011"/>
      <c r="K67" s="1011"/>
      <c r="L67" s="1011"/>
      <c r="M67" s="1012"/>
      <c r="N67" s="1058" t="s">
        <v>114</v>
      </c>
      <c r="O67" s="1058"/>
      <c r="P67" s="1058"/>
      <c r="Q67" s="1058"/>
      <c r="R67" s="1058"/>
      <c r="S67" s="1058"/>
      <c r="T67" s="1058"/>
      <c r="U67" s="1058"/>
      <c r="V67" s="1058"/>
      <c r="W67" s="31"/>
      <c r="X67" s="31"/>
      <c r="Y67" s="31"/>
      <c r="Z67" s="31"/>
      <c r="AA67" s="45"/>
      <c r="AB67" s="1082" t="s">
        <v>495</v>
      </c>
      <c r="AC67" s="1113"/>
      <c r="AD67" s="1114"/>
      <c r="AE67" s="126"/>
      <c r="AF67" s="327"/>
      <c r="AG67" s="129"/>
      <c r="AH67" s="129"/>
      <c r="AI67" s="129"/>
      <c r="AJ67" s="129"/>
      <c r="AK67" s="129"/>
      <c r="AL67" s="129"/>
      <c r="AM67" s="129"/>
      <c r="AN67" s="129"/>
      <c r="AO67" s="129"/>
      <c r="AP67" s="31"/>
      <c r="AQ67" s="45"/>
      <c r="AR67" s="31"/>
    </row>
    <row r="68" spans="1:44">
      <c r="A68" s="1008"/>
      <c r="B68" s="330"/>
      <c r="C68" s="1497"/>
      <c r="D68" s="139"/>
      <c r="E68" s="1008"/>
      <c r="F68" s="142"/>
      <c r="G68" s="1011"/>
      <c r="H68" s="1011"/>
      <c r="I68" s="1011"/>
      <c r="J68" s="1011"/>
      <c r="K68" s="1011"/>
      <c r="L68" s="1011"/>
      <c r="M68" s="1012"/>
      <c r="N68" s="1058"/>
      <c r="O68" s="1058"/>
      <c r="P68" s="1058"/>
      <c r="Q68" s="1058"/>
      <c r="R68" s="1058"/>
      <c r="S68" s="1058"/>
      <c r="T68" s="1058"/>
      <c r="U68" s="1058"/>
      <c r="V68" s="1058"/>
      <c r="W68" s="31"/>
      <c r="X68" s="31"/>
      <c r="Y68" s="31"/>
      <c r="Z68" s="31"/>
      <c r="AA68" s="45"/>
      <c r="AB68" s="1082"/>
      <c r="AC68" s="1113"/>
      <c r="AD68" s="1114"/>
      <c r="AE68" s="126"/>
      <c r="AF68" s="327"/>
      <c r="AG68" s="129"/>
      <c r="AH68" s="129"/>
      <c r="AI68" s="129"/>
      <c r="AJ68" s="129"/>
      <c r="AK68" s="129"/>
      <c r="AL68" s="129"/>
      <c r="AM68" s="129"/>
      <c r="AN68" s="129"/>
      <c r="AO68" s="129"/>
      <c r="AP68" s="31"/>
      <c r="AQ68" s="45"/>
      <c r="AR68" s="31"/>
    </row>
    <row r="69" spans="1:44">
      <c r="A69" s="1008"/>
      <c r="B69" s="330"/>
      <c r="C69" s="1497"/>
      <c r="D69" s="139"/>
      <c r="E69" s="1008"/>
      <c r="F69" s="142"/>
      <c r="G69" s="245"/>
      <c r="H69" s="245"/>
      <c r="I69" s="245"/>
      <c r="J69" s="245"/>
      <c r="K69" s="245"/>
      <c r="L69" s="245"/>
      <c r="M69" s="245"/>
      <c r="N69" s="245"/>
      <c r="O69" s="245"/>
      <c r="P69" s="245"/>
      <c r="Q69" s="245"/>
      <c r="R69" s="245"/>
      <c r="S69" s="245"/>
      <c r="T69" s="245"/>
      <c r="U69" s="245"/>
      <c r="V69" s="245"/>
      <c r="W69" s="245"/>
      <c r="X69" s="245"/>
      <c r="Y69" s="245"/>
      <c r="Z69" s="245"/>
      <c r="AA69" s="339"/>
      <c r="AB69" s="1082"/>
      <c r="AC69" s="1113"/>
      <c r="AD69" s="1114"/>
      <c r="AE69" s="126"/>
      <c r="AF69" s="327"/>
      <c r="AG69" s="129"/>
      <c r="AH69" s="129"/>
      <c r="AI69" s="129"/>
      <c r="AJ69" s="129"/>
      <c r="AK69" s="129"/>
      <c r="AL69" s="129"/>
      <c r="AM69" s="129"/>
      <c r="AN69" s="129"/>
      <c r="AO69" s="129"/>
      <c r="AP69" s="31"/>
      <c r="AQ69" s="45"/>
      <c r="AR69" s="31"/>
    </row>
    <row r="70" spans="1:44">
      <c r="A70" s="1008"/>
      <c r="B70" s="330"/>
      <c r="C70" s="105"/>
      <c r="D70" s="139"/>
      <c r="E70" s="1008"/>
      <c r="F70" s="142"/>
      <c r="G70" s="340" t="s">
        <v>55</v>
      </c>
      <c r="H70" s="2211" t="s">
        <v>1160</v>
      </c>
      <c r="I70" s="2211"/>
      <c r="J70" s="2211"/>
      <c r="K70" s="2211"/>
      <c r="L70" s="2211"/>
      <c r="M70" s="2211"/>
      <c r="N70" s="2211"/>
      <c r="O70" s="2211"/>
      <c r="P70" s="2211"/>
      <c r="Q70" s="2211"/>
      <c r="R70" s="2211"/>
      <c r="S70" s="2211"/>
      <c r="T70" s="2211"/>
      <c r="U70" s="2211"/>
      <c r="V70" s="2211"/>
      <c r="W70" s="2211"/>
      <c r="X70" s="2211"/>
      <c r="Y70" s="2211"/>
      <c r="Z70" s="2211"/>
      <c r="AA70" s="2212"/>
      <c r="AB70" s="144"/>
      <c r="AC70" s="145"/>
      <c r="AD70" s="146"/>
      <c r="AE70" s="126"/>
      <c r="AF70" s="327"/>
      <c r="AG70" s="129"/>
      <c r="AH70" s="129"/>
      <c r="AI70" s="129"/>
      <c r="AJ70" s="129"/>
      <c r="AK70" s="129"/>
      <c r="AL70" s="129"/>
      <c r="AM70" s="129"/>
      <c r="AN70" s="129"/>
      <c r="AO70" s="129"/>
      <c r="AP70" s="31"/>
      <c r="AQ70" s="45"/>
      <c r="AR70" s="31"/>
    </row>
    <row r="71" spans="1:44">
      <c r="A71" s="1008"/>
      <c r="B71" s="330"/>
      <c r="C71" s="105"/>
      <c r="D71" s="139"/>
      <c r="E71" s="1008"/>
      <c r="F71" s="142"/>
      <c r="G71" s="341"/>
      <c r="H71" s="2211"/>
      <c r="I71" s="2211"/>
      <c r="J71" s="2211"/>
      <c r="K71" s="2211"/>
      <c r="L71" s="2211"/>
      <c r="M71" s="2211"/>
      <c r="N71" s="2211"/>
      <c r="O71" s="2211"/>
      <c r="P71" s="2211"/>
      <c r="Q71" s="2211"/>
      <c r="R71" s="2211"/>
      <c r="S71" s="2211"/>
      <c r="T71" s="2211"/>
      <c r="U71" s="2211"/>
      <c r="V71" s="2211"/>
      <c r="W71" s="2211"/>
      <c r="X71" s="2211"/>
      <c r="Y71" s="2211"/>
      <c r="Z71" s="2211"/>
      <c r="AA71" s="2212"/>
      <c r="AB71" s="144"/>
      <c r="AC71" s="145"/>
      <c r="AD71" s="146"/>
      <c r="AE71" s="126"/>
      <c r="AF71" s="327"/>
      <c r="AG71" s="129"/>
      <c r="AH71" s="129"/>
      <c r="AI71" s="129"/>
      <c r="AJ71" s="129"/>
      <c r="AK71" s="129"/>
      <c r="AL71" s="129"/>
      <c r="AM71" s="129"/>
      <c r="AN71" s="129"/>
      <c r="AO71" s="129"/>
      <c r="AP71" s="31"/>
      <c r="AQ71" s="45"/>
      <c r="AR71" s="31"/>
    </row>
    <row r="72" spans="1:44">
      <c r="A72" s="1008"/>
      <c r="B72" s="330"/>
      <c r="C72" s="105"/>
      <c r="D72" s="139"/>
      <c r="E72" s="1008"/>
      <c r="F72" s="142"/>
      <c r="G72" s="46"/>
      <c r="H72" s="46"/>
      <c r="I72" s="46"/>
      <c r="J72" s="46"/>
      <c r="K72" s="46"/>
      <c r="L72" s="46"/>
      <c r="M72" s="46"/>
      <c r="N72" s="46"/>
      <c r="O72" s="46"/>
      <c r="P72" s="46"/>
      <c r="Q72" s="46"/>
      <c r="R72" s="46"/>
      <c r="S72" s="46"/>
      <c r="T72" s="46"/>
      <c r="U72" s="46"/>
      <c r="V72" s="46"/>
      <c r="W72" s="46"/>
      <c r="X72" s="46"/>
      <c r="Y72" s="46"/>
      <c r="Z72" s="46"/>
      <c r="AA72" s="143"/>
      <c r="AB72" s="144"/>
      <c r="AC72" s="145"/>
      <c r="AD72" s="146"/>
      <c r="AE72" s="126"/>
      <c r="AF72" s="327"/>
      <c r="AG72" s="129"/>
      <c r="AH72" s="129"/>
      <c r="AI72" s="129"/>
      <c r="AJ72" s="129"/>
      <c r="AK72" s="129"/>
      <c r="AL72" s="129"/>
      <c r="AM72" s="129"/>
      <c r="AN72" s="129"/>
      <c r="AO72" s="129"/>
      <c r="AP72" s="31"/>
      <c r="AQ72" s="45"/>
      <c r="AR72" s="31"/>
    </row>
    <row r="73" spans="1:44">
      <c r="A73" s="1008"/>
      <c r="B73" s="330"/>
      <c r="C73" s="105"/>
      <c r="D73" s="139"/>
      <c r="E73" s="1008"/>
      <c r="F73" s="142"/>
      <c r="G73" s="46"/>
      <c r="H73" s="46"/>
      <c r="I73" s="46"/>
      <c r="J73" s="46"/>
      <c r="K73" s="46"/>
      <c r="L73" s="46"/>
      <c r="M73" s="46"/>
      <c r="N73" s="46"/>
      <c r="O73" s="46"/>
      <c r="P73" s="46"/>
      <c r="Q73" s="46"/>
      <c r="R73" s="46"/>
      <c r="S73" s="46"/>
      <c r="T73" s="46"/>
      <c r="U73" s="46"/>
      <c r="V73" s="46"/>
      <c r="W73" s="46"/>
      <c r="X73" s="46"/>
      <c r="Y73" s="46"/>
      <c r="Z73" s="46"/>
      <c r="AA73" s="143"/>
      <c r="AB73" s="144"/>
      <c r="AC73" s="145"/>
      <c r="AD73" s="146"/>
      <c r="AE73" s="126"/>
      <c r="AF73" s="327"/>
      <c r="AG73" s="129"/>
      <c r="AH73" s="129"/>
      <c r="AI73" s="129"/>
      <c r="AJ73" s="129"/>
      <c r="AK73" s="129"/>
      <c r="AL73" s="129"/>
      <c r="AM73" s="129"/>
      <c r="AN73" s="129"/>
      <c r="AO73" s="129"/>
      <c r="AP73" s="31"/>
      <c r="AQ73" s="45"/>
      <c r="AR73" s="31"/>
    </row>
    <row r="74" spans="1:44">
      <c r="A74" s="47"/>
      <c r="B74" s="330"/>
      <c r="C74" s="105"/>
      <c r="D74" s="139"/>
      <c r="E74" s="1008"/>
      <c r="F74" s="142"/>
      <c r="G74" s="46"/>
      <c r="H74" s="46"/>
      <c r="I74" s="46"/>
      <c r="J74" s="46"/>
      <c r="K74" s="46"/>
      <c r="L74" s="46"/>
      <c r="M74" s="46"/>
      <c r="N74" s="46"/>
      <c r="O74" s="46"/>
      <c r="P74" s="46"/>
      <c r="Q74" s="46"/>
      <c r="R74" s="46"/>
      <c r="S74" s="46"/>
      <c r="T74" s="46"/>
      <c r="U74" s="46"/>
      <c r="V74" s="46"/>
      <c r="W74" s="46"/>
      <c r="X74" s="46"/>
      <c r="Y74" s="46"/>
      <c r="Z74" s="46"/>
      <c r="AA74" s="143"/>
      <c r="AB74" s="144"/>
      <c r="AC74" s="145"/>
      <c r="AD74" s="146"/>
      <c r="AE74" s="126"/>
      <c r="AF74" s="327"/>
      <c r="AG74" s="129"/>
      <c r="AH74" s="129"/>
      <c r="AI74" s="129"/>
      <c r="AJ74" s="129"/>
      <c r="AK74" s="129"/>
      <c r="AL74" s="129"/>
      <c r="AM74" s="129"/>
      <c r="AN74" s="129"/>
      <c r="AO74" s="129"/>
      <c r="AP74" s="31"/>
      <c r="AQ74" s="45"/>
      <c r="AR74" s="31"/>
    </row>
    <row r="75" spans="1:44">
      <c r="A75" s="47"/>
      <c r="B75" s="330"/>
      <c r="C75" s="105"/>
      <c r="D75" s="139"/>
      <c r="E75" s="1008"/>
      <c r="F75" s="142"/>
      <c r="G75" s="46"/>
      <c r="H75" s="46"/>
      <c r="I75" s="46"/>
      <c r="J75" s="46"/>
      <c r="K75" s="46"/>
      <c r="L75" s="46"/>
      <c r="M75" s="46"/>
      <c r="N75" s="46"/>
      <c r="O75" s="46"/>
      <c r="P75" s="46"/>
      <c r="Q75" s="46"/>
      <c r="R75" s="46"/>
      <c r="S75" s="46"/>
      <c r="T75" s="46"/>
      <c r="U75" s="46"/>
      <c r="V75" s="46"/>
      <c r="W75" s="46"/>
      <c r="X75" s="46"/>
      <c r="Y75" s="46"/>
      <c r="Z75" s="46"/>
      <c r="AA75" s="143"/>
      <c r="AB75" s="144"/>
      <c r="AC75" s="145"/>
      <c r="AD75" s="146"/>
      <c r="AE75" s="126"/>
      <c r="AF75" s="327"/>
      <c r="AG75" s="129"/>
      <c r="AH75" s="129"/>
      <c r="AI75" s="129"/>
      <c r="AJ75" s="129"/>
      <c r="AK75" s="129"/>
      <c r="AL75" s="129"/>
      <c r="AM75" s="129"/>
      <c r="AN75" s="129"/>
      <c r="AO75" s="129"/>
      <c r="AP75" s="31"/>
      <c r="AQ75" s="45"/>
      <c r="AR75" s="31"/>
    </row>
    <row r="76" spans="1:44">
      <c r="A76" s="47"/>
      <c r="B76" s="330"/>
      <c r="C76" s="105"/>
      <c r="D76" s="139"/>
      <c r="E76" s="1008"/>
      <c r="F76" s="142"/>
      <c r="G76" s="46"/>
      <c r="H76" s="46"/>
      <c r="I76" s="46"/>
      <c r="J76" s="46"/>
      <c r="K76" s="46"/>
      <c r="L76" s="46"/>
      <c r="M76" s="46"/>
      <c r="N76" s="46"/>
      <c r="O76" s="46"/>
      <c r="P76" s="46"/>
      <c r="Q76" s="46"/>
      <c r="R76" s="46"/>
      <c r="S76" s="46"/>
      <c r="T76" s="46"/>
      <c r="U76" s="46"/>
      <c r="V76" s="46"/>
      <c r="W76" s="46"/>
      <c r="X76" s="46"/>
      <c r="Y76" s="46"/>
      <c r="Z76" s="46"/>
      <c r="AA76" s="143"/>
      <c r="AB76" s="144"/>
      <c r="AC76" s="145"/>
      <c r="AD76" s="146"/>
      <c r="AE76" s="126"/>
      <c r="AF76" s="327"/>
      <c r="AG76" s="129"/>
      <c r="AH76" s="129"/>
      <c r="AI76" s="129"/>
      <c r="AJ76" s="129"/>
      <c r="AK76" s="129"/>
      <c r="AL76" s="129"/>
      <c r="AM76" s="129"/>
      <c r="AN76" s="129"/>
      <c r="AO76" s="129"/>
      <c r="AP76" s="31"/>
      <c r="AQ76" s="45"/>
      <c r="AR76" s="31"/>
    </row>
    <row r="77" spans="1:44">
      <c r="A77" s="47"/>
      <c r="B77" s="330"/>
      <c r="C77" s="105"/>
      <c r="D77" s="139"/>
      <c r="E77" s="1008"/>
      <c r="F77" s="142"/>
      <c r="G77" s="46"/>
      <c r="H77" s="46"/>
      <c r="I77" s="46"/>
      <c r="J77" s="46"/>
      <c r="K77" s="46"/>
      <c r="L77" s="46"/>
      <c r="M77" s="46"/>
      <c r="N77" s="46"/>
      <c r="O77" s="46"/>
      <c r="P77" s="46"/>
      <c r="Q77" s="46"/>
      <c r="R77" s="46"/>
      <c r="S77" s="46"/>
      <c r="T77" s="46"/>
      <c r="U77" s="46"/>
      <c r="V77" s="46"/>
      <c r="W77" s="46"/>
      <c r="X77" s="46"/>
      <c r="Y77" s="46"/>
      <c r="Z77" s="46"/>
      <c r="AA77" s="143"/>
      <c r="AB77" s="144"/>
      <c r="AC77" s="145"/>
      <c r="AD77" s="146"/>
      <c r="AE77" s="126"/>
      <c r="AF77" s="327"/>
      <c r="AG77" s="129"/>
      <c r="AH77" s="129"/>
      <c r="AI77" s="129"/>
      <c r="AJ77" s="129"/>
      <c r="AK77" s="129"/>
      <c r="AL77" s="129"/>
      <c r="AM77" s="129"/>
      <c r="AN77" s="129"/>
      <c r="AO77" s="129"/>
      <c r="AP77" s="31"/>
      <c r="AQ77" s="45"/>
      <c r="AR77" s="31"/>
    </row>
    <row r="78" spans="1:44">
      <c r="A78" s="47"/>
      <c r="B78" s="330"/>
      <c r="C78" s="105"/>
      <c r="D78" s="139"/>
      <c r="E78" s="1008"/>
      <c r="F78" s="142"/>
      <c r="G78" s="46"/>
      <c r="H78" s="46"/>
      <c r="I78" s="46"/>
      <c r="J78" s="46"/>
      <c r="K78" s="46"/>
      <c r="L78" s="46"/>
      <c r="M78" s="46"/>
      <c r="N78" s="46"/>
      <c r="O78" s="46"/>
      <c r="P78" s="46"/>
      <c r="Q78" s="46"/>
      <c r="R78" s="46"/>
      <c r="S78" s="46"/>
      <c r="T78" s="46"/>
      <c r="U78" s="46"/>
      <c r="V78" s="46"/>
      <c r="W78" s="46"/>
      <c r="X78" s="46"/>
      <c r="Y78" s="46"/>
      <c r="Z78" s="46"/>
      <c r="AA78" s="143"/>
      <c r="AB78" s="144"/>
      <c r="AC78" s="145"/>
      <c r="AD78" s="146"/>
      <c r="AE78" s="126"/>
      <c r="AF78" s="327"/>
      <c r="AG78" s="129"/>
      <c r="AH78" s="129"/>
      <c r="AI78" s="129"/>
      <c r="AJ78" s="129"/>
      <c r="AK78" s="129"/>
      <c r="AL78" s="129"/>
      <c r="AM78" s="129"/>
      <c r="AN78" s="129"/>
      <c r="AO78" s="129"/>
      <c r="AP78" s="31"/>
      <c r="AQ78" s="45"/>
      <c r="AR78" s="31"/>
    </row>
    <row r="79" spans="1:44">
      <c r="A79" s="47"/>
      <c r="B79" s="330"/>
      <c r="C79" s="105"/>
      <c r="D79" s="139"/>
      <c r="E79" s="1008"/>
      <c r="F79" s="142"/>
      <c r="G79" s="46"/>
      <c r="H79" s="46"/>
      <c r="I79" s="46"/>
      <c r="J79" s="46"/>
      <c r="K79" s="46"/>
      <c r="L79" s="46"/>
      <c r="M79" s="46"/>
      <c r="N79" s="46"/>
      <c r="O79" s="46"/>
      <c r="P79" s="46"/>
      <c r="Q79" s="46"/>
      <c r="R79" s="46"/>
      <c r="S79" s="46"/>
      <c r="T79" s="46"/>
      <c r="U79" s="46"/>
      <c r="V79" s="46"/>
      <c r="W79" s="46"/>
      <c r="X79" s="46"/>
      <c r="Y79" s="46"/>
      <c r="Z79" s="46"/>
      <c r="AA79" s="143"/>
      <c r="AB79" s="144"/>
      <c r="AC79" s="145"/>
      <c r="AD79" s="146"/>
      <c r="AE79" s="126"/>
      <c r="AF79" s="327"/>
      <c r="AG79" s="129"/>
      <c r="AH79" s="129"/>
      <c r="AI79" s="129"/>
      <c r="AJ79" s="129"/>
      <c r="AK79" s="129"/>
      <c r="AL79" s="129"/>
      <c r="AM79" s="129"/>
      <c r="AN79" s="129"/>
      <c r="AO79" s="129"/>
      <c r="AP79" s="31"/>
      <c r="AQ79" s="45"/>
      <c r="AR79" s="31"/>
    </row>
    <row r="80" spans="1:44">
      <c r="A80" s="47"/>
      <c r="B80" s="330"/>
      <c r="C80" s="105"/>
      <c r="D80" s="139"/>
      <c r="E80" s="1008"/>
      <c r="F80" s="142"/>
      <c r="G80" s="46"/>
      <c r="H80" s="46"/>
      <c r="I80" s="46"/>
      <c r="J80" s="46"/>
      <c r="K80" s="46"/>
      <c r="L80" s="46"/>
      <c r="M80" s="46"/>
      <c r="N80" s="46"/>
      <c r="O80" s="46"/>
      <c r="P80" s="46"/>
      <c r="Q80" s="46"/>
      <c r="R80" s="46"/>
      <c r="S80" s="46"/>
      <c r="T80" s="46"/>
      <c r="U80" s="46"/>
      <c r="V80" s="46"/>
      <c r="W80" s="46"/>
      <c r="X80" s="46"/>
      <c r="Y80" s="46"/>
      <c r="Z80" s="46"/>
      <c r="AA80" s="143"/>
      <c r="AB80" s="144"/>
      <c r="AC80" s="145"/>
      <c r="AD80" s="146"/>
      <c r="AE80" s="126"/>
      <c r="AF80" s="327"/>
      <c r="AG80" s="129"/>
      <c r="AH80" s="129"/>
      <c r="AI80" s="129"/>
      <c r="AJ80" s="129"/>
      <c r="AK80" s="129"/>
      <c r="AL80" s="129"/>
      <c r="AM80" s="129"/>
      <c r="AN80" s="129"/>
      <c r="AO80" s="129"/>
      <c r="AP80" s="31"/>
      <c r="AQ80" s="45"/>
      <c r="AR80" s="31"/>
    </row>
    <row r="81" spans="1:44">
      <c r="A81" s="47"/>
      <c r="B81" s="330"/>
      <c r="C81" s="105"/>
      <c r="D81" s="139"/>
      <c r="E81" s="1008"/>
      <c r="F81" s="142"/>
      <c r="G81" s="46"/>
      <c r="H81" s="46"/>
      <c r="I81" s="46"/>
      <c r="J81" s="46"/>
      <c r="K81" s="46"/>
      <c r="L81" s="46"/>
      <c r="M81" s="46"/>
      <c r="N81" s="46"/>
      <c r="O81" s="46"/>
      <c r="P81" s="46"/>
      <c r="Q81" s="46"/>
      <c r="R81" s="46"/>
      <c r="S81" s="46"/>
      <c r="T81" s="46"/>
      <c r="U81" s="46"/>
      <c r="V81" s="46"/>
      <c r="W81" s="46"/>
      <c r="X81" s="46"/>
      <c r="Y81" s="46"/>
      <c r="Z81" s="46"/>
      <c r="AA81" s="143"/>
      <c r="AB81" s="144"/>
      <c r="AC81" s="145"/>
      <c r="AD81" s="146"/>
      <c r="AE81" s="126"/>
      <c r="AF81" s="327"/>
      <c r="AG81" s="129"/>
      <c r="AH81" s="129"/>
      <c r="AI81" s="129"/>
      <c r="AJ81" s="129"/>
      <c r="AK81" s="129"/>
      <c r="AL81" s="129"/>
      <c r="AM81" s="129"/>
      <c r="AN81" s="129"/>
      <c r="AO81" s="129"/>
      <c r="AP81" s="31"/>
      <c r="AQ81" s="45"/>
      <c r="AR81" s="31"/>
    </row>
    <row r="82" spans="1:44">
      <c r="A82" s="47"/>
      <c r="B82" s="330"/>
      <c r="C82" s="105"/>
      <c r="D82" s="139"/>
      <c r="E82" s="1008"/>
      <c r="F82" s="142"/>
      <c r="G82" s="46"/>
      <c r="H82" s="46"/>
      <c r="I82" s="46"/>
      <c r="J82" s="46"/>
      <c r="K82" s="46"/>
      <c r="L82" s="46"/>
      <c r="M82" s="46"/>
      <c r="N82" s="46"/>
      <c r="O82" s="46"/>
      <c r="P82" s="46"/>
      <c r="Q82" s="46"/>
      <c r="R82" s="46"/>
      <c r="S82" s="46"/>
      <c r="T82" s="46"/>
      <c r="U82" s="46"/>
      <c r="V82" s="46"/>
      <c r="W82" s="46"/>
      <c r="X82" s="46"/>
      <c r="Y82" s="46"/>
      <c r="Z82" s="46"/>
      <c r="AA82" s="143"/>
      <c r="AB82" s="144"/>
      <c r="AC82" s="145"/>
      <c r="AD82" s="146"/>
      <c r="AE82" s="126"/>
      <c r="AF82" s="327"/>
      <c r="AG82" s="129"/>
      <c r="AH82" s="129"/>
      <c r="AI82" s="129"/>
      <c r="AJ82" s="129"/>
      <c r="AK82" s="129"/>
      <c r="AL82" s="129"/>
      <c r="AM82" s="129"/>
      <c r="AN82" s="129"/>
      <c r="AO82" s="129"/>
      <c r="AP82" s="31"/>
      <c r="AQ82" s="45"/>
      <c r="AR82" s="31"/>
    </row>
    <row r="83" spans="1:44">
      <c r="A83" s="331"/>
      <c r="B83" s="332"/>
      <c r="C83" s="373"/>
      <c r="D83" s="333"/>
      <c r="E83" s="1177"/>
      <c r="F83" s="334"/>
      <c r="G83" s="262"/>
      <c r="H83" s="262"/>
      <c r="I83" s="262"/>
      <c r="J83" s="262"/>
      <c r="K83" s="262"/>
      <c r="L83" s="262"/>
      <c r="M83" s="262"/>
      <c r="N83" s="262"/>
      <c r="O83" s="262"/>
      <c r="P83" s="262"/>
      <c r="Q83" s="262"/>
      <c r="R83" s="262"/>
      <c r="S83" s="262"/>
      <c r="T83" s="262"/>
      <c r="U83" s="262"/>
      <c r="V83" s="262"/>
      <c r="W83" s="262"/>
      <c r="X83" s="262"/>
      <c r="Y83" s="262"/>
      <c r="Z83" s="262"/>
      <c r="AA83" s="335"/>
      <c r="AB83" s="336"/>
      <c r="AC83" s="337"/>
      <c r="AD83" s="338"/>
      <c r="AE83" s="126"/>
      <c r="AF83" s="327"/>
      <c r="AG83" s="129"/>
      <c r="AH83" s="129"/>
      <c r="AI83" s="129"/>
      <c r="AJ83" s="129"/>
      <c r="AK83" s="129"/>
      <c r="AL83" s="129"/>
      <c r="AM83" s="129"/>
      <c r="AN83" s="129"/>
      <c r="AO83" s="129"/>
      <c r="AP83" s="31"/>
      <c r="AQ83" s="45"/>
      <c r="AR83" s="31"/>
    </row>
    <row r="84" spans="1:44" ht="5.25" customHeight="1">
      <c r="A84" s="328"/>
      <c r="B84" s="330"/>
      <c r="C84" s="105"/>
      <c r="D84" s="139"/>
      <c r="E84" s="139"/>
      <c r="F84" s="142"/>
      <c r="G84" s="46"/>
      <c r="H84" s="46"/>
      <c r="I84" s="46"/>
      <c r="J84" s="46"/>
      <c r="K84" s="46"/>
      <c r="L84" s="46"/>
      <c r="M84" s="46"/>
      <c r="N84" s="46"/>
      <c r="O84" s="46"/>
      <c r="P84" s="46"/>
      <c r="Q84" s="46"/>
      <c r="R84" s="46"/>
      <c r="S84" s="46"/>
      <c r="T84" s="46"/>
      <c r="U84" s="46"/>
      <c r="V84" s="46"/>
      <c r="W84" s="46"/>
      <c r="X84" s="46"/>
      <c r="Y84" s="46"/>
      <c r="Z84" s="46"/>
      <c r="AA84" s="143"/>
      <c r="AB84" s="144"/>
      <c r="AC84" s="145"/>
      <c r="AD84" s="146"/>
      <c r="AE84" s="126"/>
      <c r="AF84" s="327"/>
      <c r="AG84" s="129"/>
      <c r="AH84" s="129"/>
      <c r="AI84" s="129"/>
      <c r="AJ84" s="129"/>
      <c r="AK84" s="129"/>
      <c r="AL84" s="129"/>
      <c r="AM84" s="129"/>
      <c r="AN84" s="129"/>
      <c r="AO84" s="129"/>
      <c r="AP84" s="31"/>
      <c r="AQ84" s="45"/>
      <c r="AR84" s="31"/>
    </row>
    <row r="85" spans="1:44" ht="13.5" customHeight="1">
      <c r="A85" s="1008" t="s">
        <v>1184</v>
      </c>
      <c r="B85" s="59">
        <v>5</v>
      </c>
      <c r="C85" s="1497" t="s">
        <v>234</v>
      </c>
      <c r="D85" s="63" t="s">
        <v>538</v>
      </c>
      <c r="E85" s="2492" t="s">
        <v>617</v>
      </c>
      <c r="F85" s="342"/>
      <c r="G85" s="1011" t="s">
        <v>72</v>
      </c>
      <c r="H85" s="1011"/>
      <c r="I85" s="1011"/>
      <c r="J85" s="1011"/>
      <c r="K85" s="1011"/>
      <c r="L85" s="1011"/>
      <c r="M85" s="1012"/>
      <c r="N85" s="1058" t="s">
        <v>114</v>
      </c>
      <c r="O85" s="1058"/>
      <c r="P85" s="1058"/>
      <c r="Q85" s="1058"/>
      <c r="R85" s="1058"/>
      <c r="S85" s="1058"/>
      <c r="T85" s="1058"/>
      <c r="U85" s="1058"/>
      <c r="V85" s="1058"/>
      <c r="W85" s="245"/>
      <c r="X85" s="245"/>
      <c r="Y85" s="245"/>
      <c r="Z85" s="245"/>
      <c r="AA85" s="339"/>
      <c r="AB85" s="1082" t="s">
        <v>495</v>
      </c>
      <c r="AC85" s="1113"/>
      <c r="AD85" s="1114"/>
      <c r="AE85" s="126"/>
      <c r="AF85" s="31"/>
      <c r="AG85" s="31"/>
      <c r="AH85" s="31"/>
      <c r="AI85" s="31"/>
      <c r="AJ85" s="31"/>
      <c r="AK85" s="31"/>
      <c r="AL85" s="31"/>
      <c r="AM85" s="31"/>
      <c r="AN85" s="31"/>
      <c r="AO85" s="31"/>
      <c r="AP85" s="31"/>
      <c r="AQ85" s="31"/>
      <c r="AR85" s="31"/>
    </row>
    <row r="86" spans="1:44">
      <c r="A86" s="1008"/>
      <c r="B86" s="59"/>
      <c r="C86" s="1497"/>
      <c r="D86" s="47"/>
      <c r="E86" s="2492"/>
      <c r="F86" s="342"/>
      <c r="G86" s="1011"/>
      <c r="H86" s="1011"/>
      <c r="I86" s="1011"/>
      <c r="J86" s="1011"/>
      <c r="K86" s="1011"/>
      <c r="L86" s="1011"/>
      <c r="M86" s="1012"/>
      <c r="N86" s="1058"/>
      <c r="O86" s="1058"/>
      <c r="P86" s="1058"/>
      <c r="Q86" s="1058"/>
      <c r="R86" s="1058"/>
      <c r="S86" s="1058"/>
      <c r="T86" s="1058"/>
      <c r="U86" s="1058"/>
      <c r="V86" s="1058"/>
      <c r="W86" s="245"/>
      <c r="X86" s="245"/>
      <c r="Y86" s="245"/>
      <c r="Z86" s="245"/>
      <c r="AA86" s="339"/>
      <c r="AB86" s="1082"/>
      <c r="AC86" s="1113"/>
      <c r="AD86" s="1114"/>
      <c r="AE86" s="126"/>
      <c r="AF86" s="31"/>
      <c r="AG86" s="31"/>
      <c r="AH86" s="31"/>
      <c r="AI86" s="31"/>
      <c r="AJ86" s="31"/>
      <c r="AK86" s="31"/>
      <c r="AL86" s="31"/>
      <c r="AM86" s="31"/>
      <c r="AN86" s="31"/>
      <c r="AO86" s="31"/>
      <c r="AP86" s="31"/>
      <c r="AQ86" s="31"/>
      <c r="AR86" s="31"/>
    </row>
    <row r="87" spans="1:44" ht="13.5" customHeight="1">
      <c r="A87" s="1008"/>
      <c r="B87" s="59"/>
      <c r="C87" s="1497"/>
      <c r="D87" s="47"/>
      <c r="E87" s="2492"/>
      <c r="F87" s="342"/>
      <c r="G87" s="245"/>
      <c r="H87" s="245"/>
      <c r="I87" s="245"/>
      <c r="J87" s="245"/>
      <c r="K87" s="245"/>
      <c r="L87" s="343"/>
      <c r="M87" s="245"/>
      <c r="N87" s="245"/>
      <c r="O87" s="245"/>
      <c r="P87" s="245"/>
      <c r="Q87" s="245"/>
      <c r="R87" s="245"/>
      <c r="S87" s="245"/>
      <c r="T87" s="245"/>
      <c r="U87" s="245"/>
      <c r="V87" s="245"/>
      <c r="W87" s="245"/>
      <c r="X87" s="245"/>
      <c r="Y87" s="245"/>
      <c r="Z87" s="245"/>
      <c r="AA87" s="339"/>
      <c r="AB87" s="1082"/>
      <c r="AC87" s="1113"/>
      <c r="AD87" s="1114"/>
      <c r="AE87" s="126"/>
      <c r="AF87" s="31"/>
      <c r="AG87" s="31"/>
      <c r="AH87" s="31"/>
      <c r="AI87" s="31"/>
      <c r="AJ87" s="31"/>
      <c r="AK87" s="31"/>
      <c r="AL87" s="31"/>
      <c r="AM87" s="31"/>
      <c r="AN87" s="31"/>
      <c r="AO87" s="31"/>
      <c r="AP87" s="31"/>
      <c r="AQ87" s="31"/>
      <c r="AR87" s="31"/>
    </row>
    <row r="88" spans="1:44" ht="14.25" customHeight="1">
      <c r="A88" s="1008"/>
      <c r="B88" s="59"/>
      <c r="C88" s="1497"/>
      <c r="D88" s="47"/>
      <c r="E88" s="2492"/>
      <c r="F88" s="342"/>
      <c r="G88" s="595" t="s">
        <v>55</v>
      </c>
      <c r="H88" s="2213" t="s">
        <v>1223</v>
      </c>
      <c r="I88" s="2213"/>
      <c r="J88" s="2213"/>
      <c r="K88" s="2213"/>
      <c r="L88" s="2213"/>
      <c r="M88" s="2213"/>
      <c r="N88" s="2213"/>
      <c r="O88" s="2213"/>
      <c r="P88" s="2213"/>
      <c r="Q88" s="2213"/>
      <c r="R88" s="2213"/>
      <c r="S88" s="2213"/>
      <c r="T88" s="2213"/>
      <c r="U88" s="2213"/>
      <c r="V88" s="2213"/>
      <c r="W88" s="2213"/>
      <c r="X88" s="2213"/>
      <c r="Y88" s="2213"/>
      <c r="Z88" s="587"/>
      <c r="AA88" s="339"/>
      <c r="AB88" s="1082"/>
      <c r="AC88" s="1113"/>
      <c r="AD88" s="1114"/>
      <c r="AE88" s="126"/>
      <c r="AF88" s="31"/>
      <c r="AG88" s="31"/>
      <c r="AH88" s="31"/>
      <c r="AI88" s="31"/>
      <c r="AJ88" s="31"/>
      <c r="AK88" s="31"/>
      <c r="AL88" s="31"/>
      <c r="AM88" s="31"/>
      <c r="AN88" s="31"/>
      <c r="AO88" s="31"/>
      <c r="AP88" s="31"/>
      <c r="AQ88" s="31"/>
      <c r="AR88" s="31"/>
    </row>
    <row r="89" spans="1:44" ht="14.25" customHeight="1">
      <c r="A89" s="1008"/>
      <c r="B89" s="59"/>
      <c r="C89" s="1497"/>
      <c r="D89" s="47"/>
      <c r="E89" s="2492"/>
      <c r="F89" s="342"/>
      <c r="G89" s="596"/>
      <c r="H89" s="2213"/>
      <c r="I89" s="2213"/>
      <c r="J89" s="2213"/>
      <c r="K89" s="2213"/>
      <c r="L89" s="2213"/>
      <c r="M89" s="2213"/>
      <c r="N89" s="2213"/>
      <c r="O89" s="2213"/>
      <c r="P89" s="2213"/>
      <c r="Q89" s="2213"/>
      <c r="R89" s="2213"/>
      <c r="S89" s="2213"/>
      <c r="T89" s="2213"/>
      <c r="U89" s="2213"/>
      <c r="V89" s="2213"/>
      <c r="W89" s="2213"/>
      <c r="X89" s="2213"/>
      <c r="Y89" s="2213"/>
      <c r="Z89" s="587"/>
      <c r="AA89" s="339"/>
      <c r="AB89" s="1082"/>
      <c r="AC89" s="1113"/>
      <c r="AD89" s="1114"/>
      <c r="AE89" s="126"/>
      <c r="AF89" s="31"/>
      <c r="AG89" s="31"/>
      <c r="AH89" s="31"/>
      <c r="AI89" s="31"/>
      <c r="AJ89" s="31"/>
      <c r="AK89" s="31"/>
      <c r="AL89" s="31"/>
      <c r="AM89" s="31"/>
      <c r="AN89" s="31"/>
      <c r="AO89" s="31"/>
      <c r="AP89" s="31"/>
      <c r="AQ89" s="31"/>
      <c r="AR89" s="31"/>
    </row>
    <row r="90" spans="1:44" ht="14.25" customHeight="1">
      <c r="A90" s="1008"/>
      <c r="B90" s="59"/>
      <c r="C90" s="1497"/>
      <c r="D90" s="47"/>
      <c r="E90" s="2055" t="s">
        <v>1158</v>
      </c>
      <c r="F90" s="342"/>
      <c r="G90" s="596"/>
      <c r="H90" s="2213"/>
      <c r="I90" s="2213"/>
      <c r="J90" s="2213"/>
      <c r="K90" s="2213"/>
      <c r="L90" s="2213"/>
      <c r="M90" s="2213"/>
      <c r="N90" s="2213"/>
      <c r="O90" s="2213"/>
      <c r="P90" s="2213"/>
      <c r="Q90" s="2213"/>
      <c r="R90" s="2213"/>
      <c r="S90" s="2213"/>
      <c r="T90" s="2213"/>
      <c r="U90" s="2213"/>
      <c r="V90" s="2213"/>
      <c r="W90" s="2213"/>
      <c r="X90" s="2213"/>
      <c r="Y90" s="2213"/>
      <c r="Z90" s="587"/>
      <c r="AA90" s="339"/>
      <c r="AB90" s="1082"/>
      <c r="AC90" s="1113"/>
      <c r="AD90" s="1114"/>
      <c r="AE90" s="126"/>
      <c r="AF90" s="31"/>
      <c r="AG90" s="31"/>
      <c r="AH90" s="31"/>
      <c r="AI90" s="31"/>
      <c r="AJ90" s="31"/>
      <c r="AK90" s="31"/>
      <c r="AL90" s="31"/>
      <c r="AM90" s="31"/>
      <c r="AN90" s="31"/>
      <c r="AO90" s="31"/>
      <c r="AP90" s="31"/>
      <c r="AQ90" s="31"/>
      <c r="AR90" s="31"/>
    </row>
    <row r="91" spans="1:44" ht="14.25" customHeight="1">
      <c r="A91" s="1008"/>
      <c r="B91" s="59"/>
      <c r="C91" s="1497"/>
      <c r="D91" s="47"/>
      <c r="E91" s="2055"/>
      <c r="F91" s="342"/>
      <c r="G91" s="596"/>
      <c r="H91" s="2213"/>
      <c r="I91" s="2213"/>
      <c r="J91" s="2213"/>
      <c r="K91" s="2213"/>
      <c r="L91" s="2213"/>
      <c r="M91" s="2213"/>
      <c r="N91" s="2213"/>
      <c r="O91" s="2213"/>
      <c r="P91" s="2213"/>
      <c r="Q91" s="2213"/>
      <c r="R91" s="2213"/>
      <c r="S91" s="2213"/>
      <c r="T91" s="2213"/>
      <c r="U91" s="2213"/>
      <c r="V91" s="2213"/>
      <c r="W91" s="2213"/>
      <c r="X91" s="2213"/>
      <c r="Y91" s="2213"/>
      <c r="Z91" s="587"/>
      <c r="AA91" s="339"/>
      <c r="AB91" s="1082"/>
      <c r="AC91" s="1113"/>
      <c r="AD91" s="1114"/>
      <c r="AE91" s="126"/>
      <c r="AF91" s="31"/>
      <c r="AG91" s="31"/>
      <c r="AH91" s="31"/>
      <c r="AI91" s="31"/>
      <c r="AJ91" s="31"/>
      <c r="AK91" s="31"/>
      <c r="AL91" s="31"/>
      <c r="AM91" s="31"/>
      <c r="AN91" s="31"/>
      <c r="AO91" s="31"/>
      <c r="AP91" s="31"/>
      <c r="AQ91" s="31"/>
      <c r="AR91" s="31"/>
    </row>
    <row r="92" spans="1:44" ht="14.25" customHeight="1">
      <c r="A92" s="1008"/>
      <c r="B92" s="59"/>
      <c r="C92" s="1497"/>
      <c r="D92" s="47"/>
      <c r="E92" s="2055"/>
      <c r="F92" s="342"/>
      <c r="G92" s="596"/>
      <c r="H92" s="2213"/>
      <c r="I92" s="2213"/>
      <c r="J92" s="2213"/>
      <c r="K92" s="2213"/>
      <c r="L92" s="2213"/>
      <c r="M92" s="2213"/>
      <c r="N92" s="2213"/>
      <c r="O92" s="2213"/>
      <c r="P92" s="2213"/>
      <c r="Q92" s="2213"/>
      <c r="R92" s="2213"/>
      <c r="S92" s="2213"/>
      <c r="T92" s="2213"/>
      <c r="U92" s="2213"/>
      <c r="V92" s="2213"/>
      <c r="W92" s="2213"/>
      <c r="X92" s="2213"/>
      <c r="Y92" s="2213"/>
      <c r="Z92" s="587"/>
      <c r="AA92" s="339"/>
      <c r="AB92" s="1082"/>
      <c r="AC92" s="1113"/>
      <c r="AD92" s="1114"/>
      <c r="AE92" s="126"/>
      <c r="AF92" s="31"/>
      <c r="AG92" s="31"/>
      <c r="AH92" s="31"/>
      <c r="AI92" s="31"/>
      <c r="AJ92" s="31"/>
      <c r="AK92" s="31"/>
      <c r="AL92" s="31"/>
      <c r="AM92" s="31"/>
      <c r="AN92" s="31"/>
      <c r="AO92" s="31"/>
      <c r="AP92" s="31"/>
      <c r="AQ92" s="31"/>
      <c r="AR92" s="31"/>
    </row>
    <row r="93" spans="1:44" ht="14.25" customHeight="1">
      <c r="A93" s="1008"/>
      <c r="B93" s="59"/>
      <c r="C93" s="1497"/>
      <c r="D93" s="47"/>
      <c r="E93" s="2055"/>
      <c r="F93" s="342"/>
      <c r="G93" s="596"/>
      <c r="H93" s="2213"/>
      <c r="I93" s="2213"/>
      <c r="J93" s="2213"/>
      <c r="K93" s="2213"/>
      <c r="L93" s="2213"/>
      <c r="M93" s="2213"/>
      <c r="N93" s="2213"/>
      <c r="O93" s="2213"/>
      <c r="P93" s="2213"/>
      <c r="Q93" s="2213"/>
      <c r="R93" s="2213"/>
      <c r="S93" s="2213"/>
      <c r="T93" s="2213"/>
      <c r="U93" s="2213"/>
      <c r="V93" s="2213"/>
      <c r="W93" s="2213"/>
      <c r="X93" s="2213"/>
      <c r="Y93" s="2213"/>
      <c r="Z93" s="587"/>
      <c r="AA93" s="339"/>
      <c r="AB93" s="1082"/>
      <c r="AC93" s="1113"/>
      <c r="AD93" s="1114"/>
      <c r="AE93" s="126"/>
      <c r="AF93" s="31"/>
      <c r="AG93" s="31"/>
      <c r="AH93" s="31"/>
      <c r="AI93" s="31"/>
      <c r="AJ93" s="31"/>
      <c r="AK93" s="31"/>
      <c r="AL93" s="31"/>
      <c r="AM93" s="31"/>
      <c r="AN93" s="31"/>
      <c r="AO93" s="31"/>
      <c r="AP93" s="31"/>
      <c r="AQ93" s="31"/>
      <c r="AR93" s="31"/>
    </row>
    <row r="94" spans="1:44" ht="14.25" customHeight="1">
      <c r="A94" s="1008"/>
      <c r="B94" s="59"/>
      <c r="C94" s="1497"/>
      <c r="D94" s="47"/>
      <c r="E94" s="2055"/>
      <c r="F94" s="342"/>
      <c r="G94" s="596"/>
      <c r="H94" s="2213"/>
      <c r="I94" s="2213"/>
      <c r="J94" s="2213"/>
      <c r="K94" s="2213"/>
      <c r="L94" s="2213"/>
      <c r="M94" s="2213"/>
      <c r="N94" s="2213"/>
      <c r="O94" s="2213"/>
      <c r="P94" s="2213"/>
      <c r="Q94" s="2213"/>
      <c r="R94" s="2213"/>
      <c r="S94" s="2213"/>
      <c r="T94" s="2213"/>
      <c r="U94" s="2213"/>
      <c r="V94" s="2213"/>
      <c r="W94" s="2213"/>
      <c r="X94" s="2213"/>
      <c r="Y94" s="2213"/>
      <c r="Z94" s="587"/>
      <c r="AA94" s="339"/>
      <c r="AB94" s="1082"/>
      <c r="AC94" s="1113"/>
      <c r="AD94" s="1114"/>
      <c r="AE94" s="126"/>
      <c r="AF94" s="31"/>
      <c r="AG94" s="31"/>
      <c r="AH94" s="31"/>
      <c r="AI94" s="31"/>
      <c r="AJ94" s="31"/>
      <c r="AK94" s="31"/>
      <c r="AL94" s="31"/>
      <c r="AM94" s="31"/>
      <c r="AN94" s="31"/>
      <c r="AO94" s="31"/>
      <c r="AP94" s="31"/>
      <c r="AQ94" s="31"/>
      <c r="AR94" s="31"/>
    </row>
    <row r="95" spans="1:44" ht="14.25" customHeight="1">
      <c r="A95" s="1008"/>
      <c r="B95" s="59"/>
      <c r="C95" s="1497"/>
      <c r="D95" s="47"/>
      <c r="E95" s="2055"/>
      <c r="F95" s="342"/>
      <c r="G95" s="596"/>
      <c r="H95" s="2213"/>
      <c r="I95" s="2213"/>
      <c r="J95" s="2213"/>
      <c r="K95" s="2213"/>
      <c r="L95" s="2213"/>
      <c r="M95" s="2213"/>
      <c r="N95" s="2213"/>
      <c r="O95" s="2213"/>
      <c r="P95" s="2213"/>
      <c r="Q95" s="2213"/>
      <c r="R95" s="2213"/>
      <c r="S95" s="2213"/>
      <c r="T95" s="2213"/>
      <c r="U95" s="2213"/>
      <c r="V95" s="2213"/>
      <c r="W95" s="2213"/>
      <c r="X95" s="2213"/>
      <c r="Y95" s="2213"/>
      <c r="Z95" s="587"/>
      <c r="AA95" s="339"/>
      <c r="AB95" s="1082"/>
      <c r="AC95" s="1113"/>
      <c r="AD95" s="1114"/>
      <c r="AE95" s="126"/>
      <c r="AF95" s="31"/>
      <c r="AG95" s="31"/>
      <c r="AH95" s="31"/>
      <c r="AI95" s="31"/>
      <c r="AJ95" s="31"/>
      <c r="AK95" s="31"/>
      <c r="AL95" s="31"/>
      <c r="AM95" s="31"/>
      <c r="AN95" s="31"/>
      <c r="AO95" s="31"/>
      <c r="AP95" s="31"/>
      <c r="AQ95" s="31"/>
      <c r="AR95" s="31"/>
    </row>
    <row r="96" spans="1:44" ht="14.25" customHeight="1">
      <c r="A96" s="1008"/>
      <c r="B96" s="59"/>
      <c r="C96" s="1497"/>
      <c r="D96" s="47"/>
      <c r="E96" s="1056" t="s">
        <v>1159</v>
      </c>
      <c r="F96" s="342"/>
      <c r="G96" s="596"/>
      <c r="H96" s="2213"/>
      <c r="I96" s="2213"/>
      <c r="J96" s="2213"/>
      <c r="K96" s="2213"/>
      <c r="L96" s="2213"/>
      <c r="M96" s="2213"/>
      <c r="N96" s="2213"/>
      <c r="O96" s="2213"/>
      <c r="P96" s="2213"/>
      <c r="Q96" s="2213"/>
      <c r="R96" s="2213"/>
      <c r="S96" s="2213"/>
      <c r="T96" s="2213"/>
      <c r="U96" s="2213"/>
      <c r="V96" s="2213"/>
      <c r="W96" s="2213"/>
      <c r="X96" s="2213"/>
      <c r="Y96" s="2213"/>
      <c r="Z96" s="587"/>
      <c r="AA96" s="339"/>
      <c r="AB96" s="1082"/>
      <c r="AC96" s="1113"/>
      <c r="AD96" s="1114"/>
      <c r="AE96" s="126"/>
      <c r="AF96" s="31"/>
      <c r="AG96" s="31"/>
      <c r="AH96" s="31"/>
      <c r="AI96" s="31"/>
      <c r="AJ96" s="31"/>
      <c r="AK96" s="31"/>
      <c r="AL96" s="31"/>
      <c r="AM96" s="31"/>
      <c r="AN96" s="31"/>
      <c r="AO96" s="31"/>
      <c r="AP96" s="31"/>
      <c r="AQ96" s="31"/>
      <c r="AR96" s="31"/>
    </row>
    <row r="97" spans="1:44">
      <c r="A97" s="1008"/>
      <c r="B97" s="59"/>
      <c r="C97" s="1497"/>
      <c r="D97" s="47"/>
      <c r="E97" s="1056"/>
      <c r="F97" s="342"/>
      <c r="G97" s="597"/>
      <c r="H97" s="2213"/>
      <c r="I97" s="2213"/>
      <c r="J97" s="2213"/>
      <c r="K97" s="2213"/>
      <c r="L97" s="2213"/>
      <c r="M97" s="2213"/>
      <c r="N97" s="2213"/>
      <c r="O97" s="2213"/>
      <c r="P97" s="2213"/>
      <c r="Q97" s="2213"/>
      <c r="R97" s="2213"/>
      <c r="S97" s="2213"/>
      <c r="T97" s="2213"/>
      <c r="U97" s="2213"/>
      <c r="V97" s="2213"/>
      <c r="W97" s="2213"/>
      <c r="X97" s="2213"/>
      <c r="Y97" s="2213"/>
      <c r="Z97" s="587"/>
      <c r="AA97" s="339"/>
      <c r="AB97" s="1082"/>
      <c r="AC97" s="1113"/>
      <c r="AD97" s="1114"/>
      <c r="AE97" s="126"/>
      <c r="AF97" s="31"/>
      <c r="AG97" s="31"/>
      <c r="AH97" s="31"/>
      <c r="AI97" s="31"/>
      <c r="AJ97" s="31"/>
      <c r="AK97" s="31"/>
      <c r="AL97" s="31"/>
      <c r="AM97" s="31"/>
      <c r="AN97" s="31"/>
      <c r="AO97" s="31"/>
      <c r="AP97" s="31"/>
      <c r="AQ97" s="31"/>
      <c r="AR97" s="31"/>
    </row>
    <row r="98" spans="1:44" ht="13.5" customHeight="1">
      <c r="A98" s="47"/>
      <c r="B98" s="59"/>
      <c r="C98" s="1497"/>
      <c r="D98" s="47"/>
      <c r="E98" s="1056"/>
      <c r="F98" s="342"/>
      <c r="G98" s="598"/>
      <c r="H98" s="2213"/>
      <c r="I98" s="2213"/>
      <c r="J98" s="2213"/>
      <c r="K98" s="2213"/>
      <c r="L98" s="2213"/>
      <c r="M98" s="2213"/>
      <c r="N98" s="2213"/>
      <c r="O98" s="2213"/>
      <c r="P98" s="2213"/>
      <c r="Q98" s="2213"/>
      <c r="R98" s="2213"/>
      <c r="S98" s="2213"/>
      <c r="T98" s="2213"/>
      <c r="U98" s="2213"/>
      <c r="V98" s="2213"/>
      <c r="W98" s="2213"/>
      <c r="X98" s="2213"/>
      <c r="Y98" s="2213"/>
      <c r="Z98" s="587"/>
      <c r="AA98" s="339"/>
      <c r="AB98" s="190"/>
      <c r="AC98" s="191"/>
      <c r="AD98" s="192"/>
      <c r="AE98" s="126"/>
      <c r="AF98" s="31"/>
      <c r="AG98" s="31"/>
      <c r="AH98" s="31"/>
      <c r="AI98" s="31"/>
      <c r="AJ98" s="31"/>
      <c r="AK98" s="31"/>
      <c r="AL98" s="31"/>
      <c r="AM98" s="31"/>
      <c r="AN98" s="31"/>
      <c r="AO98" s="31"/>
      <c r="AP98" s="31"/>
      <c r="AQ98" s="31"/>
      <c r="AR98" s="31"/>
    </row>
    <row r="99" spans="1:44" ht="14.25" customHeight="1">
      <c r="A99" s="47"/>
      <c r="B99" s="59"/>
      <c r="C99" s="1497"/>
      <c r="D99" s="47"/>
      <c r="E99" s="1056"/>
      <c r="F99" s="342"/>
      <c r="G99" s="595"/>
      <c r="H99" s="2213"/>
      <c r="I99" s="2213"/>
      <c r="J99" s="2213"/>
      <c r="K99" s="2213"/>
      <c r="L99" s="2213"/>
      <c r="M99" s="2213"/>
      <c r="N99" s="2213"/>
      <c r="O99" s="2213"/>
      <c r="P99" s="2213"/>
      <c r="Q99" s="2213"/>
      <c r="R99" s="2213"/>
      <c r="S99" s="2213"/>
      <c r="T99" s="2213"/>
      <c r="U99" s="2213"/>
      <c r="V99" s="2213"/>
      <c r="W99" s="2213"/>
      <c r="X99" s="2213"/>
      <c r="Y99" s="2213"/>
      <c r="Z99" s="587"/>
      <c r="AA99" s="339"/>
      <c r="AB99" s="190"/>
      <c r="AC99" s="191"/>
      <c r="AD99" s="192"/>
      <c r="AE99" s="126"/>
      <c r="AF99" s="31"/>
      <c r="AG99" s="31"/>
      <c r="AH99" s="31"/>
      <c r="AI99" s="31"/>
      <c r="AJ99" s="31"/>
      <c r="AK99" s="31"/>
      <c r="AL99" s="31"/>
      <c r="AM99" s="31"/>
      <c r="AN99" s="31"/>
      <c r="AO99" s="31"/>
      <c r="AP99" s="31"/>
      <c r="AQ99" s="31"/>
      <c r="AR99" s="31"/>
    </row>
    <row r="100" spans="1:44" ht="14.25" customHeight="1">
      <c r="A100" s="47"/>
      <c r="B100" s="59"/>
      <c r="C100" s="488"/>
      <c r="D100" s="47"/>
      <c r="E100" s="1056"/>
      <c r="F100" s="342"/>
      <c r="G100" s="1011" t="s">
        <v>72</v>
      </c>
      <c r="H100" s="1011"/>
      <c r="I100" s="1011"/>
      <c r="J100" s="1011"/>
      <c r="K100" s="1011"/>
      <c r="L100" s="1011"/>
      <c r="M100" s="1012"/>
      <c r="N100" s="1058" t="s">
        <v>114</v>
      </c>
      <c r="O100" s="1058"/>
      <c r="P100" s="1058"/>
      <c r="Q100" s="1058"/>
      <c r="R100" s="1058"/>
      <c r="S100" s="1058"/>
      <c r="T100" s="1058"/>
      <c r="U100" s="1058"/>
      <c r="V100" s="1058"/>
      <c r="W100" s="599"/>
      <c r="X100" s="599"/>
      <c r="Y100" s="599"/>
      <c r="Z100" s="587"/>
      <c r="AA100" s="339"/>
      <c r="AB100" s="2074" t="s">
        <v>495</v>
      </c>
      <c r="AC100" s="2075"/>
      <c r="AD100" s="2076"/>
      <c r="AE100" s="126"/>
      <c r="AF100" s="31"/>
      <c r="AG100" s="31"/>
      <c r="AH100" s="31"/>
      <c r="AI100" s="31"/>
      <c r="AJ100" s="31"/>
      <c r="AK100" s="31"/>
      <c r="AL100" s="31"/>
      <c r="AM100" s="31"/>
      <c r="AN100" s="31"/>
      <c r="AO100" s="31"/>
      <c r="AP100" s="31"/>
      <c r="AQ100" s="31"/>
      <c r="AR100" s="31"/>
    </row>
    <row r="101" spans="1:44" ht="14.25" customHeight="1">
      <c r="A101" s="47"/>
      <c r="B101" s="59"/>
      <c r="C101" s="488"/>
      <c r="D101" s="47"/>
      <c r="E101" s="47"/>
      <c r="F101" s="342"/>
      <c r="G101" s="1011"/>
      <c r="H101" s="1011"/>
      <c r="I101" s="1011"/>
      <c r="J101" s="1011"/>
      <c r="K101" s="1011"/>
      <c r="L101" s="1011"/>
      <c r="M101" s="1012"/>
      <c r="N101" s="1058"/>
      <c r="O101" s="1058"/>
      <c r="P101" s="1058"/>
      <c r="Q101" s="1058"/>
      <c r="R101" s="1058"/>
      <c r="S101" s="1058"/>
      <c r="T101" s="1058"/>
      <c r="U101" s="1058"/>
      <c r="V101" s="1058"/>
      <c r="W101" s="599"/>
      <c r="X101" s="599"/>
      <c r="Y101" s="599"/>
      <c r="Z101" s="587"/>
      <c r="AA101" s="339"/>
      <c r="AB101" s="2074"/>
      <c r="AC101" s="2075"/>
      <c r="AD101" s="2076"/>
      <c r="AE101" s="126"/>
      <c r="AF101" s="31"/>
      <c r="AG101" s="31"/>
      <c r="AH101" s="31"/>
      <c r="AI101" s="31"/>
      <c r="AJ101" s="31"/>
      <c r="AK101" s="31"/>
      <c r="AL101" s="31"/>
      <c r="AM101" s="31"/>
      <c r="AN101" s="31"/>
      <c r="AO101" s="31"/>
      <c r="AP101" s="31"/>
      <c r="AQ101" s="31"/>
      <c r="AR101" s="31"/>
    </row>
    <row r="102" spans="1:44" ht="13.5" customHeight="1">
      <c r="A102" s="47"/>
      <c r="B102" s="59"/>
      <c r="C102" s="488"/>
      <c r="D102" s="600" t="s">
        <v>240</v>
      </c>
      <c r="E102" s="2364" t="s">
        <v>628</v>
      </c>
      <c r="F102" s="342"/>
      <c r="G102" s="31"/>
      <c r="H102" s="587"/>
      <c r="I102" s="587"/>
      <c r="J102" s="587"/>
      <c r="K102" s="587"/>
      <c r="L102" s="587"/>
      <c r="M102" s="587"/>
      <c r="N102" s="587"/>
      <c r="O102" s="587"/>
      <c r="P102" s="587"/>
      <c r="Q102" s="587"/>
      <c r="R102" s="587"/>
      <c r="S102" s="587"/>
      <c r="T102" s="587"/>
      <c r="U102" s="587"/>
      <c r="V102" s="587"/>
      <c r="W102" s="587"/>
      <c r="X102" s="587"/>
      <c r="Y102" s="587"/>
      <c r="Z102" s="587"/>
      <c r="AA102" s="339"/>
      <c r="AB102" s="2074"/>
      <c r="AC102" s="2075"/>
      <c r="AD102" s="2076"/>
      <c r="AE102" s="126"/>
      <c r="AF102" s="31"/>
      <c r="AG102" s="31"/>
      <c r="AH102" s="31"/>
      <c r="AI102" s="31"/>
      <c r="AJ102" s="31"/>
      <c r="AK102" s="31"/>
      <c r="AL102" s="31"/>
      <c r="AM102" s="31"/>
      <c r="AN102" s="31"/>
      <c r="AO102" s="31"/>
      <c r="AP102" s="31"/>
      <c r="AQ102" s="31"/>
      <c r="AR102" s="31"/>
    </row>
    <row r="103" spans="1:44" ht="13.5" customHeight="1">
      <c r="A103" s="47"/>
      <c r="B103" s="59"/>
      <c r="C103" s="488"/>
      <c r="D103" s="600"/>
      <c r="E103" s="2364"/>
      <c r="F103" s="342"/>
      <c r="G103" s="31"/>
      <c r="H103" s="587"/>
      <c r="I103" s="587"/>
      <c r="J103" s="587"/>
      <c r="K103" s="587"/>
      <c r="L103" s="587"/>
      <c r="M103" s="587"/>
      <c r="N103" s="587"/>
      <c r="O103" s="587"/>
      <c r="P103" s="587"/>
      <c r="Q103" s="587"/>
      <c r="R103" s="587"/>
      <c r="S103" s="587"/>
      <c r="T103" s="587"/>
      <c r="U103" s="587"/>
      <c r="V103" s="587"/>
      <c r="W103" s="587"/>
      <c r="X103" s="587"/>
      <c r="Y103" s="587"/>
      <c r="Z103" s="587"/>
      <c r="AA103" s="339"/>
      <c r="AB103" s="190"/>
      <c r="AC103" s="191"/>
      <c r="AD103" s="192"/>
      <c r="AE103" s="126"/>
      <c r="AF103" s="31"/>
      <c r="AG103" s="31"/>
      <c r="AH103" s="31"/>
      <c r="AI103" s="31"/>
      <c r="AJ103" s="31"/>
      <c r="AK103" s="31"/>
      <c r="AL103" s="31"/>
      <c r="AM103" s="31"/>
      <c r="AN103" s="31"/>
      <c r="AO103" s="31"/>
      <c r="AP103" s="31"/>
      <c r="AQ103" s="31"/>
      <c r="AR103" s="31"/>
    </row>
    <row r="104" spans="1:44" ht="13.5" customHeight="1">
      <c r="A104" s="47"/>
      <c r="B104" s="59"/>
      <c r="C104" s="488"/>
      <c r="D104" s="600"/>
      <c r="E104" s="2364"/>
      <c r="F104" s="342"/>
      <c r="G104" s="31"/>
      <c r="H104" s="587"/>
      <c r="I104" s="587"/>
      <c r="J104" s="587"/>
      <c r="K104" s="587"/>
      <c r="L104" s="587"/>
      <c r="M104" s="587"/>
      <c r="N104" s="587"/>
      <c r="O104" s="587"/>
      <c r="P104" s="587"/>
      <c r="Q104" s="587"/>
      <c r="R104" s="587"/>
      <c r="S104" s="587"/>
      <c r="T104" s="587"/>
      <c r="U104" s="587"/>
      <c r="V104" s="587"/>
      <c r="W104" s="587"/>
      <c r="X104" s="587"/>
      <c r="Y104" s="587"/>
      <c r="Z104" s="587"/>
      <c r="AA104" s="339"/>
      <c r="AB104" s="190"/>
      <c r="AC104" s="191"/>
      <c r="AD104" s="192"/>
      <c r="AE104" s="126"/>
      <c r="AF104" s="31"/>
      <c r="AG104" s="31"/>
      <c r="AH104" s="31"/>
      <c r="AI104" s="31"/>
      <c r="AJ104" s="31"/>
      <c r="AK104" s="31"/>
      <c r="AL104" s="31"/>
      <c r="AM104" s="31"/>
      <c r="AN104" s="31"/>
      <c r="AO104" s="31"/>
      <c r="AP104" s="31"/>
      <c r="AQ104" s="31"/>
      <c r="AR104" s="31"/>
    </row>
    <row r="105" spans="1:44" ht="13.5" customHeight="1">
      <c r="A105" s="47"/>
      <c r="B105" s="59"/>
      <c r="C105" s="488"/>
      <c r="D105" s="600"/>
      <c r="E105" s="2364"/>
      <c r="F105" s="342"/>
      <c r="G105" s="31"/>
      <c r="H105" s="587"/>
      <c r="I105" s="587"/>
      <c r="J105" s="587"/>
      <c r="K105" s="587"/>
      <c r="L105" s="587"/>
      <c r="M105" s="587"/>
      <c r="N105" s="587"/>
      <c r="O105" s="587"/>
      <c r="P105" s="587"/>
      <c r="Q105" s="587"/>
      <c r="R105" s="587"/>
      <c r="S105" s="587"/>
      <c r="T105" s="587"/>
      <c r="U105" s="587"/>
      <c r="V105" s="587"/>
      <c r="W105" s="587"/>
      <c r="X105" s="587"/>
      <c r="Y105" s="587"/>
      <c r="Z105" s="587"/>
      <c r="AA105" s="339"/>
      <c r="AB105" s="190"/>
      <c r="AC105" s="191"/>
      <c r="AD105" s="192"/>
      <c r="AE105" s="126"/>
      <c r="AF105" s="31"/>
      <c r="AG105" s="31"/>
      <c r="AH105" s="31"/>
      <c r="AI105" s="31"/>
      <c r="AJ105" s="31"/>
      <c r="AK105" s="31"/>
      <c r="AL105" s="31"/>
      <c r="AM105" s="31"/>
      <c r="AN105" s="31"/>
      <c r="AO105" s="31"/>
      <c r="AP105" s="31"/>
      <c r="AQ105" s="31"/>
      <c r="AR105" s="31"/>
    </row>
    <row r="106" spans="1:44" ht="13.5" customHeight="1">
      <c r="A106" s="47"/>
      <c r="B106" s="59"/>
      <c r="C106" s="488"/>
      <c r="D106" s="600"/>
      <c r="E106" s="2364"/>
      <c r="F106" s="342"/>
      <c r="G106" s="31"/>
      <c r="H106" s="587"/>
      <c r="I106" s="587"/>
      <c r="J106" s="587"/>
      <c r="K106" s="587"/>
      <c r="L106" s="587"/>
      <c r="M106" s="587"/>
      <c r="N106" s="587"/>
      <c r="O106" s="587"/>
      <c r="P106" s="587"/>
      <c r="Q106" s="587"/>
      <c r="R106" s="587"/>
      <c r="S106" s="587"/>
      <c r="T106" s="587"/>
      <c r="U106" s="587"/>
      <c r="V106" s="587"/>
      <c r="W106" s="587"/>
      <c r="X106" s="587"/>
      <c r="Y106" s="587"/>
      <c r="Z106" s="587"/>
      <c r="AA106" s="339"/>
      <c r="AB106" s="190"/>
      <c r="AC106" s="191"/>
      <c r="AD106" s="192"/>
      <c r="AE106" s="126"/>
      <c r="AF106" s="31"/>
      <c r="AG106" s="31"/>
      <c r="AH106" s="31"/>
      <c r="AI106" s="31"/>
      <c r="AJ106" s="31"/>
      <c r="AK106" s="31"/>
      <c r="AL106" s="31"/>
      <c r="AM106" s="31"/>
      <c r="AN106" s="31"/>
      <c r="AO106" s="31"/>
      <c r="AP106" s="31"/>
      <c r="AQ106" s="31"/>
      <c r="AR106" s="31"/>
    </row>
    <row r="107" spans="1:44" ht="13.5" customHeight="1">
      <c r="A107" s="47"/>
      <c r="B107" s="59"/>
      <c r="C107" s="488"/>
      <c r="D107" s="600"/>
      <c r="E107" s="2364"/>
      <c r="F107" s="342"/>
      <c r="G107" s="31"/>
      <c r="H107" s="587"/>
      <c r="I107" s="587"/>
      <c r="J107" s="587"/>
      <c r="K107" s="587"/>
      <c r="L107" s="587"/>
      <c r="M107" s="587"/>
      <c r="N107" s="587"/>
      <c r="O107" s="587"/>
      <c r="P107" s="587"/>
      <c r="Q107" s="587"/>
      <c r="R107" s="587"/>
      <c r="S107" s="587"/>
      <c r="T107" s="587"/>
      <c r="U107" s="587"/>
      <c r="V107" s="587"/>
      <c r="W107" s="587"/>
      <c r="X107" s="587"/>
      <c r="Y107" s="587"/>
      <c r="Z107" s="587"/>
      <c r="AA107" s="339"/>
      <c r="AB107" s="190"/>
      <c r="AC107" s="191"/>
      <c r="AD107" s="192"/>
      <c r="AE107" s="126"/>
      <c r="AF107" s="31"/>
      <c r="AG107" s="31"/>
      <c r="AH107" s="31"/>
      <c r="AI107" s="31"/>
      <c r="AJ107" s="31"/>
      <c r="AK107" s="31"/>
      <c r="AL107" s="31"/>
      <c r="AM107" s="31"/>
      <c r="AN107" s="31"/>
      <c r="AO107" s="31"/>
      <c r="AP107" s="31"/>
      <c r="AQ107" s="31"/>
      <c r="AR107" s="31"/>
    </row>
    <row r="108" spans="1:44" ht="13.5" customHeight="1">
      <c r="A108" s="47"/>
      <c r="B108" s="59"/>
      <c r="C108" s="488"/>
      <c r="D108" s="600"/>
      <c r="E108" s="2364"/>
      <c r="F108" s="342"/>
      <c r="G108" s="31"/>
      <c r="H108" s="587"/>
      <c r="I108" s="587"/>
      <c r="J108" s="587"/>
      <c r="K108" s="587"/>
      <c r="L108" s="587"/>
      <c r="M108" s="587"/>
      <c r="N108" s="587"/>
      <c r="O108" s="587"/>
      <c r="P108" s="587"/>
      <c r="Q108" s="587"/>
      <c r="R108" s="587"/>
      <c r="S108" s="587"/>
      <c r="T108" s="587"/>
      <c r="U108" s="587"/>
      <c r="V108" s="587"/>
      <c r="W108" s="587"/>
      <c r="X108" s="587"/>
      <c r="Y108" s="587"/>
      <c r="Z108" s="587"/>
      <c r="AA108" s="339"/>
      <c r="AB108" s="190"/>
      <c r="AC108" s="191"/>
      <c r="AD108" s="192"/>
      <c r="AE108" s="126"/>
      <c r="AF108" s="31"/>
      <c r="AG108" s="31"/>
      <c r="AH108" s="31"/>
      <c r="AI108" s="31"/>
      <c r="AJ108" s="31"/>
      <c r="AK108" s="31"/>
      <c r="AL108" s="31"/>
      <c r="AM108" s="31"/>
      <c r="AN108" s="31"/>
      <c r="AO108" s="31"/>
      <c r="AP108" s="31"/>
      <c r="AQ108" s="31"/>
      <c r="AR108" s="31"/>
    </row>
    <row r="109" spans="1:44" ht="13.5" customHeight="1">
      <c r="A109" s="47"/>
      <c r="B109" s="59"/>
      <c r="C109" s="488"/>
      <c r="D109" s="600"/>
      <c r="E109" s="2364"/>
      <c r="F109" s="342"/>
      <c r="G109" s="31"/>
      <c r="H109" s="587"/>
      <c r="I109" s="587"/>
      <c r="J109" s="587"/>
      <c r="K109" s="587"/>
      <c r="L109" s="587"/>
      <c r="M109" s="587"/>
      <c r="N109" s="587"/>
      <c r="O109" s="587"/>
      <c r="P109" s="587"/>
      <c r="Q109" s="587"/>
      <c r="R109" s="587"/>
      <c r="S109" s="587"/>
      <c r="T109" s="587"/>
      <c r="U109" s="587"/>
      <c r="V109" s="587"/>
      <c r="W109" s="587"/>
      <c r="X109" s="587"/>
      <c r="Y109" s="587"/>
      <c r="Z109" s="587"/>
      <c r="AA109" s="339"/>
      <c r="AB109" s="190"/>
      <c r="AC109" s="191"/>
      <c r="AD109" s="192"/>
      <c r="AE109" s="126"/>
      <c r="AF109" s="31"/>
      <c r="AG109" s="31"/>
      <c r="AH109" s="31"/>
      <c r="AI109" s="31"/>
      <c r="AJ109" s="31"/>
      <c r="AK109" s="31"/>
      <c r="AL109" s="31"/>
      <c r="AM109" s="31"/>
      <c r="AN109" s="31"/>
      <c r="AO109" s="31"/>
      <c r="AP109" s="31"/>
      <c r="AQ109" s="31"/>
      <c r="AR109" s="31"/>
    </row>
    <row r="110" spans="1:44" ht="13.5" customHeight="1">
      <c r="A110" s="47"/>
      <c r="B110" s="59"/>
      <c r="C110" s="488"/>
      <c r="D110" s="600"/>
      <c r="E110" s="2364"/>
      <c r="F110" s="342"/>
      <c r="G110" s="31"/>
      <c r="H110" s="587"/>
      <c r="I110" s="587"/>
      <c r="J110" s="587"/>
      <c r="K110" s="587"/>
      <c r="L110" s="587"/>
      <c r="M110" s="587"/>
      <c r="N110" s="587"/>
      <c r="O110" s="587"/>
      <c r="P110" s="587"/>
      <c r="Q110" s="587"/>
      <c r="R110" s="587"/>
      <c r="S110" s="587"/>
      <c r="T110" s="587"/>
      <c r="U110" s="587"/>
      <c r="V110" s="587"/>
      <c r="W110" s="587"/>
      <c r="X110" s="587"/>
      <c r="Y110" s="587"/>
      <c r="Z110" s="587"/>
      <c r="AA110" s="339"/>
      <c r="AB110" s="190"/>
      <c r="AC110" s="191"/>
      <c r="AD110" s="192"/>
      <c r="AE110" s="126"/>
      <c r="AF110" s="31"/>
      <c r="AG110" s="31"/>
      <c r="AH110" s="31"/>
      <c r="AI110" s="31"/>
      <c r="AJ110" s="31"/>
      <c r="AK110" s="31"/>
      <c r="AL110" s="31"/>
      <c r="AM110" s="31"/>
      <c r="AN110" s="31"/>
      <c r="AO110" s="31"/>
      <c r="AP110" s="31"/>
      <c r="AQ110" s="31"/>
      <c r="AR110" s="31"/>
    </row>
    <row r="111" spans="1:44" ht="13.5" customHeight="1">
      <c r="A111" s="47"/>
      <c r="B111" s="59"/>
      <c r="C111" s="488"/>
      <c r="D111" s="600" t="s">
        <v>240</v>
      </c>
      <c r="E111" s="2364" t="s">
        <v>537</v>
      </c>
      <c r="F111" s="342"/>
      <c r="G111" s="31"/>
      <c r="H111" s="587"/>
      <c r="I111" s="587"/>
      <c r="J111" s="587"/>
      <c r="K111" s="587"/>
      <c r="L111" s="587"/>
      <c r="M111" s="587"/>
      <c r="N111" s="587"/>
      <c r="O111" s="587"/>
      <c r="P111" s="587"/>
      <c r="Q111" s="587"/>
      <c r="R111" s="587"/>
      <c r="S111" s="587"/>
      <c r="T111" s="587"/>
      <c r="U111" s="587"/>
      <c r="V111" s="587"/>
      <c r="W111" s="587"/>
      <c r="X111" s="587"/>
      <c r="Y111" s="587"/>
      <c r="Z111" s="587"/>
      <c r="AA111" s="339"/>
      <c r="AB111" s="190"/>
      <c r="AC111" s="191"/>
      <c r="AD111" s="192"/>
      <c r="AE111" s="126"/>
      <c r="AF111" s="31"/>
      <c r="AG111" s="31"/>
      <c r="AH111" s="31"/>
      <c r="AI111" s="31"/>
      <c r="AJ111" s="31"/>
      <c r="AK111" s="31"/>
      <c r="AL111" s="31"/>
      <c r="AM111" s="31"/>
      <c r="AN111" s="31"/>
      <c r="AO111" s="31"/>
      <c r="AP111" s="31"/>
      <c r="AQ111" s="31"/>
      <c r="AR111" s="31"/>
    </row>
    <row r="112" spans="1:44" ht="13.5" customHeight="1">
      <c r="A112" s="47"/>
      <c r="B112" s="59"/>
      <c r="C112" s="488"/>
      <c r="D112" s="600"/>
      <c r="E112" s="2364"/>
      <c r="F112" s="342"/>
      <c r="G112" s="31"/>
      <c r="H112" s="587"/>
      <c r="I112" s="587"/>
      <c r="J112" s="587"/>
      <c r="K112" s="587"/>
      <c r="L112" s="587"/>
      <c r="M112" s="587"/>
      <c r="N112" s="587"/>
      <c r="O112" s="587"/>
      <c r="P112" s="587"/>
      <c r="Q112" s="587"/>
      <c r="R112" s="587"/>
      <c r="S112" s="587"/>
      <c r="T112" s="587"/>
      <c r="U112" s="587"/>
      <c r="V112" s="587"/>
      <c r="W112" s="587"/>
      <c r="X112" s="587"/>
      <c r="Y112" s="587"/>
      <c r="Z112" s="587"/>
      <c r="AA112" s="339"/>
      <c r="AB112" s="190"/>
      <c r="AC112" s="191"/>
      <c r="AD112" s="192"/>
      <c r="AE112" s="126"/>
      <c r="AF112" s="31"/>
      <c r="AG112" s="31"/>
      <c r="AH112" s="31"/>
      <c r="AI112" s="31"/>
      <c r="AJ112" s="31"/>
      <c r="AK112" s="31"/>
      <c r="AL112" s="31"/>
      <c r="AM112" s="31"/>
      <c r="AN112" s="31"/>
      <c r="AO112" s="31"/>
      <c r="AP112" s="31"/>
      <c r="AQ112" s="31"/>
      <c r="AR112" s="31"/>
    </row>
    <row r="113" spans="1:44" ht="13.5" customHeight="1">
      <c r="A113" s="47"/>
      <c r="B113" s="59"/>
      <c r="C113" s="488"/>
      <c r="D113" s="600"/>
      <c r="E113" s="2364"/>
      <c r="F113" s="342"/>
      <c r="G113" s="31"/>
      <c r="H113" s="587"/>
      <c r="I113" s="587"/>
      <c r="J113" s="587"/>
      <c r="K113" s="587"/>
      <c r="L113" s="587"/>
      <c r="M113" s="587"/>
      <c r="N113" s="587"/>
      <c r="O113" s="587"/>
      <c r="P113" s="587"/>
      <c r="Q113" s="587"/>
      <c r="R113" s="587"/>
      <c r="S113" s="587"/>
      <c r="T113" s="587"/>
      <c r="U113" s="587"/>
      <c r="V113" s="587"/>
      <c r="W113" s="587"/>
      <c r="X113" s="587"/>
      <c r="Y113" s="587"/>
      <c r="Z113" s="587"/>
      <c r="AA113" s="339"/>
      <c r="AB113" s="190"/>
      <c r="AC113" s="191"/>
      <c r="AD113" s="192"/>
      <c r="AE113" s="126"/>
      <c r="AF113" s="31"/>
      <c r="AG113" s="31"/>
      <c r="AH113" s="31"/>
      <c r="AI113" s="31"/>
      <c r="AJ113" s="31"/>
      <c r="AK113" s="31"/>
      <c r="AL113" s="31"/>
      <c r="AM113" s="31"/>
      <c r="AN113" s="31"/>
      <c r="AO113" s="31"/>
      <c r="AP113" s="31"/>
      <c r="AQ113" s="31"/>
      <c r="AR113" s="31"/>
    </row>
    <row r="114" spans="1:44" ht="13.5" customHeight="1">
      <c r="A114" s="47"/>
      <c r="B114" s="59"/>
      <c r="C114" s="488"/>
      <c r="D114" s="600"/>
      <c r="E114" s="2364"/>
      <c r="F114" s="342"/>
      <c r="G114" s="31"/>
      <c r="H114" s="587"/>
      <c r="I114" s="587"/>
      <c r="J114" s="587"/>
      <c r="K114" s="587"/>
      <c r="L114" s="587"/>
      <c r="M114" s="587"/>
      <c r="N114" s="587"/>
      <c r="O114" s="587"/>
      <c r="P114" s="587"/>
      <c r="Q114" s="587"/>
      <c r="R114" s="587"/>
      <c r="S114" s="587"/>
      <c r="T114" s="587"/>
      <c r="U114" s="587"/>
      <c r="V114" s="587"/>
      <c r="W114" s="587"/>
      <c r="X114" s="587"/>
      <c r="Y114" s="587"/>
      <c r="Z114" s="587"/>
      <c r="AA114" s="339"/>
      <c r="AB114" s="190"/>
      <c r="AC114" s="191"/>
      <c r="AD114" s="192"/>
      <c r="AE114" s="126"/>
      <c r="AF114" s="31"/>
      <c r="AG114" s="31"/>
      <c r="AH114" s="31"/>
      <c r="AI114" s="31"/>
      <c r="AJ114" s="31"/>
      <c r="AK114" s="31"/>
      <c r="AL114" s="31"/>
      <c r="AM114" s="31"/>
      <c r="AN114" s="31"/>
      <c r="AO114" s="31"/>
      <c r="AP114" s="31"/>
      <c r="AQ114" s="31"/>
      <c r="AR114" s="31"/>
    </row>
    <row r="115" spans="1:44" ht="13.5" customHeight="1">
      <c r="A115" s="47"/>
      <c r="B115" s="59"/>
      <c r="C115" s="488"/>
      <c r="D115" s="600"/>
      <c r="E115" s="2364"/>
      <c r="F115" s="342"/>
      <c r="G115" s="31"/>
      <c r="H115" s="587"/>
      <c r="I115" s="587"/>
      <c r="J115" s="587"/>
      <c r="K115" s="587"/>
      <c r="L115" s="587"/>
      <c r="M115" s="587"/>
      <c r="N115" s="587"/>
      <c r="O115" s="587"/>
      <c r="P115" s="587"/>
      <c r="Q115" s="587"/>
      <c r="R115" s="587"/>
      <c r="S115" s="587"/>
      <c r="T115" s="587"/>
      <c r="U115" s="587"/>
      <c r="V115" s="587"/>
      <c r="W115" s="587"/>
      <c r="X115" s="587"/>
      <c r="Y115" s="587"/>
      <c r="Z115" s="587"/>
      <c r="AA115" s="339"/>
      <c r="AB115" s="190"/>
      <c r="AC115" s="191"/>
      <c r="AD115" s="192"/>
      <c r="AE115" s="126"/>
      <c r="AF115" s="31"/>
      <c r="AG115" s="31"/>
      <c r="AH115" s="31"/>
      <c r="AI115" s="31"/>
      <c r="AJ115" s="31"/>
      <c r="AK115" s="31"/>
      <c r="AL115" s="31"/>
      <c r="AM115" s="31"/>
      <c r="AN115" s="31"/>
      <c r="AO115" s="31"/>
      <c r="AP115" s="31"/>
      <c r="AQ115" s="31"/>
      <c r="AR115" s="31"/>
    </row>
    <row r="116" spans="1:44" ht="13.5" customHeight="1">
      <c r="A116" s="47"/>
      <c r="B116" s="59"/>
      <c r="C116" s="488"/>
      <c r="D116" s="600"/>
      <c r="E116" s="2364"/>
      <c r="F116" s="342"/>
      <c r="G116" s="31"/>
      <c r="H116" s="587"/>
      <c r="I116" s="587"/>
      <c r="J116" s="587"/>
      <c r="K116" s="587"/>
      <c r="L116" s="587"/>
      <c r="M116" s="587"/>
      <c r="N116" s="587"/>
      <c r="O116" s="587"/>
      <c r="P116" s="587"/>
      <c r="Q116" s="587"/>
      <c r="R116" s="587"/>
      <c r="S116" s="587"/>
      <c r="T116" s="587"/>
      <c r="U116" s="587"/>
      <c r="V116" s="587"/>
      <c r="W116" s="587"/>
      <c r="X116" s="587"/>
      <c r="Y116" s="587"/>
      <c r="Z116" s="587"/>
      <c r="AA116" s="339"/>
      <c r="AB116" s="190"/>
      <c r="AC116" s="191"/>
      <c r="AD116" s="192"/>
      <c r="AE116" s="126"/>
      <c r="AF116" s="31"/>
      <c r="AG116" s="31"/>
      <c r="AH116" s="31"/>
      <c r="AI116" s="31"/>
      <c r="AJ116" s="31"/>
      <c r="AK116" s="31"/>
      <c r="AL116" s="31"/>
      <c r="AM116" s="31"/>
      <c r="AN116" s="31"/>
      <c r="AO116" s="31"/>
      <c r="AP116" s="31"/>
      <c r="AQ116" s="31"/>
      <c r="AR116" s="31"/>
    </row>
    <row r="117" spans="1:44" ht="13.5" customHeight="1">
      <c r="A117" s="47"/>
      <c r="B117" s="59"/>
      <c r="C117" s="488"/>
      <c r="D117" s="600"/>
      <c r="E117" s="2364"/>
      <c r="F117" s="342"/>
      <c r="G117" s="31"/>
      <c r="H117" s="587"/>
      <c r="I117" s="587"/>
      <c r="J117" s="587"/>
      <c r="K117" s="587"/>
      <c r="L117" s="587"/>
      <c r="M117" s="587"/>
      <c r="N117" s="587"/>
      <c r="O117" s="587"/>
      <c r="P117" s="587"/>
      <c r="Q117" s="587"/>
      <c r="R117" s="587"/>
      <c r="S117" s="587"/>
      <c r="T117" s="587"/>
      <c r="U117" s="587"/>
      <c r="V117" s="587"/>
      <c r="W117" s="587"/>
      <c r="X117" s="587"/>
      <c r="Y117" s="587"/>
      <c r="Z117" s="587"/>
      <c r="AA117" s="339"/>
      <c r="AB117" s="190"/>
      <c r="AC117" s="191"/>
      <c r="AD117" s="192"/>
      <c r="AE117" s="126"/>
      <c r="AF117" s="31"/>
      <c r="AG117" s="31"/>
      <c r="AH117" s="31"/>
      <c r="AI117" s="31"/>
      <c r="AJ117" s="31"/>
      <c r="AK117" s="31"/>
      <c r="AL117" s="31"/>
      <c r="AM117" s="31"/>
      <c r="AN117" s="31"/>
      <c r="AO117" s="31"/>
      <c r="AP117" s="31"/>
      <c r="AQ117" s="31"/>
      <c r="AR117" s="31"/>
    </row>
    <row r="118" spans="1:44" ht="13.5" customHeight="1">
      <c r="A118" s="47"/>
      <c r="B118" s="59"/>
      <c r="C118" s="488"/>
      <c r="D118" s="600"/>
      <c r="E118" s="2364"/>
      <c r="F118" s="342"/>
      <c r="G118" s="31"/>
      <c r="H118" s="587"/>
      <c r="I118" s="587"/>
      <c r="J118" s="587"/>
      <c r="K118" s="587"/>
      <c r="L118" s="587"/>
      <c r="M118" s="587"/>
      <c r="N118" s="587"/>
      <c r="O118" s="587"/>
      <c r="P118" s="587"/>
      <c r="Q118" s="587"/>
      <c r="R118" s="587"/>
      <c r="S118" s="587"/>
      <c r="T118" s="587"/>
      <c r="U118" s="587"/>
      <c r="V118" s="587"/>
      <c r="W118" s="587"/>
      <c r="X118" s="587"/>
      <c r="Y118" s="587"/>
      <c r="Z118" s="587"/>
      <c r="AA118" s="339"/>
      <c r="AB118" s="190"/>
      <c r="AC118" s="191"/>
      <c r="AD118" s="192"/>
      <c r="AE118" s="126"/>
      <c r="AF118" s="31"/>
      <c r="AG118" s="31"/>
      <c r="AH118" s="31"/>
      <c r="AI118" s="31"/>
      <c r="AJ118" s="31"/>
      <c r="AK118" s="31"/>
      <c r="AL118" s="31"/>
      <c r="AM118" s="31"/>
      <c r="AN118" s="31"/>
      <c r="AO118" s="31"/>
      <c r="AP118" s="31"/>
      <c r="AQ118" s="31"/>
      <c r="AR118" s="31"/>
    </row>
    <row r="119" spans="1:44" ht="13.5" customHeight="1">
      <c r="A119" s="47"/>
      <c r="B119" s="59"/>
      <c r="C119" s="488"/>
      <c r="D119" s="600"/>
      <c r="E119" s="2364"/>
      <c r="F119" s="342"/>
      <c r="G119" s="31"/>
      <c r="H119" s="587"/>
      <c r="I119" s="587"/>
      <c r="J119" s="587"/>
      <c r="K119" s="587"/>
      <c r="L119" s="587"/>
      <c r="M119" s="587"/>
      <c r="N119" s="587"/>
      <c r="O119" s="587"/>
      <c r="P119" s="587"/>
      <c r="Q119" s="587"/>
      <c r="R119" s="587"/>
      <c r="S119" s="587"/>
      <c r="T119" s="587"/>
      <c r="U119" s="587"/>
      <c r="V119" s="587"/>
      <c r="W119" s="587"/>
      <c r="X119" s="587"/>
      <c r="Y119" s="587"/>
      <c r="Z119" s="587"/>
      <c r="AA119" s="339"/>
      <c r="AB119" s="190"/>
      <c r="AC119" s="191"/>
      <c r="AD119" s="192"/>
      <c r="AE119" s="126"/>
      <c r="AF119" s="31"/>
      <c r="AG119" s="31"/>
      <c r="AH119" s="31"/>
      <c r="AI119" s="31"/>
      <c r="AJ119" s="31"/>
      <c r="AK119" s="31"/>
      <c r="AL119" s="31"/>
      <c r="AM119" s="31"/>
      <c r="AN119" s="31"/>
      <c r="AO119" s="31"/>
      <c r="AP119" s="31"/>
      <c r="AQ119" s="31"/>
      <c r="AR119" s="31"/>
    </row>
    <row r="120" spans="1:44" ht="13.5" customHeight="1">
      <c r="A120" s="47"/>
      <c r="B120" s="59"/>
      <c r="C120" s="488"/>
      <c r="D120" s="47"/>
      <c r="E120" s="1008" t="s">
        <v>1137</v>
      </c>
      <c r="F120" s="342"/>
      <c r="G120" s="31"/>
      <c r="H120" s="587"/>
      <c r="I120" s="587"/>
      <c r="J120" s="587"/>
      <c r="K120" s="587"/>
      <c r="L120" s="587"/>
      <c r="M120" s="587"/>
      <c r="N120" s="587"/>
      <c r="O120" s="587"/>
      <c r="P120" s="587"/>
      <c r="Q120" s="587"/>
      <c r="R120" s="587"/>
      <c r="S120" s="587"/>
      <c r="T120" s="587"/>
      <c r="U120" s="587"/>
      <c r="V120" s="587"/>
      <c r="W120" s="587"/>
      <c r="X120" s="587"/>
      <c r="Y120" s="587"/>
      <c r="Z120" s="587"/>
      <c r="AA120" s="339"/>
      <c r="AB120" s="190"/>
      <c r="AC120" s="191"/>
      <c r="AD120" s="192"/>
      <c r="AE120" s="126"/>
      <c r="AF120" s="31"/>
      <c r="AG120" s="31"/>
      <c r="AH120" s="31"/>
      <c r="AI120" s="31"/>
      <c r="AJ120" s="31"/>
      <c r="AK120" s="31"/>
      <c r="AL120" s="31"/>
      <c r="AM120" s="31"/>
      <c r="AN120" s="31"/>
      <c r="AO120" s="31"/>
      <c r="AP120" s="31"/>
      <c r="AQ120" s="31"/>
      <c r="AR120" s="31"/>
    </row>
    <row r="121" spans="1:44">
      <c r="A121" s="47"/>
      <c r="B121" s="59"/>
      <c r="C121" s="488"/>
      <c r="D121" s="47"/>
      <c r="E121" s="1008"/>
      <c r="F121" s="342"/>
      <c r="G121" s="31"/>
      <c r="H121" s="587"/>
      <c r="I121" s="587"/>
      <c r="J121" s="587"/>
      <c r="K121" s="587"/>
      <c r="L121" s="587"/>
      <c r="M121" s="587"/>
      <c r="N121" s="587"/>
      <c r="O121" s="587"/>
      <c r="P121" s="587"/>
      <c r="Q121" s="587"/>
      <c r="R121" s="587"/>
      <c r="S121" s="587"/>
      <c r="T121" s="587"/>
      <c r="U121" s="587"/>
      <c r="V121" s="587"/>
      <c r="W121" s="587"/>
      <c r="X121" s="587"/>
      <c r="Y121" s="587"/>
      <c r="Z121" s="587"/>
      <c r="AA121" s="339"/>
      <c r="AB121" s="190"/>
      <c r="AC121" s="191"/>
      <c r="AD121" s="192"/>
      <c r="AE121" s="126"/>
      <c r="AF121" s="31"/>
      <c r="AG121" s="31"/>
      <c r="AH121" s="31"/>
      <c r="AI121" s="31"/>
      <c r="AJ121" s="31"/>
      <c r="AK121" s="31"/>
      <c r="AL121" s="31"/>
      <c r="AM121" s="31"/>
      <c r="AN121" s="31"/>
      <c r="AO121" s="31"/>
      <c r="AP121" s="31"/>
      <c r="AQ121" s="31"/>
      <c r="AR121" s="31"/>
    </row>
    <row r="122" spans="1:44" ht="13.5" customHeight="1">
      <c r="A122" s="47"/>
      <c r="B122" s="59"/>
      <c r="C122" s="488"/>
      <c r="D122" s="47"/>
      <c r="E122" s="1008"/>
      <c r="F122" s="342"/>
      <c r="G122" s="31"/>
      <c r="H122" s="31"/>
      <c r="I122" s="31"/>
      <c r="J122" s="31"/>
      <c r="K122" s="31"/>
      <c r="L122" s="31"/>
      <c r="M122" s="31"/>
      <c r="N122" s="31"/>
      <c r="O122" s="31"/>
      <c r="P122" s="31"/>
      <c r="Q122" s="31"/>
      <c r="R122" s="31"/>
      <c r="S122" s="31"/>
      <c r="T122" s="31"/>
      <c r="U122" s="31"/>
      <c r="V122" s="31"/>
      <c r="W122" s="31"/>
      <c r="X122" s="31"/>
      <c r="Y122" s="31"/>
      <c r="Z122" s="31"/>
      <c r="AA122" s="339"/>
      <c r="AB122" s="190"/>
      <c r="AC122" s="191"/>
      <c r="AD122" s="192"/>
      <c r="AE122" s="126"/>
      <c r="AF122" s="31"/>
      <c r="AG122" s="31"/>
      <c r="AH122" s="31"/>
      <c r="AI122" s="31"/>
      <c r="AJ122" s="31"/>
      <c r="AK122" s="31"/>
      <c r="AL122" s="31"/>
      <c r="AM122" s="31"/>
      <c r="AN122" s="31"/>
      <c r="AO122" s="31"/>
      <c r="AP122" s="31"/>
      <c r="AQ122" s="31"/>
      <c r="AR122" s="31"/>
    </row>
    <row r="123" spans="1:44">
      <c r="A123" s="47"/>
      <c r="B123" s="59"/>
      <c r="C123" s="488"/>
      <c r="D123" s="47"/>
      <c r="E123" s="1008"/>
      <c r="F123" s="342"/>
      <c r="G123" s="31"/>
      <c r="H123" s="31"/>
      <c r="I123" s="31"/>
      <c r="J123" s="31"/>
      <c r="K123" s="31"/>
      <c r="L123" s="31"/>
      <c r="M123" s="31"/>
      <c r="N123" s="31"/>
      <c r="O123" s="31"/>
      <c r="P123" s="31"/>
      <c r="Q123" s="31"/>
      <c r="R123" s="31"/>
      <c r="S123" s="31"/>
      <c r="T123" s="31"/>
      <c r="U123" s="31"/>
      <c r="V123" s="31"/>
      <c r="W123" s="31"/>
      <c r="X123" s="31"/>
      <c r="Y123" s="31"/>
      <c r="Z123" s="31"/>
      <c r="AA123" s="339"/>
      <c r="AB123" s="190"/>
      <c r="AC123" s="191"/>
      <c r="AD123" s="192"/>
      <c r="AE123" s="126"/>
      <c r="AF123" s="31"/>
      <c r="AG123" s="31"/>
      <c r="AH123" s="31"/>
      <c r="AI123" s="31"/>
      <c r="AJ123" s="31"/>
      <c r="AK123" s="31"/>
      <c r="AL123" s="31"/>
      <c r="AM123" s="31"/>
      <c r="AN123" s="31"/>
      <c r="AO123" s="31"/>
      <c r="AP123" s="31"/>
      <c r="AQ123" s="31"/>
      <c r="AR123" s="31"/>
    </row>
    <row r="124" spans="1:44" ht="13.5" customHeight="1">
      <c r="A124" s="47"/>
      <c r="B124" s="59"/>
      <c r="C124" s="488"/>
      <c r="D124" s="47"/>
      <c r="E124" s="1008"/>
      <c r="F124" s="342"/>
      <c r="G124" s="31"/>
      <c r="H124" s="31"/>
      <c r="I124" s="31"/>
      <c r="J124" s="31"/>
      <c r="K124" s="31"/>
      <c r="L124" s="31"/>
      <c r="M124" s="31"/>
      <c r="N124" s="31"/>
      <c r="O124" s="31"/>
      <c r="P124" s="31"/>
      <c r="Q124" s="31"/>
      <c r="R124" s="31"/>
      <c r="S124" s="31"/>
      <c r="T124" s="31"/>
      <c r="U124" s="31"/>
      <c r="V124" s="31"/>
      <c r="W124" s="31"/>
      <c r="X124" s="31"/>
      <c r="Y124" s="31"/>
      <c r="Z124" s="31"/>
      <c r="AA124" s="339"/>
      <c r="AB124" s="190"/>
      <c r="AC124" s="191"/>
      <c r="AD124" s="192"/>
      <c r="AE124" s="126"/>
      <c r="AF124" s="31"/>
      <c r="AG124" s="31"/>
      <c r="AH124" s="31"/>
      <c r="AI124" s="31"/>
      <c r="AJ124" s="31"/>
      <c r="AK124" s="31"/>
      <c r="AL124" s="31"/>
      <c r="AM124" s="31"/>
      <c r="AN124" s="31"/>
      <c r="AO124" s="31"/>
      <c r="AP124" s="31"/>
      <c r="AQ124" s="31"/>
      <c r="AR124" s="31"/>
    </row>
    <row r="125" spans="1:44">
      <c r="A125" s="47"/>
      <c r="B125" s="59"/>
      <c r="C125" s="488"/>
      <c r="D125" s="47"/>
      <c r="E125" s="1008"/>
      <c r="F125" s="342"/>
      <c r="G125" s="31"/>
      <c r="H125" s="31"/>
      <c r="I125" s="31"/>
      <c r="J125" s="31"/>
      <c r="K125" s="31"/>
      <c r="L125" s="31"/>
      <c r="M125" s="31"/>
      <c r="N125" s="31"/>
      <c r="O125" s="31"/>
      <c r="P125" s="31"/>
      <c r="Q125" s="31"/>
      <c r="R125" s="31"/>
      <c r="S125" s="31"/>
      <c r="T125" s="31"/>
      <c r="U125" s="31"/>
      <c r="V125" s="31"/>
      <c r="W125" s="31"/>
      <c r="X125" s="31"/>
      <c r="Y125" s="31"/>
      <c r="Z125" s="31"/>
      <c r="AA125" s="339"/>
      <c r="AB125" s="190"/>
      <c r="AC125" s="191"/>
      <c r="AD125" s="192"/>
      <c r="AE125" s="126"/>
      <c r="AF125" s="31"/>
      <c r="AG125" s="31"/>
      <c r="AH125" s="31"/>
      <c r="AI125" s="31"/>
      <c r="AJ125" s="31"/>
      <c r="AK125" s="31"/>
      <c r="AL125" s="31"/>
      <c r="AM125" s="31"/>
      <c r="AN125" s="31"/>
      <c r="AO125" s="31"/>
      <c r="AP125" s="31"/>
      <c r="AQ125" s="31"/>
      <c r="AR125" s="31"/>
    </row>
    <row r="126" spans="1:44" ht="13.5" customHeight="1">
      <c r="A126" s="47"/>
      <c r="B126" s="59"/>
      <c r="C126" s="488"/>
      <c r="D126" s="47"/>
      <c r="E126" s="1008"/>
      <c r="F126" s="342"/>
      <c r="G126" s="31"/>
      <c r="H126" s="31"/>
      <c r="I126" s="31"/>
      <c r="J126" s="31"/>
      <c r="K126" s="31"/>
      <c r="L126" s="31"/>
      <c r="M126" s="31"/>
      <c r="N126" s="31"/>
      <c r="O126" s="31"/>
      <c r="P126" s="31"/>
      <c r="Q126" s="31"/>
      <c r="R126" s="31"/>
      <c r="S126" s="31"/>
      <c r="T126" s="31"/>
      <c r="U126" s="31"/>
      <c r="V126" s="31"/>
      <c r="W126" s="31"/>
      <c r="X126" s="31"/>
      <c r="Y126" s="31"/>
      <c r="Z126" s="31"/>
      <c r="AA126" s="339"/>
      <c r="AB126" s="190"/>
      <c r="AC126" s="191"/>
      <c r="AD126" s="192"/>
      <c r="AE126" s="126"/>
      <c r="AF126" s="31"/>
      <c r="AG126" s="31"/>
      <c r="AH126" s="31"/>
      <c r="AI126" s="31"/>
      <c r="AJ126" s="31"/>
      <c r="AK126" s="31"/>
      <c r="AL126" s="31"/>
      <c r="AM126" s="31"/>
      <c r="AN126" s="31"/>
      <c r="AO126" s="31"/>
      <c r="AP126" s="31"/>
      <c r="AQ126" s="31"/>
      <c r="AR126" s="31"/>
    </row>
    <row r="127" spans="1:44">
      <c r="A127" s="47"/>
      <c r="B127" s="59"/>
      <c r="C127" s="488"/>
      <c r="D127" s="47"/>
      <c r="E127" s="1008"/>
      <c r="F127" s="342"/>
      <c r="G127" s="31"/>
      <c r="H127" s="31"/>
      <c r="I127" s="31"/>
      <c r="J127" s="31"/>
      <c r="K127" s="31"/>
      <c r="L127" s="31"/>
      <c r="M127" s="31"/>
      <c r="N127" s="31"/>
      <c r="O127" s="31"/>
      <c r="P127" s="31"/>
      <c r="Q127" s="31"/>
      <c r="R127" s="31"/>
      <c r="S127" s="31"/>
      <c r="T127" s="31"/>
      <c r="U127" s="31"/>
      <c r="V127" s="31"/>
      <c r="W127" s="31"/>
      <c r="X127" s="31"/>
      <c r="Y127" s="31"/>
      <c r="Z127" s="31"/>
      <c r="AA127" s="339"/>
      <c r="AB127" s="190"/>
      <c r="AC127" s="191"/>
      <c r="AD127" s="192"/>
      <c r="AE127" s="126"/>
      <c r="AF127" s="31"/>
      <c r="AG127" s="31"/>
      <c r="AH127" s="31"/>
      <c r="AI127" s="31"/>
      <c r="AJ127" s="31"/>
      <c r="AK127" s="31"/>
      <c r="AL127" s="31"/>
      <c r="AM127" s="31"/>
      <c r="AN127" s="31"/>
      <c r="AO127" s="31"/>
      <c r="AP127" s="31"/>
      <c r="AQ127" s="31"/>
      <c r="AR127" s="31"/>
    </row>
    <row r="128" spans="1:44" ht="13.5" customHeight="1">
      <c r="A128" s="47"/>
      <c r="B128" s="59"/>
      <c r="C128" s="488"/>
      <c r="D128" s="47"/>
      <c r="E128" s="1008"/>
      <c r="F128" s="342"/>
      <c r="G128" s="31"/>
      <c r="H128" s="31"/>
      <c r="I128" s="31"/>
      <c r="J128" s="31"/>
      <c r="K128" s="31"/>
      <c r="L128" s="31"/>
      <c r="M128" s="31"/>
      <c r="N128" s="31"/>
      <c r="O128" s="31"/>
      <c r="P128" s="31"/>
      <c r="Q128" s="31"/>
      <c r="R128" s="31"/>
      <c r="S128" s="31"/>
      <c r="T128" s="31"/>
      <c r="U128" s="31"/>
      <c r="V128" s="31"/>
      <c r="W128" s="31"/>
      <c r="X128" s="31"/>
      <c r="Y128" s="31"/>
      <c r="Z128" s="31"/>
      <c r="AA128" s="339"/>
      <c r="AB128" s="190"/>
      <c r="AC128" s="191"/>
      <c r="AD128" s="192"/>
      <c r="AE128" s="126"/>
      <c r="AF128" s="31"/>
      <c r="AG128" s="31"/>
      <c r="AH128" s="31"/>
      <c r="AI128" s="31"/>
      <c r="AJ128" s="31"/>
      <c r="AK128" s="31"/>
      <c r="AL128" s="31"/>
      <c r="AM128" s="31"/>
      <c r="AN128" s="31"/>
      <c r="AO128" s="31"/>
      <c r="AP128" s="31"/>
      <c r="AQ128" s="31"/>
      <c r="AR128" s="31"/>
    </row>
    <row r="129" spans="1:44">
      <c r="A129" s="47"/>
      <c r="B129" s="59"/>
      <c r="C129" s="488"/>
      <c r="D129" s="47"/>
      <c r="E129" s="1008"/>
      <c r="F129" s="342"/>
      <c r="G129" s="31"/>
      <c r="H129" s="31"/>
      <c r="I129" s="31"/>
      <c r="J129" s="31"/>
      <c r="K129" s="31"/>
      <c r="L129" s="31"/>
      <c r="M129" s="31"/>
      <c r="N129" s="31"/>
      <c r="O129" s="31"/>
      <c r="P129" s="31"/>
      <c r="Q129" s="31"/>
      <c r="R129" s="31"/>
      <c r="S129" s="31"/>
      <c r="T129" s="31"/>
      <c r="U129" s="31"/>
      <c r="V129" s="31"/>
      <c r="W129" s="31"/>
      <c r="X129" s="31"/>
      <c r="Y129" s="31"/>
      <c r="Z129" s="31"/>
      <c r="AA129" s="339"/>
      <c r="AB129" s="190"/>
      <c r="AC129" s="191"/>
      <c r="AD129" s="192"/>
      <c r="AE129" s="126"/>
      <c r="AF129" s="31"/>
      <c r="AG129" s="31"/>
      <c r="AH129" s="31"/>
      <c r="AI129" s="31"/>
      <c r="AJ129" s="31"/>
      <c r="AK129" s="31"/>
      <c r="AL129" s="31"/>
      <c r="AM129" s="31"/>
      <c r="AN129" s="31"/>
      <c r="AO129" s="31"/>
      <c r="AP129" s="31"/>
      <c r="AQ129" s="31"/>
      <c r="AR129" s="31"/>
    </row>
    <row r="130" spans="1:44" ht="13.5" customHeight="1">
      <c r="A130" s="47"/>
      <c r="B130" s="59"/>
      <c r="C130" s="488"/>
      <c r="D130" s="47"/>
      <c r="E130" s="1008"/>
      <c r="F130" s="342"/>
      <c r="G130" s="31"/>
      <c r="H130" s="31"/>
      <c r="I130" s="31"/>
      <c r="J130" s="31"/>
      <c r="K130" s="31"/>
      <c r="L130" s="31"/>
      <c r="M130" s="31"/>
      <c r="N130" s="31"/>
      <c r="O130" s="31"/>
      <c r="P130" s="31"/>
      <c r="Q130" s="31"/>
      <c r="R130" s="31"/>
      <c r="S130" s="31"/>
      <c r="T130" s="31"/>
      <c r="U130" s="31"/>
      <c r="V130" s="31"/>
      <c r="W130" s="31"/>
      <c r="X130" s="31"/>
      <c r="Y130" s="31"/>
      <c r="Z130" s="31"/>
      <c r="AA130" s="339"/>
      <c r="AB130" s="190"/>
      <c r="AC130" s="191"/>
      <c r="AD130" s="192"/>
      <c r="AE130" s="126"/>
      <c r="AF130" s="31"/>
      <c r="AG130" s="31"/>
      <c r="AH130" s="31"/>
      <c r="AI130" s="31"/>
      <c r="AJ130" s="31"/>
      <c r="AK130" s="31"/>
      <c r="AL130" s="31"/>
      <c r="AM130" s="31"/>
      <c r="AN130" s="31"/>
      <c r="AO130" s="31"/>
      <c r="AP130" s="31"/>
      <c r="AQ130" s="31"/>
      <c r="AR130" s="31"/>
    </row>
    <row r="131" spans="1:44">
      <c r="A131" s="47"/>
      <c r="B131" s="59"/>
      <c r="C131" s="488"/>
      <c r="D131" s="47"/>
      <c r="E131" s="1008"/>
      <c r="F131" s="342"/>
      <c r="G131" s="31"/>
      <c r="H131" s="31"/>
      <c r="I131" s="31"/>
      <c r="J131" s="31"/>
      <c r="K131" s="31"/>
      <c r="L131" s="31"/>
      <c r="M131" s="31"/>
      <c r="N131" s="31"/>
      <c r="O131" s="31"/>
      <c r="P131" s="31"/>
      <c r="Q131" s="31"/>
      <c r="R131" s="31"/>
      <c r="S131" s="31"/>
      <c r="T131" s="31"/>
      <c r="U131" s="31"/>
      <c r="V131" s="31"/>
      <c r="W131" s="31"/>
      <c r="X131" s="31"/>
      <c r="Y131" s="31"/>
      <c r="Z131" s="31"/>
      <c r="AA131" s="339"/>
      <c r="AB131" s="190"/>
      <c r="AC131" s="191"/>
      <c r="AD131" s="192"/>
      <c r="AE131" s="126"/>
      <c r="AF131" s="31"/>
      <c r="AG131" s="31"/>
      <c r="AH131" s="31"/>
      <c r="AI131" s="31"/>
      <c r="AJ131" s="31"/>
      <c r="AK131" s="31"/>
      <c r="AL131" s="31"/>
      <c r="AM131" s="31"/>
      <c r="AN131" s="31"/>
      <c r="AO131" s="31"/>
      <c r="AP131" s="31"/>
      <c r="AQ131" s="31"/>
      <c r="AR131" s="31"/>
    </row>
    <row r="132" spans="1:44" ht="13.5" customHeight="1">
      <c r="A132" s="47"/>
      <c r="B132" s="59"/>
      <c r="C132" s="488"/>
      <c r="D132" s="47"/>
      <c r="E132" s="1008"/>
      <c r="F132" s="342"/>
      <c r="G132" s="31"/>
      <c r="H132" s="31"/>
      <c r="I132" s="31"/>
      <c r="J132" s="31"/>
      <c r="K132" s="31"/>
      <c r="L132" s="31"/>
      <c r="M132" s="31"/>
      <c r="N132" s="31"/>
      <c r="O132" s="31"/>
      <c r="P132" s="31"/>
      <c r="Q132" s="31"/>
      <c r="R132" s="31"/>
      <c r="S132" s="31"/>
      <c r="T132" s="31"/>
      <c r="U132" s="31"/>
      <c r="V132" s="31"/>
      <c r="W132" s="31"/>
      <c r="X132" s="31"/>
      <c r="Y132" s="31"/>
      <c r="Z132" s="31"/>
      <c r="AA132" s="339"/>
      <c r="AB132" s="190"/>
      <c r="AC132" s="191"/>
      <c r="AD132" s="192"/>
      <c r="AE132" s="126"/>
      <c r="AF132" s="31"/>
      <c r="AG132" s="31"/>
      <c r="AH132" s="31"/>
      <c r="AI132" s="31"/>
      <c r="AJ132" s="31"/>
      <c r="AK132" s="31"/>
      <c r="AL132" s="31"/>
      <c r="AM132" s="31"/>
      <c r="AN132" s="31"/>
      <c r="AO132" s="31"/>
      <c r="AP132" s="31"/>
      <c r="AQ132" s="31"/>
      <c r="AR132" s="31"/>
    </row>
    <row r="133" spans="1:44">
      <c r="A133" s="47"/>
      <c r="B133" s="59"/>
      <c r="C133" s="488"/>
      <c r="D133" s="47"/>
      <c r="E133" s="1008"/>
      <c r="F133" s="342"/>
      <c r="X133" s="31"/>
      <c r="Y133" s="31"/>
      <c r="Z133" s="31"/>
      <c r="AA133" s="339"/>
      <c r="AB133" s="190"/>
      <c r="AC133" s="191"/>
      <c r="AD133" s="192"/>
      <c r="AE133" s="126"/>
      <c r="AF133" s="31"/>
      <c r="AG133" s="31"/>
      <c r="AH133" s="31"/>
      <c r="AI133" s="31"/>
      <c r="AJ133" s="31"/>
      <c r="AK133" s="31"/>
      <c r="AL133" s="31"/>
      <c r="AM133" s="31"/>
      <c r="AN133" s="31"/>
      <c r="AO133" s="31"/>
      <c r="AP133" s="31"/>
      <c r="AQ133" s="31"/>
      <c r="AR133" s="31"/>
    </row>
    <row r="134" spans="1:44" ht="13.5" customHeight="1">
      <c r="A134" s="47"/>
      <c r="B134" s="59"/>
      <c r="C134" s="488"/>
      <c r="D134" s="47"/>
      <c r="E134" s="1008"/>
      <c r="F134" s="342"/>
      <c r="X134" s="31"/>
      <c r="Y134" s="31"/>
      <c r="Z134" s="31"/>
      <c r="AA134" s="339"/>
      <c r="AB134" s="190"/>
      <c r="AC134" s="191"/>
      <c r="AD134" s="192"/>
      <c r="AE134" s="126"/>
      <c r="AF134" s="31"/>
      <c r="AG134" s="31"/>
      <c r="AH134" s="31"/>
      <c r="AI134" s="31"/>
      <c r="AJ134" s="31"/>
      <c r="AK134" s="31"/>
      <c r="AL134" s="31"/>
      <c r="AM134" s="31"/>
      <c r="AN134" s="31"/>
      <c r="AO134" s="31"/>
      <c r="AP134" s="31"/>
      <c r="AQ134" s="31"/>
      <c r="AR134" s="31"/>
    </row>
    <row r="135" spans="1:44" ht="13.5" customHeight="1">
      <c r="A135" s="47"/>
      <c r="B135" s="59"/>
      <c r="C135" s="488"/>
      <c r="D135" s="47"/>
      <c r="E135" s="1008"/>
      <c r="F135" s="342"/>
      <c r="X135" s="31"/>
      <c r="Y135" s="31"/>
      <c r="Z135" s="31"/>
      <c r="AA135" s="339"/>
      <c r="AB135" s="190"/>
      <c r="AC135" s="191"/>
      <c r="AD135" s="192"/>
      <c r="AE135" s="126"/>
      <c r="AF135" s="31"/>
      <c r="AG135" s="31"/>
      <c r="AH135" s="31"/>
      <c r="AI135" s="31"/>
      <c r="AJ135" s="31"/>
      <c r="AK135" s="31"/>
      <c r="AL135" s="31"/>
      <c r="AM135" s="31"/>
      <c r="AN135" s="31"/>
      <c r="AO135" s="31"/>
      <c r="AP135" s="31"/>
      <c r="AQ135" s="31"/>
      <c r="AR135" s="31"/>
    </row>
    <row r="136" spans="1:44" ht="13.5" customHeight="1">
      <c r="A136" s="47"/>
      <c r="B136" s="59"/>
      <c r="C136" s="488"/>
      <c r="D136" s="47"/>
      <c r="E136" s="1008"/>
      <c r="F136" s="342"/>
      <c r="X136" s="31"/>
      <c r="Y136" s="31"/>
      <c r="Z136" s="31"/>
      <c r="AA136" s="339"/>
      <c r="AB136" s="190"/>
      <c r="AC136" s="191"/>
      <c r="AD136" s="192"/>
      <c r="AE136" s="126"/>
      <c r="AF136" s="31"/>
      <c r="AG136" s="31"/>
      <c r="AH136" s="31"/>
      <c r="AI136" s="31"/>
      <c r="AJ136" s="31"/>
      <c r="AK136" s="31"/>
      <c r="AL136" s="31"/>
      <c r="AM136" s="31"/>
      <c r="AN136" s="31"/>
      <c r="AO136" s="31"/>
      <c r="AP136" s="31"/>
      <c r="AQ136" s="31"/>
      <c r="AR136" s="31"/>
    </row>
    <row r="137" spans="1:44">
      <c r="A137" s="47"/>
      <c r="B137" s="59"/>
      <c r="C137" s="488"/>
      <c r="D137" s="47"/>
      <c r="E137" s="1008"/>
      <c r="F137" s="342"/>
      <c r="G137" s="31"/>
      <c r="H137" s="31"/>
      <c r="I137" s="31"/>
      <c r="J137" s="31"/>
      <c r="K137" s="31"/>
      <c r="L137" s="31"/>
      <c r="M137" s="31"/>
      <c r="N137" s="31"/>
      <c r="O137" s="31"/>
      <c r="P137" s="31"/>
      <c r="Q137" s="31"/>
      <c r="R137" s="31"/>
      <c r="S137" s="31"/>
      <c r="T137" s="31"/>
      <c r="U137" s="31"/>
      <c r="V137" s="31"/>
      <c r="W137" s="31"/>
      <c r="X137" s="31"/>
      <c r="Y137" s="31"/>
      <c r="Z137" s="31"/>
      <c r="AA137" s="339"/>
      <c r="AB137" s="190"/>
      <c r="AC137" s="191"/>
      <c r="AD137" s="192"/>
      <c r="AE137" s="126"/>
      <c r="AF137" s="31"/>
      <c r="AG137" s="31"/>
      <c r="AH137" s="31"/>
      <c r="AI137" s="31"/>
      <c r="AJ137" s="31"/>
      <c r="AK137" s="31"/>
      <c r="AL137" s="31"/>
      <c r="AM137" s="31"/>
      <c r="AN137" s="31"/>
      <c r="AO137" s="31"/>
      <c r="AP137" s="31"/>
      <c r="AQ137" s="31"/>
      <c r="AR137" s="31"/>
    </row>
    <row r="138" spans="1:44" ht="13.5" customHeight="1">
      <c r="A138" s="47"/>
      <c r="B138" s="59"/>
      <c r="C138" s="488"/>
      <c r="D138" s="47"/>
      <c r="E138" s="1008"/>
      <c r="F138" s="342"/>
      <c r="G138" s="31"/>
      <c r="H138" s="31"/>
      <c r="I138" s="31"/>
      <c r="J138" s="31"/>
      <c r="K138" s="31"/>
      <c r="L138" s="31"/>
      <c r="M138" s="31"/>
      <c r="N138" s="31"/>
      <c r="O138" s="31"/>
      <c r="P138" s="31"/>
      <c r="Q138" s="31"/>
      <c r="R138" s="31"/>
      <c r="S138" s="31"/>
      <c r="T138" s="31"/>
      <c r="U138" s="31"/>
      <c r="V138" s="31"/>
      <c r="W138" s="31"/>
      <c r="X138" s="31"/>
      <c r="Y138" s="31"/>
      <c r="Z138" s="31"/>
      <c r="AA138" s="339"/>
      <c r="AB138" s="190"/>
      <c r="AC138" s="191"/>
      <c r="AD138" s="192"/>
      <c r="AE138" s="126"/>
      <c r="AF138" s="31"/>
      <c r="AG138" s="31"/>
      <c r="AH138" s="31"/>
      <c r="AI138" s="31"/>
      <c r="AJ138" s="31"/>
      <c r="AK138" s="31"/>
      <c r="AL138" s="31"/>
      <c r="AM138" s="31"/>
      <c r="AN138" s="31"/>
      <c r="AO138" s="31"/>
      <c r="AP138" s="31"/>
      <c r="AQ138" s="31"/>
      <c r="AR138" s="31"/>
    </row>
    <row r="139" spans="1:44">
      <c r="A139" s="47"/>
      <c r="B139" s="59"/>
      <c r="C139" s="488"/>
      <c r="D139" s="47"/>
      <c r="E139" s="1008"/>
      <c r="F139" s="342"/>
      <c r="G139" s="2214" t="s">
        <v>117</v>
      </c>
      <c r="H139" s="2214"/>
      <c r="I139" s="2214"/>
      <c r="J139" s="2214"/>
      <c r="K139" s="2214"/>
      <c r="L139" s="2214"/>
      <c r="M139" s="2214"/>
      <c r="N139" s="2214"/>
      <c r="O139" s="2214"/>
      <c r="P139" s="2214"/>
      <c r="Q139" s="2214"/>
      <c r="R139" s="2214"/>
      <c r="S139" s="2214"/>
      <c r="T139" s="2214"/>
      <c r="U139" s="2214"/>
      <c r="V139" s="2214"/>
      <c r="W139" s="2214"/>
      <c r="X139" s="2214"/>
      <c r="Y139" s="2214"/>
      <c r="Z139" s="2214"/>
      <c r="AA139" s="339"/>
      <c r="AB139" s="190"/>
      <c r="AC139" s="191"/>
      <c r="AD139" s="192"/>
      <c r="AE139" s="126"/>
      <c r="AF139" s="31"/>
      <c r="AG139" s="31"/>
      <c r="AH139" s="31"/>
      <c r="AI139" s="31"/>
      <c r="AJ139" s="31"/>
      <c r="AK139" s="31"/>
      <c r="AL139" s="31"/>
      <c r="AM139" s="31"/>
      <c r="AN139" s="31"/>
      <c r="AO139" s="31"/>
      <c r="AP139" s="31"/>
      <c r="AQ139" s="31"/>
      <c r="AR139" s="31"/>
    </row>
    <row r="140" spans="1:44" ht="13.5" customHeight="1">
      <c r="A140" s="47"/>
      <c r="B140" s="59"/>
      <c r="C140" s="488"/>
      <c r="D140" s="47"/>
      <c r="E140" s="1008"/>
      <c r="F140" s="342"/>
      <c r="G140" s="31"/>
      <c r="H140" s="31"/>
      <c r="I140" s="31"/>
      <c r="J140" s="31"/>
      <c r="K140" s="31"/>
      <c r="L140" s="31"/>
      <c r="M140" s="31"/>
      <c r="N140" s="31"/>
      <c r="O140" s="31"/>
      <c r="P140" s="31"/>
      <c r="Q140" s="31"/>
      <c r="R140" s="31"/>
      <c r="S140" s="31"/>
      <c r="T140" s="31"/>
      <c r="U140" s="31"/>
      <c r="V140" s="31"/>
      <c r="W140" s="1259" t="s">
        <v>103</v>
      </c>
      <c r="X140" s="1338"/>
      <c r="Y140" s="1338"/>
      <c r="Z140" s="1260"/>
      <c r="AA140" s="339"/>
      <c r="AB140" s="190"/>
      <c r="AC140" s="191"/>
      <c r="AD140" s="192"/>
      <c r="AE140" s="126"/>
      <c r="AF140" s="31"/>
      <c r="AG140" s="31"/>
      <c r="AH140" s="31"/>
      <c r="AI140" s="31"/>
      <c r="AJ140" s="31"/>
      <c r="AK140" s="31"/>
      <c r="AL140" s="31"/>
      <c r="AM140" s="31"/>
      <c r="AN140" s="31"/>
      <c r="AO140" s="31"/>
      <c r="AP140" s="31"/>
      <c r="AQ140" s="31"/>
      <c r="AR140" s="31"/>
    </row>
    <row r="141" spans="1:44">
      <c r="A141" s="47"/>
      <c r="B141" s="59"/>
      <c r="C141" s="488"/>
      <c r="D141" s="47"/>
      <c r="E141" s="1008"/>
      <c r="F141" s="342"/>
      <c r="AA141" s="339"/>
      <c r="AB141" s="190"/>
      <c r="AC141" s="191"/>
      <c r="AD141" s="192"/>
      <c r="AE141" s="126"/>
      <c r="AF141" s="31"/>
      <c r="AG141" s="31"/>
      <c r="AH141" s="31"/>
      <c r="AI141" s="31"/>
      <c r="AJ141" s="31"/>
      <c r="AK141" s="31"/>
      <c r="AL141" s="31"/>
      <c r="AM141" s="31"/>
      <c r="AN141" s="31"/>
      <c r="AO141" s="31"/>
      <c r="AP141" s="31"/>
      <c r="AQ141" s="31"/>
      <c r="AR141" s="31"/>
    </row>
    <row r="142" spans="1:44" ht="13.5" customHeight="1">
      <c r="A142" s="47"/>
      <c r="B142" s="59"/>
      <c r="C142" s="488"/>
      <c r="D142" s="47"/>
      <c r="E142" s="1008"/>
      <c r="F142" s="342"/>
      <c r="G142" s="2214" t="s">
        <v>118</v>
      </c>
      <c r="H142" s="2214"/>
      <c r="I142" s="2214"/>
      <c r="J142" s="2214"/>
      <c r="K142" s="2214"/>
      <c r="L142" s="2214"/>
      <c r="M142" s="2214"/>
      <c r="N142" s="2214"/>
      <c r="O142" s="2214"/>
      <c r="P142" s="2214"/>
      <c r="Q142" s="2214"/>
      <c r="R142" s="2214"/>
      <c r="S142" s="2214"/>
      <c r="T142" s="2214"/>
      <c r="U142" s="2214"/>
      <c r="V142" s="2214"/>
      <c r="W142" s="31"/>
      <c r="AA142" s="339"/>
      <c r="AB142" s="190"/>
      <c r="AC142" s="191"/>
      <c r="AD142" s="192"/>
      <c r="AE142" s="126"/>
      <c r="AF142" s="31"/>
      <c r="AG142" s="31"/>
      <c r="AH142" s="31"/>
      <c r="AI142" s="31"/>
      <c r="AJ142" s="31"/>
      <c r="AK142" s="31"/>
      <c r="AL142" s="31"/>
      <c r="AM142" s="31"/>
      <c r="AN142" s="31"/>
      <c r="AO142" s="31"/>
      <c r="AP142" s="31"/>
      <c r="AQ142" s="31"/>
      <c r="AR142" s="31"/>
    </row>
    <row r="143" spans="1:44">
      <c r="A143" s="47"/>
      <c r="B143" s="59"/>
      <c r="C143" s="488"/>
      <c r="D143" s="47"/>
      <c r="E143" s="1008"/>
      <c r="F143" s="342"/>
      <c r="G143" s="31"/>
      <c r="H143" s="31"/>
      <c r="I143" s="31"/>
      <c r="J143" s="31"/>
      <c r="K143" s="31"/>
      <c r="L143" s="31"/>
      <c r="M143" s="31"/>
      <c r="N143" s="31"/>
      <c r="O143" s="31"/>
      <c r="P143" s="31"/>
      <c r="Q143" s="31"/>
      <c r="R143" s="31"/>
      <c r="S143" s="31"/>
      <c r="T143" s="31"/>
      <c r="U143" s="31"/>
      <c r="V143" s="31"/>
      <c r="W143" s="31"/>
      <c r="X143" s="31"/>
      <c r="Y143" s="31"/>
      <c r="Z143" s="31"/>
      <c r="AA143" s="339"/>
      <c r="AB143" s="190"/>
      <c r="AC143" s="191"/>
      <c r="AD143" s="192"/>
      <c r="AE143" s="126"/>
      <c r="AF143" s="31"/>
      <c r="AG143" s="31"/>
      <c r="AH143" s="31"/>
      <c r="AI143" s="31"/>
      <c r="AJ143" s="31"/>
      <c r="AK143" s="31"/>
      <c r="AL143" s="31"/>
      <c r="AM143" s="31"/>
      <c r="AN143" s="31"/>
      <c r="AO143" s="31"/>
      <c r="AP143" s="31"/>
      <c r="AQ143" s="31"/>
      <c r="AR143" s="31"/>
    </row>
    <row r="144" spans="1:44" ht="13.5" customHeight="1">
      <c r="A144" s="47"/>
      <c r="B144" s="59"/>
      <c r="C144" s="488"/>
      <c r="D144" s="47"/>
      <c r="E144" s="1008"/>
      <c r="F144" s="342"/>
      <c r="G144" s="31"/>
      <c r="H144" s="951" t="s">
        <v>4</v>
      </c>
      <c r="I144" s="950"/>
      <c r="J144" s="950"/>
      <c r="K144" s="952"/>
      <c r="L144" s="2215"/>
      <c r="M144" s="2216"/>
      <c r="N144" s="2216"/>
      <c r="O144" s="2216"/>
      <c r="P144" s="159" t="s">
        <v>119</v>
      </c>
      <c r="Q144" s="344"/>
      <c r="R144" s="31"/>
      <c r="S144" s="31"/>
      <c r="T144" s="31"/>
      <c r="U144" s="31"/>
      <c r="V144" s="31"/>
      <c r="W144" s="31"/>
      <c r="X144" s="31"/>
      <c r="Y144" s="31"/>
      <c r="Z144" s="31"/>
      <c r="AA144" s="339"/>
      <c r="AB144" s="190"/>
      <c r="AC144" s="191"/>
      <c r="AD144" s="192"/>
      <c r="AE144" s="126"/>
      <c r="AF144" s="31"/>
      <c r="AG144" s="31"/>
      <c r="AH144" s="31"/>
      <c r="AI144" s="31"/>
      <c r="AJ144" s="31"/>
      <c r="AK144" s="31"/>
      <c r="AL144" s="31"/>
      <c r="AM144" s="31"/>
      <c r="AN144" s="31"/>
      <c r="AO144" s="31"/>
      <c r="AP144" s="31"/>
      <c r="AQ144" s="31"/>
      <c r="AR144" s="31"/>
    </row>
    <row r="145" spans="1:44">
      <c r="A145" s="47"/>
      <c r="B145" s="59"/>
      <c r="C145" s="488"/>
      <c r="D145" s="47"/>
      <c r="E145" s="1008"/>
      <c r="F145" s="342"/>
      <c r="G145" s="31"/>
      <c r="H145" s="951" t="s">
        <v>5</v>
      </c>
      <c r="I145" s="950"/>
      <c r="J145" s="950"/>
      <c r="K145" s="952"/>
      <c r="L145" s="2215"/>
      <c r="M145" s="2216"/>
      <c r="N145" s="2216"/>
      <c r="O145" s="2216"/>
      <c r="P145" s="159" t="s">
        <v>119</v>
      </c>
      <c r="Q145" s="31"/>
      <c r="R145" s="31"/>
      <c r="S145" s="31"/>
      <c r="T145" s="31"/>
      <c r="U145" s="31"/>
      <c r="V145" s="31"/>
      <c r="W145" s="31"/>
      <c r="X145" s="31"/>
      <c r="Y145" s="31"/>
      <c r="Z145" s="31"/>
      <c r="AA145" s="339"/>
      <c r="AB145" s="190"/>
      <c r="AC145" s="191"/>
      <c r="AD145" s="192"/>
      <c r="AE145" s="126"/>
      <c r="AF145" s="31"/>
      <c r="AG145" s="31"/>
      <c r="AH145" s="31"/>
      <c r="AI145" s="31"/>
      <c r="AJ145" s="31"/>
      <c r="AK145" s="31"/>
      <c r="AL145" s="31"/>
      <c r="AM145" s="31"/>
      <c r="AN145" s="31"/>
      <c r="AO145" s="31"/>
      <c r="AP145" s="31"/>
      <c r="AQ145" s="31"/>
      <c r="AR145" s="31"/>
    </row>
    <row r="146" spans="1:44" ht="13.5" customHeight="1">
      <c r="A146" s="47"/>
      <c r="B146" s="59"/>
      <c r="C146" s="488"/>
      <c r="D146" s="47"/>
      <c r="E146" s="1008"/>
      <c r="F146" s="342"/>
      <c r="X146" s="31"/>
      <c r="Y146" s="31"/>
      <c r="Z146" s="31"/>
      <c r="AA146" s="339"/>
      <c r="AB146" s="190"/>
      <c r="AC146" s="191"/>
      <c r="AD146" s="192"/>
      <c r="AE146" s="126"/>
      <c r="AF146" s="31"/>
      <c r="AG146" s="31"/>
      <c r="AH146" s="31"/>
      <c r="AI146" s="31"/>
      <c r="AJ146" s="31"/>
      <c r="AK146" s="31"/>
      <c r="AL146" s="31"/>
      <c r="AM146" s="31"/>
      <c r="AN146" s="31"/>
      <c r="AO146" s="31"/>
      <c r="AP146" s="31"/>
      <c r="AQ146" s="31"/>
      <c r="AR146" s="31"/>
    </row>
    <row r="147" spans="1:44" ht="13.5" customHeight="1">
      <c r="A147" s="47"/>
      <c r="B147" s="59"/>
      <c r="C147" s="488"/>
      <c r="D147" s="47"/>
      <c r="E147" s="1008"/>
      <c r="F147" s="342"/>
      <c r="X147" s="31"/>
      <c r="Y147" s="31"/>
      <c r="Z147" s="31"/>
      <c r="AA147" s="339"/>
      <c r="AB147" s="190"/>
      <c r="AC147" s="191"/>
      <c r="AD147" s="192"/>
      <c r="AE147" s="126"/>
      <c r="AF147" s="31"/>
      <c r="AG147" s="31"/>
      <c r="AH147" s="31"/>
      <c r="AI147" s="31"/>
      <c r="AJ147" s="31"/>
      <c r="AK147" s="31"/>
      <c r="AL147" s="31"/>
      <c r="AM147" s="31"/>
      <c r="AN147" s="31"/>
      <c r="AO147" s="31"/>
      <c r="AP147" s="31"/>
      <c r="AQ147" s="31"/>
      <c r="AR147" s="31"/>
    </row>
    <row r="148" spans="1:44" ht="13.5" customHeight="1">
      <c r="A148" s="47"/>
      <c r="B148" s="59"/>
      <c r="C148" s="488"/>
      <c r="D148" s="47"/>
      <c r="E148" s="1008"/>
      <c r="F148" s="342"/>
      <c r="X148" s="31"/>
      <c r="Y148" s="31"/>
      <c r="Z148" s="31"/>
      <c r="AA148" s="339"/>
      <c r="AB148" s="190"/>
      <c r="AC148" s="191"/>
      <c r="AD148" s="192"/>
      <c r="AE148" s="126"/>
      <c r="AF148" s="31"/>
      <c r="AG148" s="31"/>
      <c r="AH148" s="31"/>
      <c r="AI148" s="31"/>
      <c r="AJ148" s="31"/>
      <c r="AK148" s="31"/>
      <c r="AL148" s="31"/>
      <c r="AM148" s="31"/>
      <c r="AN148" s="31"/>
      <c r="AO148" s="31"/>
      <c r="AP148" s="31"/>
      <c r="AQ148" s="31"/>
      <c r="AR148" s="31"/>
    </row>
    <row r="149" spans="1:44">
      <c r="A149" s="203"/>
      <c r="B149" s="127"/>
      <c r="C149" s="503"/>
      <c r="D149" s="203"/>
      <c r="E149" s="1177"/>
      <c r="F149" s="345"/>
      <c r="G149" s="118"/>
      <c r="H149" s="118"/>
      <c r="I149" s="118"/>
      <c r="J149" s="118"/>
      <c r="K149" s="118"/>
      <c r="L149" s="118"/>
      <c r="M149" s="118"/>
      <c r="N149" s="118"/>
      <c r="O149" s="118"/>
      <c r="P149" s="118"/>
      <c r="Q149" s="118"/>
      <c r="R149" s="118"/>
      <c r="S149" s="118"/>
      <c r="T149" s="118"/>
      <c r="U149" s="118"/>
      <c r="V149" s="118"/>
      <c r="W149" s="118"/>
      <c r="X149" s="118"/>
      <c r="Y149" s="118"/>
      <c r="Z149" s="118"/>
      <c r="AA149" s="346"/>
      <c r="AB149" s="206"/>
      <c r="AC149" s="207"/>
      <c r="AD149" s="208"/>
      <c r="AE149" s="126"/>
      <c r="AF149" s="31"/>
      <c r="AG149" s="31"/>
      <c r="AH149" s="31"/>
      <c r="AI149" s="31"/>
      <c r="AJ149" s="31"/>
      <c r="AK149" s="31"/>
      <c r="AL149" s="31"/>
      <c r="AM149" s="31"/>
      <c r="AN149" s="31"/>
      <c r="AO149" s="31"/>
      <c r="AP149" s="31"/>
      <c r="AQ149" s="31"/>
      <c r="AR149" s="31"/>
    </row>
    <row r="150" spans="1:44">
      <c r="A150" s="47"/>
      <c r="B150" s="59"/>
      <c r="C150" s="488"/>
      <c r="D150" s="47"/>
      <c r="E150" s="47"/>
      <c r="F150" s="342"/>
      <c r="G150" s="31"/>
      <c r="H150" s="31"/>
      <c r="I150" s="31"/>
      <c r="J150" s="31"/>
      <c r="K150" s="31"/>
      <c r="L150" s="31"/>
      <c r="M150" s="31"/>
      <c r="N150" s="31"/>
      <c r="O150" s="31"/>
      <c r="P150" s="31"/>
      <c r="Q150" s="31"/>
      <c r="R150" s="31"/>
      <c r="S150" s="31"/>
      <c r="T150" s="31"/>
      <c r="U150" s="31"/>
      <c r="V150" s="31"/>
      <c r="W150" s="31"/>
      <c r="X150" s="31"/>
      <c r="Y150" s="31"/>
      <c r="Z150" s="31"/>
      <c r="AA150" s="339"/>
      <c r="AB150" s="190"/>
      <c r="AC150" s="191"/>
      <c r="AD150" s="192"/>
      <c r="AE150" s="126"/>
      <c r="AF150" s="31"/>
      <c r="AG150" s="31"/>
      <c r="AH150" s="31"/>
      <c r="AI150" s="31"/>
      <c r="AJ150" s="31"/>
      <c r="AK150" s="31"/>
      <c r="AL150" s="31"/>
      <c r="AM150" s="31"/>
      <c r="AN150" s="31"/>
      <c r="AO150" s="31"/>
      <c r="AP150" s="31"/>
      <c r="AQ150" s="31"/>
      <c r="AR150" s="31"/>
    </row>
    <row r="151" spans="1:44">
      <c r="A151" s="47"/>
      <c r="B151" s="59"/>
      <c r="C151" s="488"/>
      <c r="D151" s="47"/>
      <c r="E151" s="1008" t="s">
        <v>986</v>
      </c>
      <c r="F151" s="342"/>
      <c r="G151" s="31"/>
      <c r="H151" s="31"/>
      <c r="I151" s="31"/>
      <c r="J151" s="31"/>
      <c r="K151" s="31"/>
      <c r="L151" s="31"/>
      <c r="M151" s="31"/>
      <c r="N151" s="31"/>
      <c r="O151" s="31"/>
      <c r="P151" s="31"/>
      <c r="Q151" s="31"/>
      <c r="R151" s="31"/>
      <c r="S151" s="31"/>
      <c r="T151" s="31"/>
      <c r="U151" s="31"/>
      <c r="V151" s="31"/>
      <c r="W151" s="31"/>
      <c r="X151" s="31"/>
      <c r="Y151" s="31"/>
      <c r="Z151" s="31"/>
      <c r="AA151" s="339"/>
      <c r="AB151" s="190"/>
      <c r="AC151" s="191"/>
      <c r="AD151" s="192"/>
      <c r="AE151" s="126"/>
      <c r="AF151" s="31"/>
      <c r="AG151" s="31"/>
      <c r="AH151" s="31"/>
      <c r="AI151" s="31"/>
      <c r="AJ151" s="31"/>
      <c r="AK151" s="31"/>
      <c r="AL151" s="31"/>
      <c r="AM151" s="31"/>
      <c r="AN151" s="31"/>
      <c r="AO151" s="31"/>
      <c r="AP151" s="31"/>
      <c r="AQ151" s="31"/>
      <c r="AR151" s="31"/>
    </row>
    <row r="152" spans="1:44">
      <c r="A152" s="47"/>
      <c r="B152" s="59"/>
      <c r="C152" s="488"/>
      <c r="D152" s="47"/>
      <c r="E152" s="1027"/>
      <c r="F152" s="342"/>
      <c r="G152" s="31"/>
      <c r="H152" s="31"/>
      <c r="I152" s="31"/>
      <c r="J152" s="31"/>
      <c r="K152" s="31"/>
      <c r="L152" s="31"/>
      <c r="M152" s="31"/>
      <c r="N152" s="31"/>
      <c r="O152" s="31"/>
      <c r="P152" s="31"/>
      <c r="Q152" s="31"/>
      <c r="R152" s="31"/>
      <c r="S152" s="31"/>
      <c r="T152" s="31"/>
      <c r="U152" s="31"/>
      <c r="V152" s="31"/>
      <c r="W152" s="31"/>
      <c r="X152" s="31"/>
      <c r="Y152" s="31"/>
      <c r="Z152" s="31"/>
      <c r="AA152" s="339"/>
      <c r="AB152" s="190"/>
      <c r="AC152" s="191"/>
      <c r="AD152" s="192"/>
      <c r="AE152" s="126"/>
      <c r="AF152" s="31"/>
      <c r="AG152" s="31"/>
      <c r="AH152" s="31"/>
      <c r="AI152" s="31"/>
      <c r="AJ152" s="31"/>
      <c r="AK152" s="31"/>
      <c r="AL152" s="31"/>
      <c r="AM152" s="31"/>
      <c r="AN152" s="31"/>
      <c r="AO152" s="31"/>
      <c r="AP152" s="31"/>
      <c r="AQ152" s="31"/>
      <c r="AR152" s="31"/>
    </row>
    <row r="153" spans="1:44">
      <c r="A153" s="47"/>
      <c r="B153" s="59"/>
      <c r="C153" s="488"/>
      <c r="D153" s="47"/>
      <c r="E153" s="1027"/>
      <c r="F153" s="342"/>
      <c r="G153" s="31"/>
      <c r="H153" s="31"/>
      <c r="I153" s="31"/>
      <c r="J153" s="31"/>
      <c r="K153" s="31"/>
      <c r="L153" s="31"/>
      <c r="M153" s="31"/>
      <c r="N153" s="31"/>
      <c r="O153" s="31"/>
      <c r="P153" s="31"/>
      <c r="Q153" s="31"/>
      <c r="R153" s="31"/>
      <c r="S153" s="31"/>
      <c r="T153" s="31"/>
      <c r="U153" s="31"/>
      <c r="V153" s="31"/>
      <c r="W153" s="31"/>
      <c r="X153" s="31"/>
      <c r="Y153" s="31"/>
      <c r="Z153" s="31"/>
      <c r="AA153" s="339"/>
      <c r="AB153" s="190"/>
      <c r="AC153" s="191"/>
      <c r="AD153" s="192"/>
      <c r="AE153" s="126"/>
      <c r="AF153" s="31"/>
      <c r="AG153" s="31"/>
      <c r="AH153" s="31"/>
      <c r="AI153" s="31"/>
      <c r="AJ153" s="31"/>
      <c r="AK153" s="31"/>
      <c r="AL153" s="31"/>
      <c r="AM153" s="31"/>
      <c r="AN153" s="31"/>
      <c r="AO153" s="31"/>
      <c r="AP153" s="31"/>
      <c r="AQ153" s="31"/>
      <c r="AR153" s="31"/>
    </row>
    <row r="154" spans="1:44">
      <c r="A154" s="47"/>
      <c r="B154" s="59"/>
      <c r="C154" s="488"/>
      <c r="D154" s="47"/>
      <c r="E154" s="1027"/>
      <c r="F154" s="342"/>
      <c r="G154" s="31"/>
      <c r="H154" s="31"/>
      <c r="I154" s="31"/>
      <c r="J154" s="31"/>
      <c r="K154" s="31"/>
      <c r="L154" s="31"/>
      <c r="M154" s="31"/>
      <c r="N154" s="31"/>
      <c r="O154" s="31"/>
      <c r="P154" s="31"/>
      <c r="Q154" s="31"/>
      <c r="R154" s="31"/>
      <c r="S154" s="31"/>
      <c r="T154" s="31"/>
      <c r="U154" s="31"/>
      <c r="V154" s="31"/>
      <c r="W154" s="31"/>
      <c r="X154" s="31"/>
      <c r="Y154" s="31"/>
      <c r="Z154" s="31"/>
      <c r="AA154" s="339"/>
      <c r="AB154" s="190"/>
      <c r="AC154" s="191"/>
      <c r="AD154" s="192"/>
      <c r="AE154" s="126"/>
      <c r="AF154" s="31"/>
      <c r="AG154" s="31"/>
      <c r="AH154" s="31"/>
      <c r="AI154" s="31"/>
      <c r="AJ154" s="31"/>
      <c r="AK154" s="31"/>
      <c r="AL154" s="31"/>
      <c r="AM154" s="31"/>
      <c r="AN154" s="31"/>
      <c r="AO154" s="31"/>
      <c r="AP154" s="31"/>
      <c r="AQ154" s="31"/>
      <c r="AR154" s="31"/>
    </row>
    <row r="155" spans="1:44">
      <c r="A155" s="47"/>
      <c r="B155" s="59"/>
      <c r="C155" s="488"/>
      <c r="D155" s="47"/>
      <c r="E155" s="1027"/>
      <c r="F155" s="342"/>
      <c r="G155" s="31"/>
      <c r="H155" s="31"/>
      <c r="I155" s="31"/>
      <c r="J155" s="31"/>
      <c r="K155" s="31"/>
      <c r="L155" s="31"/>
      <c r="M155" s="31"/>
      <c r="N155" s="31"/>
      <c r="O155" s="31"/>
      <c r="P155" s="31"/>
      <c r="Q155" s="31"/>
      <c r="R155" s="31"/>
      <c r="S155" s="31"/>
      <c r="T155" s="31"/>
      <c r="U155" s="31"/>
      <c r="V155" s="31"/>
      <c r="W155" s="31"/>
      <c r="X155" s="31"/>
      <c r="Y155" s="31"/>
      <c r="Z155" s="31"/>
      <c r="AA155" s="339"/>
      <c r="AB155" s="190"/>
      <c r="AC155" s="191"/>
      <c r="AD155" s="192"/>
      <c r="AE155" s="126"/>
      <c r="AF155" s="31"/>
      <c r="AG155" s="31"/>
      <c r="AH155" s="31"/>
      <c r="AI155" s="31"/>
      <c r="AJ155" s="31"/>
      <c r="AK155" s="31"/>
      <c r="AL155" s="31"/>
      <c r="AM155" s="31"/>
      <c r="AN155" s="31"/>
      <c r="AO155" s="31"/>
      <c r="AP155" s="31"/>
      <c r="AQ155" s="31"/>
      <c r="AR155" s="31"/>
    </row>
    <row r="156" spans="1:44">
      <c r="A156" s="47"/>
      <c r="B156" s="59"/>
      <c r="C156" s="488"/>
      <c r="D156" s="47"/>
      <c r="E156" s="1027"/>
      <c r="F156" s="342"/>
      <c r="G156" s="31"/>
      <c r="H156" s="31"/>
      <c r="I156" s="31"/>
      <c r="J156" s="31"/>
      <c r="K156" s="31"/>
      <c r="L156" s="31"/>
      <c r="M156" s="31"/>
      <c r="N156" s="31"/>
      <c r="O156" s="31"/>
      <c r="P156" s="31"/>
      <c r="Q156" s="31"/>
      <c r="R156" s="31"/>
      <c r="S156" s="31"/>
      <c r="T156" s="31"/>
      <c r="U156" s="31"/>
      <c r="V156" s="31"/>
      <c r="W156" s="31"/>
      <c r="X156" s="31"/>
      <c r="Y156" s="31"/>
      <c r="Z156" s="31"/>
      <c r="AA156" s="339"/>
      <c r="AB156" s="190"/>
      <c r="AC156" s="191"/>
      <c r="AD156" s="192"/>
      <c r="AE156" s="126"/>
      <c r="AF156" s="31"/>
      <c r="AG156" s="31"/>
      <c r="AH156" s="31"/>
      <c r="AI156" s="31"/>
      <c r="AJ156" s="31"/>
      <c r="AK156" s="31"/>
      <c r="AL156" s="31"/>
      <c r="AM156" s="31"/>
      <c r="AN156" s="31"/>
      <c r="AO156" s="31"/>
      <c r="AP156" s="31"/>
      <c r="AQ156" s="31"/>
      <c r="AR156" s="31"/>
    </row>
    <row r="157" spans="1:44">
      <c r="A157" s="47"/>
      <c r="B157" s="59"/>
      <c r="C157" s="488"/>
      <c r="D157" s="47"/>
      <c r="E157" s="1027"/>
      <c r="F157" s="342"/>
      <c r="G157" s="31"/>
      <c r="H157" s="31"/>
      <c r="I157" s="31"/>
      <c r="J157" s="31"/>
      <c r="K157" s="31"/>
      <c r="L157" s="31"/>
      <c r="M157" s="31"/>
      <c r="N157" s="31"/>
      <c r="O157" s="31"/>
      <c r="P157" s="31"/>
      <c r="Q157" s="31"/>
      <c r="R157" s="31"/>
      <c r="S157" s="31"/>
      <c r="T157" s="31"/>
      <c r="U157" s="31"/>
      <c r="V157" s="31"/>
      <c r="W157" s="31"/>
      <c r="X157" s="31"/>
      <c r="Y157" s="31"/>
      <c r="Z157" s="31"/>
      <c r="AA157" s="339"/>
      <c r="AB157" s="190"/>
      <c r="AC157" s="191"/>
      <c r="AD157" s="192"/>
      <c r="AE157" s="126"/>
      <c r="AF157" s="31"/>
      <c r="AG157" s="31"/>
      <c r="AH157" s="31"/>
      <c r="AI157" s="31"/>
      <c r="AJ157" s="31"/>
      <c r="AK157" s="31"/>
      <c r="AL157" s="31"/>
      <c r="AM157" s="31"/>
      <c r="AN157" s="31"/>
      <c r="AO157" s="31"/>
      <c r="AP157" s="31"/>
      <c r="AQ157" s="31"/>
      <c r="AR157" s="31"/>
    </row>
    <row r="158" spans="1:44">
      <c r="A158" s="47"/>
      <c r="B158" s="59"/>
      <c r="C158" s="488"/>
      <c r="D158" s="47"/>
      <c r="E158" s="1027"/>
      <c r="F158" s="342"/>
      <c r="G158" s="31"/>
      <c r="H158" s="31"/>
      <c r="I158" s="31"/>
      <c r="J158" s="31"/>
      <c r="K158" s="31"/>
      <c r="L158" s="31"/>
      <c r="M158" s="31"/>
      <c r="N158" s="31"/>
      <c r="O158" s="31"/>
      <c r="P158" s="31"/>
      <c r="Q158" s="31"/>
      <c r="R158" s="31"/>
      <c r="S158" s="31"/>
      <c r="T158" s="31"/>
      <c r="U158" s="31"/>
      <c r="V158" s="31"/>
      <c r="W158" s="31"/>
      <c r="X158" s="31"/>
      <c r="Y158" s="31"/>
      <c r="Z158" s="31"/>
      <c r="AA158" s="339"/>
      <c r="AB158" s="190"/>
      <c r="AC158" s="191"/>
      <c r="AD158" s="192"/>
      <c r="AE158" s="126"/>
      <c r="AF158" s="31"/>
      <c r="AG158" s="31"/>
      <c r="AH158" s="31"/>
      <c r="AI158" s="31"/>
      <c r="AJ158" s="31"/>
      <c r="AK158" s="31"/>
      <c r="AL158" s="31"/>
      <c r="AM158" s="31"/>
      <c r="AN158" s="31"/>
      <c r="AO158" s="31"/>
      <c r="AP158" s="31"/>
      <c r="AQ158" s="31"/>
      <c r="AR158" s="31"/>
    </row>
    <row r="159" spans="1:44">
      <c r="A159" s="47"/>
      <c r="B159" s="59"/>
      <c r="C159" s="488"/>
      <c r="D159" s="47"/>
      <c r="E159" s="1027"/>
      <c r="F159" s="342"/>
      <c r="G159" s="31"/>
      <c r="H159" s="31"/>
      <c r="I159" s="31"/>
      <c r="J159" s="31"/>
      <c r="K159" s="31"/>
      <c r="L159" s="31"/>
      <c r="M159" s="31"/>
      <c r="N159" s="31"/>
      <c r="O159" s="31"/>
      <c r="P159" s="31"/>
      <c r="Q159" s="31"/>
      <c r="R159" s="31"/>
      <c r="S159" s="31"/>
      <c r="T159" s="31"/>
      <c r="U159" s="31"/>
      <c r="V159" s="31"/>
      <c r="W159" s="31"/>
      <c r="X159" s="31"/>
      <c r="Y159" s="31"/>
      <c r="Z159" s="31"/>
      <c r="AA159" s="339"/>
      <c r="AB159" s="190"/>
      <c r="AC159" s="191"/>
      <c r="AD159" s="192"/>
      <c r="AE159" s="126"/>
      <c r="AF159" s="31"/>
      <c r="AG159" s="31"/>
      <c r="AH159" s="31"/>
      <c r="AI159" s="31"/>
      <c r="AJ159" s="31"/>
      <c r="AK159" s="31"/>
      <c r="AL159" s="31"/>
      <c r="AM159" s="31"/>
      <c r="AN159" s="31"/>
      <c r="AO159" s="31"/>
      <c r="AP159" s="31"/>
      <c r="AQ159" s="31"/>
      <c r="AR159" s="31"/>
    </row>
    <row r="160" spans="1:44">
      <c r="A160" s="47"/>
      <c r="B160" s="59"/>
      <c r="C160" s="488"/>
      <c r="D160" s="47"/>
      <c r="E160" s="1027"/>
      <c r="F160" s="342"/>
      <c r="G160" s="31"/>
      <c r="H160" s="31"/>
      <c r="I160" s="31"/>
      <c r="J160" s="31"/>
      <c r="K160" s="31"/>
      <c r="L160" s="31"/>
      <c r="M160" s="31"/>
      <c r="N160" s="31"/>
      <c r="O160" s="31"/>
      <c r="P160" s="31"/>
      <c r="Q160" s="31"/>
      <c r="R160" s="31"/>
      <c r="S160" s="31"/>
      <c r="T160" s="31"/>
      <c r="U160" s="31"/>
      <c r="V160" s="31"/>
      <c r="W160" s="31"/>
      <c r="X160" s="31"/>
      <c r="Y160" s="31"/>
      <c r="Z160" s="31"/>
      <c r="AA160" s="339"/>
      <c r="AB160" s="190"/>
      <c r="AC160" s="191"/>
      <c r="AD160" s="192"/>
      <c r="AE160" s="126"/>
      <c r="AF160" s="31"/>
      <c r="AG160" s="31"/>
      <c r="AH160" s="31"/>
      <c r="AI160" s="31"/>
      <c r="AJ160" s="31"/>
      <c r="AK160" s="31"/>
      <c r="AL160" s="31"/>
      <c r="AM160" s="31"/>
      <c r="AN160" s="31"/>
      <c r="AO160" s="31"/>
      <c r="AP160" s="31"/>
      <c r="AQ160" s="31"/>
      <c r="AR160" s="31"/>
    </row>
    <row r="161" spans="1:44">
      <c r="A161" s="47"/>
      <c r="B161" s="59"/>
      <c r="C161" s="488"/>
      <c r="D161" s="47"/>
      <c r="E161" s="1027"/>
      <c r="F161" s="342"/>
      <c r="G161" s="31"/>
      <c r="H161" s="31"/>
      <c r="I161" s="31"/>
      <c r="J161" s="31"/>
      <c r="K161" s="31"/>
      <c r="L161" s="31"/>
      <c r="M161" s="31"/>
      <c r="N161" s="31"/>
      <c r="O161" s="31"/>
      <c r="P161" s="31"/>
      <c r="Q161" s="31"/>
      <c r="R161" s="31"/>
      <c r="S161" s="31"/>
      <c r="T161" s="31"/>
      <c r="U161" s="31"/>
      <c r="V161" s="31"/>
      <c r="W161" s="31"/>
      <c r="X161" s="31"/>
      <c r="Y161" s="31"/>
      <c r="Z161" s="31"/>
      <c r="AA161" s="339"/>
      <c r="AB161" s="190"/>
      <c r="AC161" s="191"/>
      <c r="AD161" s="192"/>
      <c r="AE161" s="126"/>
      <c r="AF161" s="31"/>
      <c r="AG161" s="31"/>
      <c r="AH161" s="31"/>
      <c r="AI161" s="31"/>
      <c r="AJ161" s="31"/>
      <c r="AK161" s="31"/>
      <c r="AL161" s="31"/>
      <c r="AM161" s="31"/>
      <c r="AN161" s="31"/>
      <c r="AO161" s="31"/>
      <c r="AP161" s="31"/>
      <c r="AQ161" s="31"/>
      <c r="AR161" s="31"/>
    </row>
    <row r="162" spans="1:44">
      <c r="A162" s="47"/>
      <c r="B162" s="59"/>
      <c r="C162" s="488"/>
      <c r="D162" s="47"/>
      <c r="E162" s="47"/>
      <c r="F162" s="342"/>
      <c r="G162" s="31"/>
      <c r="H162" s="31"/>
      <c r="I162" s="31"/>
      <c r="J162" s="31"/>
      <c r="K162" s="31"/>
      <c r="L162" s="31"/>
      <c r="M162" s="31"/>
      <c r="N162" s="31"/>
      <c r="O162" s="31"/>
      <c r="P162" s="31"/>
      <c r="Q162" s="31"/>
      <c r="R162" s="31"/>
      <c r="S162" s="31"/>
      <c r="T162" s="31"/>
      <c r="U162" s="31"/>
      <c r="V162" s="31"/>
      <c r="W162" s="31"/>
      <c r="X162" s="31"/>
      <c r="Y162" s="31"/>
      <c r="Z162" s="31"/>
      <c r="AA162" s="339"/>
      <c r="AB162" s="190"/>
      <c r="AC162" s="191"/>
      <c r="AD162" s="192"/>
      <c r="AE162" s="126"/>
      <c r="AF162" s="31"/>
      <c r="AG162" s="31"/>
      <c r="AH162" s="31"/>
      <c r="AI162" s="31"/>
      <c r="AJ162" s="31"/>
      <c r="AK162" s="31"/>
      <c r="AL162" s="31"/>
      <c r="AM162" s="31"/>
      <c r="AN162" s="31"/>
      <c r="AO162" s="31"/>
      <c r="AP162" s="31"/>
      <c r="AQ162" s="31"/>
      <c r="AR162" s="31"/>
    </row>
    <row r="163" spans="1:44">
      <c r="A163" s="47"/>
      <c r="B163" s="59"/>
      <c r="C163" s="488"/>
      <c r="D163" s="47"/>
      <c r="E163" s="2364" t="s">
        <v>987</v>
      </c>
      <c r="F163" s="342"/>
      <c r="G163" s="31"/>
      <c r="H163" s="31"/>
      <c r="I163" s="31"/>
      <c r="J163" s="31"/>
      <c r="K163" s="31"/>
      <c r="L163" s="31"/>
      <c r="M163" s="31"/>
      <c r="N163" s="31"/>
      <c r="O163" s="31"/>
      <c r="P163" s="31"/>
      <c r="Q163" s="31"/>
      <c r="R163" s="31"/>
      <c r="S163" s="31"/>
      <c r="T163" s="31"/>
      <c r="U163" s="31"/>
      <c r="V163" s="31"/>
      <c r="W163" s="31"/>
      <c r="X163" s="31"/>
      <c r="Y163" s="31"/>
      <c r="Z163" s="31"/>
      <c r="AA163" s="339"/>
      <c r="AB163" s="190"/>
      <c r="AC163" s="191"/>
      <c r="AD163" s="192"/>
      <c r="AE163" s="126"/>
      <c r="AF163" s="31"/>
      <c r="AG163" s="31"/>
      <c r="AH163" s="31"/>
      <c r="AI163" s="31"/>
      <c r="AJ163" s="31"/>
      <c r="AK163" s="31"/>
      <c r="AL163" s="31"/>
      <c r="AM163" s="31"/>
      <c r="AN163" s="31"/>
      <c r="AO163" s="31"/>
      <c r="AP163" s="31"/>
      <c r="AQ163" s="31"/>
      <c r="AR163" s="31"/>
    </row>
    <row r="164" spans="1:44">
      <c r="A164" s="47"/>
      <c r="B164" s="59"/>
      <c r="C164" s="488"/>
      <c r="D164" s="47"/>
      <c r="E164" s="1027"/>
      <c r="F164" s="342"/>
      <c r="G164" s="31"/>
      <c r="H164" s="31"/>
      <c r="I164" s="31"/>
      <c r="J164" s="31"/>
      <c r="K164" s="31"/>
      <c r="L164" s="31"/>
      <c r="M164" s="31"/>
      <c r="N164" s="31"/>
      <c r="O164" s="31"/>
      <c r="P164" s="31"/>
      <c r="Q164" s="31"/>
      <c r="R164" s="31"/>
      <c r="S164" s="31"/>
      <c r="T164" s="31"/>
      <c r="U164" s="31"/>
      <c r="V164" s="31"/>
      <c r="W164" s="31"/>
      <c r="X164" s="31"/>
      <c r="Y164" s="31"/>
      <c r="Z164" s="31"/>
      <c r="AA164" s="339"/>
      <c r="AB164" s="190"/>
      <c r="AC164" s="191"/>
      <c r="AD164" s="192"/>
      <c r="AE164" s="126"/>
      <c r="AF164" s="31"/>
      <c r="AG164" s="31"/>
      <c r="AH164" s="31"/>
      <c r="AI164" s="31"/>
      <c r="AJ164" s="31"/>
      <c r="AK164" s="31"/>
      <c r="AL164" s="31"/>
      <c r="AM164" s="31"/>
      <c r="AN164" s="31"/>
      <c r="AO164" s="31"/>
      <c r="AP164" s="31"/>
      <c r="AQ164" s="31"/>
      <c r="AR164" s="31"/>
    </row>
    <row r="165" spans="1:44">
      <c r="A165" s="47"/>
      <c r="B165" s="59"/>
      <c r="C165" s="488"/>
      <c r="D165" s="47"/>
      <c r="E165" s="1027"/>
      <c r="F165" s="342"/>
      <c r="G165" s="31"/>
      <c r="H165" s="31"/>
      <c r="I165" s="31"/>
      <c r="J165" s="31"/>
      <c r="K165" s="31"/>
      <c r="L165" s="31"/>
      <c r="M165" s="31"/>
      <c r="N165" s="31"/>
      <c r="O165" s="31"/>
      <c r="P165" s="31"/>
      <c r="Q165" s="31"/>
      <c r="R165" s="31"/>
      <c r="S165" s="31"/>
      <c r="T165" s="31"/>
      <c r="U165" s="31"/>
      <c r="V165" s="31"/>
      <c r="W165" s="31"/>
      <c r="X165" s="31"/>
      <c r="Y165" s="31"/>
      <c r="Z165" s="31"/>
      <c r="AA165" s="339"/>
      <c r="AB165" s="190"/>
      <c r="AC165" s="191"/>
      <c r="AD165" s="192"/>
      <c r="AE165" s="126"/>
      <c r="AF165" s="31"/>
      <c r="AG165" s="31"/>
      <c r="AH165" s="31"/>
      <c r="AI165" s="31"/>
      <c r="AJ165" s="31"/>
      <c r="AK165" s="31"/>
      <c r="AL165" s="31"/>
      <c r="AM165" s="31"/>
      <c r="AN165" s="31"/>
      <c r="AO165" s="31"/>
      <c r="AP165" s="31"/>
      <c r="AQ165" s="31"/>
      <c r="AR165" s="31"/>
    </row>
    <row r="166" spans="1:44">
      <c r="A166" s="47"/>
      <c r="B166" s="59"/>
      <c r="C166" s="488"/>
      <c r="D166" s="47"/>
      <c r="E166" s="1027"/>
      <c r="F166" s="342"/>
      <c r="G166" s="31"/>
      <c r="H166" s="31"/>
      <c r="I166" s="31"/>
      <c r="J166" s="31"/>
      <c r="K166" s="31"/>
      <c r="L166" s="31"/>
      <c r="M166" s="31"/>
      <c r="N166" s="31"/>
      <c r="O166" s="31"/>
      <c r="P166" s="31"/>
      <c r="Q166" s="31"/>
      <c r="R166" s="31"/>
      <c r="S166" s="31"/>
      <c r="T166" s="31"/>
      <c r="U166" s="31"/>
      <c r="V166" s="31"/>
      <c r="W166" s="31"/>
      <c r="X166" s="31"/>
      <c r="Y166" s="31"/>
      <c r="Z166" s="31"/>
      <c r="AA166" s="339"/>
      <c r="AB166" s="190"/>
      <c r="AC166" s="191"/>
      <c r="AD166" s="192"/>
      <c r="AE166" s="126"/>
      <c r="AF166" s="31"/>
      <c r="AG166" s="31"/>
      <c r="AH166" s="31"/>
      <c r="AI166" s="31"/>
      <c r="AJ166" s="31"/>
      <c r="AK166" s="31"/>
      <c r="AL166" s="31"/>
      <c r="AM166" s="31"/>
      <c r="AN166" s="31"/>
      <c r="AO166" s="31"/>
      <c r="AP166" s="31"/>
      <c r="AQ166" s="31"/>
      <c r="AR166" s="31"/>
    </row>
    <row r="167" spans="1:44">
      <c r="A167" s="47"/>
      <c r="B167" s="59"/>
      <c r="C167" s="488"/>
      <c r="D167" s="47"/>
      <c r="E167" s="1027"/>
      <c r="F167" s="342"/>
      <c r="G167" s="31"/>
      <c r="H167" s="31"/>
      <c r="I167" s="31"/>
      <c r="J167" s="31"/>
      <c r="K167" s="31"/>
      <c r="L167" s="31"/>
      <c r="M167" s="31"/>
      <c r="N167" s="31"/>
      <c r="O167" s="31"/>
      <c r="P167" s="31"/>
      <c r="Q167" s="31"/>
      <c r="R167" s="31"/>
      <c r="S167" s="31"/>
      <c r="T167" s="31"/>
      <c r="U167" s="31"/>
      <c r="V167" s="31"/>
      <c r="W167" s="31"/>
      <c r="X167" s="31"/>
      <c r="Y167" s="31"/>
      <c r="Z167" s="31"/>
      <c r="AA167" s="339"/>
      <c r="AB167" s="190"/>
      <c r="AC167" s="191"/>
      <c r="AD167" s="192"/>
      <c r="AE167" s="126"/>
      <c r="AF167" s="31"/>
      <c r="AG167" s="31"/>
      <c r="AH167" s="31"/>
      <c r="AI167" s="31"/>
      <c r="AJ167" s="31"/>
      <c r="AK167" s="31"/>
      <c r="AL167" s="31"/>
      <c r="AM167" s="31"/>
      <c r="AN167" s="31"/>
      <c r="AO167" s="31"/>
      <c r="AP167" s="31"/>
      <c r="AQ167" s="31"/>
      <c r="AR167" s="31"/>
    </row>
    <row r="168" spans="1:44">
      <c r="A168" s="47"/>
      <c r="B168" s="59"/>
      <c r="C168" s="488"/>
      <c r="D168" s="47"/>
      <c r="E168" s="1027"/>
      <c r="F168" s="342"/>
      <c r="G168" s="31"/>
      <c r="H168" s="31"/>
      <c r="I168" s="31"/>
      <c r="J168" s="31"/>
      <c r="K168" s="31"/>
      <c r="L168" s="31"/>
      <c r="M168" s="31"/>
      <c r="N168" s="31"/>
      <c r="O168" s="31"/>
      <c r="P168" s="31"/>
      <c r="Q168" s="31"/>
      <c r="R168" s="31"/>
      <c r="S168" s="31"/>
      <c r="T168" s="31"/>
      <c r="U168" s="31"/>
      <c r="V168" s="31"/>
      <c r="W168" s="31"/>
      <c r="X168" s="31"/>
      <c r="Y168" s="31"/>
      <c r="Z168" s="31"/>
      <c r="AA168" s="339"/>
      <c r="AB168" s="190"/>
      <c r="AC168" s="191"/>
      <c r="AD168" s="192"/>
      <c r="AE168" s="126"/>
      <c r="AF168" s="31"/>
      <c r="AG168" s="31"/>
      <c r="AH168" s="31"/>
      <c r="AI168" s="31"/>
      <c r="AJ168" s="31"/>
      <c r="AK168" s="31"/>
      <c r="AL168" s="31"/>
      <c r="AM168" s="31"/>
      <c r="AN168" s="31"/>
      <c r="AO168" s="31"/>
      <c r="AP168" s="31"/>
      <c r="AQ168" s="31"/>
      <c r="AR168" s="31"/>
    </row>
    <row r="169" spans="1:44">
      <c r="A169" s="47"/>
      <c r="B169" s="59"/>
      <c r="C169" s="488"/>
      <c r="D169" s="47"/>
      <c r="E169" s="1027"/>
      <c r="F169" s="342"/>
      <c r="G169" s="31"/>
      <c r="H169" s="31"/>
      <c r="I169" s="31"/>
      <c r="J169" s="31"/>
      <c r="K169" s="31"/>
      <c r="L169" s="31"/>
      <c r="M169" s="31"/>
      <c r="N169" s="31"/>
      <c r="O169" s="31"/>
      <c r="P169" s="31"/>
      <c r="Q169" s="31"/>
      <c r="R169" s="31"/>
      <c r="S169" s="31"/>
      <c r="T169" s="31"/>
      <c r="U169" s="31"/>
      <c r="V169" s="31"/>
      <c r="W169" s="31"/>
      <c r="X169" s="31"/>
      <c r="Y169" s="31"/>
      <c r="Z169" s="31"/>
      <c r="AA169" s="339"/>
      <c r="AB169" s="190"/>
      <c r="AC169" s="191"/>
      <c r="AD169" s="192"/>
      <c r="AE169" s="126"/>
      <c r="AF169" s="31"/>
      <c r="AG169" s="31"/>
      <c r="AH169" s="31"/>
      <c r="AI169" s="31"/>
      <c r="AJ169" s="31"/>
      <c r="AK169" s="31"/>
      <c r="AL169" s="31"/>
      <c r="AM169" s="31"/>
      <c r="AN169" s="31"/>
      <c r="AO169" s="31"/>
      <c r="AP169" s="31"/>
      <c r="AQ169" s="31"/>
      <c r="AR169" s="31"/>
    </row>
    <row r="170" spans="1:44">
      <c r="A170" s="47"/>
      <c r="B170" s="59"/>
      <c r="C170" s="488"/>
      <c r="D170" s="47"/>
      <c r="E170" s="1027"/>
      <c r="F170" s="342"/>
      <c r="G170" s="31"/>
      <c r="H170" s="31"/>
      <c r="I170" s="31"/>
      <c r="J170" s="31"/>
      <c r="K170" s="31"/>
      <c r="L170" s="31"/>
      <c r="M170" s="31"/>
      <c r="N170" s="31"/>
      <c r="O170" s="31"/>
      <c r="P170" s="31"/>
      <c r="Q170" s="31"/>
      <c r="R170" s="31"/>
      <c r="S170" s="31"/>
      <c r="T170" s="31"/>
      <c r="U170" s="31"/>
      <c r="V170" s="31"/>
      <c r="W170" s="31"/>
      <c r="X170" s="31"/>
      <c r="Y170" s="31"/>
      <c r="Z170" s="31"/>
      <c r="AA170" s="339"/>
      <c r="AB170" s="190"/>
      <c r="AC170" s="191"/>
      <c r="AD170" s="192"/>
      <c r="AE170" s="126"/>
      <c r="AF170" s="31"/>
      <c r="AG170" s="31"/>
      <c r="AH170" s="31"/>
      <c r="AI170" s="31"/>
      <c r="AJ170" s="31"/>
      <c r="AK170" s="31"/>
      <c r="AL170" s="31"/>
      <c r="AM170" s="31"/>
      <c r="AN170" s="31"/>
      <c r="AO170" s="31"/>
      <c r="AP170" s="31"/>
      <c r="AQ170" s="31"/>
      <c r="AR170" s="31"/>
    </row>
    <row r="171" spans="1:44">
      <c r="A171" s="47"/>
      <c r="B171" s="59"/>
      <c r="C171" s="488"/>
      <c r="D171" s="47"/>
      <c r="E171" s="1027"/>
      <c r="F171" s="342"/>
      <c r="G171" s="31"/>
      <c r="H171" s="31"/>
      <c r="I171" s="31"/>
      <c r="J171" s="31"/>
      <c r="K171" s="31"/>
      <c r="L171" s="31"/>
      <c r="M171" s="31"/>
      <c r="N171" s="31"/>
      <c r="O171" s="31"/>
      <c r="P171" s="31"/>
      <c r="Q171" s="31"/>
      <c r="R171" s="31"/>
      <c r="S171" s="31"/>
      <c r="T171" s="31"/>
      <c r="U171" s="31"/>
      <c r="V171" s="31"/>
      <c r="W171" s="31"/>
      <c r="X171" s="31"/>
      <c r="Y171" s="31"/>
      <c r="Z171" s="31"/>
      <c r="AA171" s="339"/>
      <c r="AB171" s="190"/>
      <c r="AC171" s="191"/>
      <c r="AD171" s="192"/>
      <c r="AE171" s="126"/>
      <c r="AF171" s="31"/>
      <c r="AG171" s="31"/>
      <c r="AH171" s="31"/>
      <c r="AI171" s="31"/>
      <c r="AJ171" s="31"/>
      <c r="AK171" s="31"/>
      <c r="AL171" s="31"/>
      <c r="AM171" s="31"/>
      <c r="AN171" s="31"/>
      <c r="AO171" s="31"/>
      <c r="AP171" s="31"/>
      <c r="AQ171" s="31"/>
      <c r="AR171" s="31"/>
    </row>
    <row r="172" spans="1:44">
      <c r="A172" s="47"/>
      <c r="B172" s="59"/>
      <c r="C172" s="488"/>
      <c r="D172" s="47"/>
      <c r="E172" s="1027"/>
      <c r="F172" s="342"/>
      <c r="G172" s="31"/>
      <c r="H172" s="31"/>
      <c r="I172" s="31"/>
      <c r="J172" s="31"/>
      <c r="K172" s="31"/>
      <c r="L172" s="31"/>
      <c r="M172" s="31"/>
      <c r="N172" s="31"/>
      <c r="O172" s="31"/>
      <c r="P172" s="31"/>
      <c r="Q172" s="31"/>
      <c r="R172" s="31"/>
      <c r="S172" s="31"/>
      <c r="T172" s="31"/>
      <c r="U172" s="31"/>
      <c r="V172" s="31"/>
      <c r="W172" s="31"/>
      <c r="X172" s="31"/>
      <c r="Y172" s="31"/>
      <c r="Z172" s="31"/>
      <c r="AA172" s="339"/>
      <c r="AB172" s="190"/>
      <c r="AC172" s="191"/>
      <c r="AD172" s="192"/>
      <c r="AE172" s="126"/>
      <c r="AF172" s="31"/>
      <c r="AG172" s="31"/>
      <c r="AH172" s="31"/>
      <c r="AI172" s="31"/>
      <c r="AJ172" s="31"/>
      <c r="AK172" s="31"/>
      <c r="AL172" s="31"/>
      <c r="AM172" s="31"/>
      <c r="AN172" s="31"/>
      <c r="AO172" s="31"/>
      <c r="AP172" s="31"/>
      <c r="AQ172" s="31"/>
      <c r="AR172" s="31"/>
    </row>
    <row r="173" spans="1:44">
      <c r="A173" s="47"/>
      <c r="B173" s="59"/>
      <c r="C173" s="488"/>
      <c r="D173" s="47"/>
      <c r="E173" s="1027"/>
      <c r="F173" s="342"/>
      <c r="G173" s="31"/>
      <c r="H173" s="31"/>
      <c r="I173" s="31"/>
      <c r="J173" s="31"/>
      <c r="K173" s="31"/>
      <c r="L173" s="31"/>
      <c r="M173" s="31"/>
      <c r="N173" s="31"/>
      <c r="O173" s="31"/>
      <c r="P173" s="31"/>
      <c r="Q173" s="31"/>
      <c r="R173" s="31"/>
      <c r="S173" s="31"/>
      <c r="T173" s="31"/>
      <c r="U173" s="31"/>
      <c r="V173" s="31"/>
      <c r="W173" s="31"/>
      <c r="X173" s="31"/>
      <c r="Y173" s="31"/>
      <c r="Z173" s="31"/>
      <c r="AA173" s="339"/>
      <c r="AB173" s="190"/>
      <c r="AC173" s="191"/>
      <c r="AD173" s="192"/>
      <c r="AE173" s="126"/>
      <c r="AF173" s="31"/>
      <c r="AG173" s="31"/>
      <c r="AH173" s="31"/>
      <c r="AI173" s="31"/>
      <c r="AJ173" s="31"/>
      <c r="AK173" s="31"/>
      <c r="AL173" s="31"/>
      <c r="AM173" s="31"/>
      <c r="AN173" s="31"/>
      <c r="AO173" s="31"/>
      <c r="AP173" s="31"/>
      <c r="AQ173" s="31"/>
      <c r="AR173" s="31"/>
    </row>
    <row r="174" spans="1:44">
      <c r="A174" s="47"/>
      <c r="B174" s="59"/>
      <c r="C174" s="488"/>
      <c r="D174" s="47"/>
      <c r="E174" s="1027"/>
      <c r="F174" s="342"/>
      <c r="G174" s="31"/>
      <c r="H174" s="31"/>
      <c r="I174" s="31"/>
      <c r="J174" s="31"/>
      <c r="K174" s="31"/>
      <c r="L174" s="31"/>
      <c r="M174" s="31"/>
      <c r="N174" s="31"/>
      <c r="O174" s="31"/>
      <c r="P174" s="31"/>
      <c r="Q174" s="31"/>
      <c r="R174" s="31"/>
      <c r="S174" s="31"/>
      <c r="T174" s="31"/>
      <c r="U174" s="31"/>
      <c r="V174" s="31"/>
      <c r="W174" s="31"/>
      <c r="X174" s="31"/>
      <c r="Y174" s="31"/>
      <c r="Z174" s="31"/>
      <c r="AA174" s="339"/>
      <c r="AB174" s="190"/>
      <c r="AC174" s="191"/>
      <c r="AD174" s="192"/>
      <c r="AE174" s="126"/>
      <c r="AF174" s="31"/>
      <c r="AG174" s="31"/>
      <c r="AH174" s="31"/>
      <c r="AI174" s="31"/>
      <c r="AJ174" s="31"/>
      <c r="AK174" s="31"/>
      <c r="AL174" s="31"/>
      <c r="AM174" s="31"/>
      <c r="AN174" s="31"/>
      <c r="AO174" s="31"/>
      <c r="AP174" s="31"/>
      <c r="AQ174" s="31"/>
      <c r="AR174" s="31"/>
    </row>
    <row r="175" spans="1:44">
      <c r="A175" s="47"/>
      <c r="B175" s="59"/>
      <c r="C175" s="488"/>
      <c r="D175" s="47"/>
      <c r="E175" s="1027"/>
      <c r="F175" s="342"/>
      <c r="G175" s="31"/>
      <c r="H175" s="31"/>
      <c r="I175" s="31"/>
      <c r="J175" s="31"/>
      <c r="K175" s="31"/>
      <c r="L175" s="31"/>
      <c r="M175" s="31"/>
      <c r="N175" s="31"/>
      <c r="O175" s="31"/>
      <c r="P175" s="31"/>
      <c r="Q175" s="31"/>
      <c r="R175" s="31"/>
      <c r="S175" s="31"/>
      <c r="T175" s="31"/>
      <c r="U175" s="31"/>
      <c r="V175" s="31"/>
      <c r="W175" s="31"/>
      <c r="X175" s="31"/>
      <c r="Y175" s="31"/>
      <c r="Z175" s="31"/>
      <c r="AA175" s="339"/>
      <c r="AB175" s="190"/>
      <c r="AC175" s="191"/>
      <c r="AD175" s="192"/>
      <c r="AE175" s="126"/>
      <c r="AF175" s="31"/>
      <c r="AG175" s="31"/>
      <c r="AH175" s="31"/>
      <c r="AI175" s="31"/>
      <c r="AJ175" s="31"/>
      <c r="AK175" s="31"/>
      <c r="AL175" s="31"/>
      <c r="AM175" s="31"/>
      <c r="AN175" s="31"/>
      <c r="AO175" s="31"/>
      <c r="AP175" s="31"/>
      <c r="AQ175" s="31"/>
      <c r="AR175" s="31"/>
    </row>
    <row r="176" spans="1:44" ht="14.25" customHeight="1">
      <c r="A176" s="328"/>
      <c r="B176" s="330"/>
      <c r="C176" s="105"/>
      <c r="D176" s="139"/>
      <c r="E176" s="139"/>
      <c r="F176" s="142"/>
      <c r="G176" s="46"/>
      <c r="H176" s="46"/>
      <c r="I176" s="46"/>
      <c r="J176" s="46"/>
      <c r="K176" s="46"/>
      <c r="L176" s="46"/>
      <c r="M176" s="46"/>
      <c r="N176" s="46"/>
      <c r="O176" s="46"/>
      <c r="P176" s="46"/>
      <c r="Q176" s="46"/>
      <c r="R176" s="46"/>
      <c r="S176" s="46"/>
      <c r="T176" s="46"/>
      <c r="U176" s="46"/>
      <c r="V176" s="46"/>
      <c r="W176" s="46"/>
      <c r="X176" s="46"/>
      <c r="Y176" s="46"/>
      <c r="Z176" s="46"/>
      <c r="AA176" s="143"/>
      <c r="AB176" s="144"/>
      <c r="AC176" s="145"/>
      <c r="AD176" s="146"/>
      <c r="AE176" s="126"/>
      <c r="AF176" s="327"/>
      <c r="AG176" s="129"/>
      <c r="AH176" s="129"/>
      <c r="AI176" s="129"/>
      <c r="AJ176" s="129"/>
      <c r="AK176" s="129"/>
      <c r="AL176" s="129"/>
      <c r="AM176" s="129"/>
      <c r="AN176" s="129"/>
      <c r="AO176" s="129"/>
      <c r="AP176" s="31"/>
      <c r="AQ176" s="45"/>
      <c r="AR176" s="31"/>
    </row>
    <row r="177" spans="1:44" ht="13.5" customHeight="1">
      <c r="A177" s="1008" t="s">
        <v>1053</v>
      </c>
      <c r="B177" s="592">
        <v>6</v>
      </c>
      <c r="C177" s="2225" t="s">
        <v>536</v>
      </c>
      <c r="D177" s="139" t="s">
        <v>535</v>
      </c>
      <c r="E177" s="2492" t="s">
        <v>628</v>
      </c>
      <c r="F177" s="142"/>
      <c r="G177" s="2476" t="s">
        <v>72</v>
      </c>
      <c r="H177" s="2476"/>
      <c r="I177" s="2476"/>
      <c r="J177" s="2476"/>
      <c r="K177" s="2476"/>
      <c r="L177" s="2476"/>
      <c r="M177" s="2493"/>
      <c r="N177" s="2494" t="s">
        <v>114</v>
      </c>
      <c r="O177" s="2494"/>
      <c r="P177" s="2494"/>
      <c r="Q177" s="2494"/>
      <c r="R177" s="2494"/>
      <c r="S177" s="2494"/>
      <c r="T177" s="2494"/>
      <c r="U177" s="2494"/>
      <c r="V177" s="2494"/>
      <c r="W177" s="46"/>
      <c r="X177" s="46"/>
      <c r="Y177" s="46"/>
      <c r="Z177" s="46"/>
      <c r="AA177" s="143"/>
      <c r="AB177" s="1082" t="s">
        <v>495</v>
      </c>
      <c r="AC177" s="1113"/>
      <c r="AD177" s="1114"/>
      <c r="AE177" s="126"/>
      <c r="AF177" s="327"/>
      <c r="AG177" s="129"/>
      <c r="AH177" s="129"/>
      <c r="AI177" s="129"/>
      <c r="AJ177" s="129"/>
      <c r="AK177" s="129"/>
      <c r="AL177" s="129"/>
      <c r="AM177" s="129"/>
      <c r="AN177" s="129"/>
      <c r="AO177" s="129"/>
      <c r="AP177" s="31"/>
      <c r="AQ177" s="45"/>
      <c r="AR177" s="31"/>
    </row>
    <row r="178" spans="1:44">
      <c r="A178" s="1008"/>
      <c r="B178" s="592"/>
      <c r="C178" s="2225"/>
      <c r="D178" s="139"/>
      <c r="E178" s="2492"/>
      <c r="F178" s="142"/>
      <c r="G178" s="2476"/>
      <c r="H178" s="2476"/>
      <c r="I178" s="2476"/>
      <c r="J178" s="2476"/>
      <c r="K178" s="2476"/>
      <c r="L178" s="2476"/>
      <c r="M178" s="2493"/>
      <c r="N178" s="2494"/>
      <c r="O178" s="2494"/>
      <c r="P178" s="2494"/>
      <c r="Q178" s="2494"/>
      <c r="R178" s="2494"/>
      <c r="S178" s="2494"/>
      <c r="T178" s="2494"/>
      <c r="U178" s="2494"/>
      <c r="V178" s="2494"/>
      <c r="W178" s="46"/>
      <c r="X178" s="46"/>
      <c r="Y178" s="46"/>
      <c r="Z178" s="46"/>
      <c r="AA178" s="143"/>
      <c r="AB178" s="1082"/>
      <c r="AC178" s="1113"/>
      <c r="AD178" s="1114"/>
      <c r="AE178" s="126"/>
      <c r="AF178" s="327"/>
      <c r="AG178" s="129"/>
      <c r="AH178" s="129"/>
      <c r="AI178" s="129"/>
      <c r="AJ178" s="129"/>
      <c r="AK178" s="129"/>
      <c r="AL178" s="129"/>
      <c r="AM178" s="129"/>
      <c r="AN178" s="129"/>
      <c r="AO178" s="129"/>
      <c r="AP178" s="31"/>
      <c r="AQ178" s="45"/>
      <c r="AR178" s="31"/>
    </row>
    <row r="179" spans="1:44">
      <c r="A179" s="1008"/>
      <c r="B179" s="592"/>
      <c r="C179" s="2225"/>
      <c r="D179" s="139"/>
      <c r="E179" s="2492"/>
      <c r="F179" s="142"/>
      <c r="G179" s="46"/>
      <c r="H179" s="46"/>
      <c r="I179" s="46"/>
      <c r="J179" s="46"/>
      <c r="K179" s="46"/>
      <c r="L179" s="46"/>
      <c r="M179" s="46"/>
      <c r="N179" s="46"/>
      <c r="O179" s="46"/>
      <c r="P179" s="46"/>
      <c r="Q179" s="46"/>
      <c r="R179" s="46"/>
      <c r="S179" s="46"/>
      <c r="T179" s="46"/>
      <c r="U179" s="46"/>
      <c r="V179" s="46"/>
      <c r="W179" s="46"/>
      <c r="X179" s="46"/>
      <c r="Y179" s="46"/>
      <c r="Z179" s="46"/>
      <c r="AA179" s="143"/>
      <c r="AB179" s="1082"/>
      <c r="AC179" s="1113"/>
      <c r="AD179" s="1114"/>
      <c r="AE179" s="126"/>
      <c r="AF179" s="327"/>
      <c r="AG179" s="129"/>
      <c r="AH179" s="129"/>
      <c r="AI179" s="129"/>
      <c r="AJ179" s="129"/>
      <c r="AK179" s="129"/>
      <c r="AL179" s="129"/>
      <c r="AM179" s="129"/>
      <c r="AN179" s="129"/>
      <c r="AO179" s="129"/>
      <c r="AP179" s="31"/>
      <c r="AQ179" s="45"/>
      <c r="AR179" s="31"/>
    </row>
    <row r="180" spans="1:44">
      <c r="A180" s="1008"/>
      <c r="B180" s="330"/>
      <c r="C180" s="105"/>
      <c r="D180" s="139"/>
      <c r="E180" s="2492"/>
      <c r="F180" s="142"/>
      <c r="G180" s="46"/>
      <c r="H180" s="46"/>
      <c r="I180" s="46"/>
      <c r="J180" s="46"/>
      <c r="K180" s="46"/>
      <c r="L180" s="46"/>
      <c r="M180" s="46"/>
      <c r="N180" s="46"/>
      <c r="O180" s="46"/>
      <c r="P180" s="46"/>
      <c r="Q180" s="46"/>
      <c r="R180" s="46"/>
      <c r="S180" s="46"/>
      <c r="T180" s="46"/>
      <c r="U180" s="46"/>
      <c r="V180" s="46"/>
      <c r="W180" s="46"/>
      <c r="X180" s="46"/>
      <c r="Y180" s="46"/>
      <c r="Z180" s="46"/>
      <c r="AA180" s="143"/>
      <c r="AB180" s="144"/>
      <c r="AC180" s="145"/>
      <c r="AD180" s="146"/>
      <c r="AE180" s="126"/>
      <c r="AF180" s="327"/>
      <c r="AG180" s="129"/>
      <c r="AH180" s="129"/>
      <c r="AI180" s="129"/>
      <c r="AJ180" s="129"/>
      <c r="AK180" s="129"/>
      <c r="AL180" s="129"/>
      <c r="AM180" s="129"/>
      <c r="AN180" s="129"/>
      <c r="AO180" s="129"/>
      <c r="AP180" s="31"/>
      <c r="AQ180" s="45"/>
      <c r="AR180" s="31"/>
    </row>
    <row r="181" spans="1:44">
      <c r="A181" s="1008"/>
      <c r="B181" s="330"/>
      <c r="C181" s="105"/>
      <c r="D181" s="139"/>
      <c r="E181" s="2492"/>
      <c r="F181" s="142"/>
      <c r="G181" s="46"/>
      <c r="H181" s="46"/>
      <c r="I181" s="46"/>
      <c r="J181" s="46"/>
      <c r="K181" s="46"/>
      <c r="L181" s="46"/>
      <c r="M181" s="46"/>
      <c r="N181" s="46"/>
      <c r="O181" s="46"/>
      <c r="P181" s="46"/>
      <c r="Q181" s="46"/>
      <c r="R181" s="46"/>
      <c r="S181" s="46"/>
      <c r="T181" s="46"/>
      <c r="U181" s="46"/>
      <c r="V181" s="46"/>
      <c r="W181" s="46"/>
      <c r="X181" s="46"/>
      <c r="Y181" s="46"/>
      <c r="Z181" s="46"/>
      <c r="AA181" s="143"/>
      <c r="AB181" s="144"/>
      <c r="AC181" s="145"/>
      <c r="AD181" s="146"/>
      <c r="AE181" s="126"/>
      <c r="AF181" s="327"/>
      <c r="AG181" s="129"/>
      <c r="AH181" s="129"/>
      <c r="AI181" s="129"/>
      <c r="AJ181" s="129"/>
      <c r="AK181" s="129"/>
      <c r="AL181" s="129"/>
      <c r="AM181" s="129"/>
      <c r="AN181" s="129"/>
      <c r="AO181" s="129"/>
      <c r="AP181" s="31"/>
      <c r="AQ181" s="45"/>
      <c r="AR181" s="31"/>
    </row>
    <row r="182" spans="1:44">
      <c r="A182" s="1008"/>
      <c r="B182" s="330"/>
      <c r="C182" s="105"/>
      <c r="D182" s="139"/>
      <c r="E182" s="2492"/>
      <c r="F182" s="142"/>
      <c r="G182" s="46"/>
      <c r="H182" s="46"/>
      <c r="I182" s="46"/>
      <c r="J182" s="46"/>
      <c r="K182" s="46"/>
      <c r="L182" s="46"/>
      <c r="M182" s="46"/>
      <c r="N182" s="46"/>
      <c r="O182" s="46"/>
      <c r="P182" s="46"/>
      <c r="Q182" s="46"/>
      <c r="R182" s="46"/>
      <c r="S182" s="46"/>
      <c r="T182" s="46"/>
      <c r="U182" s="46"/>
      <c r="V182" s="46"/>
      <c r="W182" s="46"/>
      <c r="X182" s="46"/>
      <c r="Y182" s="46"/>
      <c r="Z182" s="46"/>
      <c r="AA182" s="143"/>
      <c r="AB182" s="144"/>
      <c r="AC182" s="145"/>
      <c r="AD182" s="146"/>
      <c r="AE182" s="126"/>
      <c r="AF182" s="327"/>
      <c r="AG182" s="129"/>
      <c r="AH182" s="129"/>
      <c r="AI182" s="129"/>
      <c r="AJ182" s="129"/>
      <c r="AK182" s="129"/>
      <c r="AL182" s="129"/>
      <c r="AM182" s="129"/>
      <c r="AN182" s="129"/>
      <c r="AO182" s="129"/>
      <c r="AP182" s="31"/>
      <c r="AQ182" s="45"/>
      <c r="AR182" s="31"/>
    </row>
    <row r="183" spans="1:44">
      <c r="A183" s="1008"/>
      <c r="B183" s="330"/>
      <c r="C183" s="105"/>
      <c r="D183" s="139"/>
      <c r="E183" s="2492"/>
      <c r="F183" s="142"/>
      <c r="G183" s="46"/>
      <c r="H183" s="46"/>
      <c r="I183" s="46"/>
      <c r="J183" s="46"/>
      <c r="K183" s="46"/>
      <c r="L183" s="46"/>
      <c r="M183" s="46"/>
      <c r="N183" s="46"/>
      <c r="O183" s="46"/>
      <c r="P183" s="46"/>
      <c r="Q183" s="46"/>
      <c r="R183" s="46"/>
      <c r="S183" s="46"/>
      <c r="T183" s="46"/>
      <c r="U183" s="46"/>
      <c r="V183" s="46"/>
      <c r="W183" s="46"/>
      <c r="X183" s="46"/>
      <c r="Y183" s="46"/>
      <c r="Z183" s="46"/>
      <c r="AA183" s="143"/>
      <c r="AB183" s="144"/>
      <c r="AC183" s="145"/>
      <c r="AD183" s="146"/>
      <c r="AE183" s="126"/>
      <c r="AF183" s="327"/>
      <c r="AG183" s="129"/>
      <c r="AH183" s="129"/>
      <c r="AI183" s="129"/>
      <c r="AJ183" s="129"/>
      <c r="AK183" s="129"/>
      <c r="AL183" s="129"/>
      <c r="AM183" s="129"/>
      <c r="AN183" s="129"/>
      <c r="AO183" s="129"/>
      <c r="AP183" s="31"/>
      <c r="AQ183" s="45"/>
      <c r="AR183" s="31"/>
    </row>
    <row r="184" spans="1:44">
      <c r="A184" s="47"/>
      <c r="B184" s="330"/>
      <c r="C184" s="105"/>
      <c r="D184" s="139"/>
      <c r="E184" s="2492"/>
      <c r="F184" s="142"/>
      <c r="G184" s="46"/>
      <c r="H184" s="46"/>
      <c r="I184" s="46"/>
      <c r="J184" s="46"/>
      <c r="K184" s="46"/>
      <c r="L184" s="46"/>
      <c r="M184" s="46"/>
      <c r="N184" s="46"/>
      <c r="O184" s="46"/>
      <c r="P184" s="46"/>
      <c r="Q184" s="46"/>
      <c r="R184" s="46"/>
      <c r="S184" s="46"/>
      <c r="T184" s="46"/>
      <c r="U184" s="46"/>
      <c r="V184" s="46"/>
      <c r="W184" s="46"/>
      <c r="X184" s="46"/>
      <c r="Y184" s="46"/>
      <c r="Z184" s="46"/>
      <c r="AA184" s="143"/>
      <c r="AB184" s="144"/>
      <c r="AC184" s="145"/>
      <c r="AD184" s="146"/>
      <c r="AE184" s="126"/>
      <c r="AF184" s="327"/>
      <c r="AG184" s="129"/>
      <c r="AH184" s="129"/>
      <c r="AI184" s="129"/>
      <c r="AJ184" s="129"/>
      <c r="AK184" s="129"/>
      <c r="AL184" s="129"/>
      <c r="AM184" s="129"/>
      <c r="AN184" s="129"/>
      <c r="AO184" s="129"/>
      <c r="AP184" s="31"/>
      <c r="AQ184" s="45"/>
      <c r="AR184" s="31"/>
    </row>
    <row r="185" spans="1:44">
      <c r="A185" s="47"/>
      <c r="B185" s="330"/>
      <c r="C185" s="105"/>
      <c r="D185" s="139"/>
      <c r="E185" s="2492"/>
      <c r="F185" s="142"/>
      <c r="G185" s="46"/>
      <c r="H185" s="46"/>
      <c r="I185" s="46"/>
      <c r="J185" s="46"/>
      <c r="K185" s="46"/>
      <c r="L185" s="46"/>
      <c r="M185" s="46"/>
      <c r="N185" s="46"/>
      <c r="O185" s="46"/>
      <c r="P185" s="46"/>
      <c r="Q185" s="46"/>
      <c r="R185" s="46"/>
      <c r="S185" s="46"/>
      <c r="T185" s="46"/>
      <c r="U185" s="46"/>
      <c r="V185" s="46"/>
      <c r="W185" s="46"/>
      <c r="X185" s="46"/>
      <c r="Y185" s="46"/>
      <c r="Z185" s="46"/>
      <c r="AA185" s="143"/>
      <c r="AB185" s="144"/>
      <c r="AC185" s="145"/>
      <c r="AD185" s="146"/>
      <c r="AE185" s="126"/>
      <c r="AF185" s="327"/>
      <c r="AG185" s="129"/>
      <c r="AH185" s="129"/>
      <c r="AI185" s="129"/>
      <c r="AJ185" s="129"/>
      <c r="AK185" s="129"/>
      <c r="AL185" s="129"/>
      <c r="AM185" s="129"/>
      <c r="AN185" s="129"/>
      <c r="AO185" s="129"/>
      <c r="AP185" s="31"/>
      <c r="AQ185" s="45"/>
      <c r="AR185" s="31"/>
    </row>
    <row r="186" spans="1:44" ht="13.5" customHeight="1">
      <c r="A186" s="328"/>
      <c r="B186" s="330"/>
      <c r="C186" s="105"/>
      <c r="D186" s="139" t="s">
        <v>535</v>
      </c>
      <c r="E186" s="2492" t="s">
        <v>537</v>
      </c>
      <c r="F186" s="142"/>
      <c r="G186" s="46"/>
      <c r="H186" s="46"/>
      <c r="I186" s="46"/>
      <c r="J186" s="46"/>
      <c r="K186" s="46"/>
      <c r="L186" s="46"/>
      <c r="M186" s="46"/>
      <c r="N186" s="46"/>
      <c r="O186" s="46"/>
      <c r="P186" s="46"/>
      <c r="Q186" s="46"/>
      <c r="R186" s="46"/>
      <c r="S186" s="46"/>
      <c r="T186" s="46"/>
      <c r="U186" s="46"/>
      <c r="V186" s="46"/>
      <c r="W186" s="46"/>
      <c r="X186" s="46"/>
      <c r="Y186" s="46"/>
      <c r="Z186" s="46"/>
      <c r="AA186" s="143"/>
      <c r="AB186" s="144"/>
      <c r="AC186" s="145"/>
      <c r="AD186" s="146"/>
      <c r="AE186" s="126"/>
      <c r="AF186" s="327"/>
      <c r="AG186" s="129"/>
      <c r="AH186" s="129"/>
      <c r="AI186" s="129"/>
      <c r="AJ186" s="129"/>
      <c r="AK186" s="129"/>
      <c r="AL186" s="129"/>
      <c r="AM186" s="129"/>
      <c r="AN186" s="129"/>
      <c r="AO186" s="129"/>
      <c r="AP186" s="31"/>
      <c r="AQ186" s="45"/>
      <c r="AR186" s="31"/>
    </row>
    <row r="187" spans="1:44">
      <c r="A187" s="328"/>
      <c r="B187" s="330"/>
      <c r="C187" s="105"/>
      <c r="D187" s="139"/>
      <c r="E187" s="2492"/>
      <c r="F187" s="142"/>
      <c r="G187" s="46"/>
      <c r="H187" s="46"/>
      <c r="I187" s="46"/>
      <c r="J187" s="46"/>
      <c r="K187" s="46"/>
      <c r="L187" s="46"/>
      <c r="M187" s="46"/>
      <c r="N187" s="46"/>
      <c r="O187" s="46"/>
      <c r="P187" s="46"/>
      <c r="Q187" s="46"/>
      <c r="R187" s="46"/>
      <c r="S187" s="46"/>
      <c r="T187" s="46"/>
      <c r="U187" s="46"/>
      <c r="V187" s="46"/>
      <c r="W187" s="46"/>
      <c r="X187" s="46"/>
      <c r="Y187" s="46"/>
      <c r="Z187" s="46"/>
      <c r="AA187" s="143"/>
      <c r="AB187" s="144"/>
      <c r="AC187" s="145"/>
      <c r="AD187" s="146"/>
      <c r="AE187" s="126"/>
      <c r="AF187" s="327"/>
      <c r="AG187" s="129"/>
      <c r="AH187" s="129"/>
      <c r="AI187" s="129"/>
      <c r="AJ187" s="129"/>
      <c r="AK187" s="129"/>
      <c r="AL187" s="129"/>
      <c r="AM187" s="129"/>
      <c r="AN187" s="129"/>
      <c r="AO187" s="129"/>
      <c r="AP187" s="31"/>
      <c r="AQ187" s="45"/>
      <c r="AR187" s="31"/>
    </row>
    <row r="188" spans="1:44">
      <c r="A188" s="328"/>
      <c r="B188" s="330"/>
      <c r="C188" s="105"/>
      <c r="D188" s="139"/>
      <c r="E188" s="2492"/>
      <c r="F188" s="142"/>
      <c r="G188" s="46"/>
      <c r="H188" s="46"/>
      <c r="I188" s="46"/>
      <c r="J188" s="46"/>
      <c r="K188" s="46"/>
      <c r="L188" s="46"/>
      <c r="M188" s="46"/>
      <c r="N188" s="46"/>
      <c r="O188" s="46"/>
      <c r="P188" s="46"/>
      <c r="Q188" s="46"/>
      <c r="R188" s="46"/>
      <c r="S188" s="46"/>
      <c r="T188" s="46"/>
      <c r="U188" s="46"/>
      <c r="V188" s="46"/>
      <c r="W188" s="46"/>
      <c r="X188" s="46"/>
      <c r="Y188" s="46"/>
      <c r="Z188" s="46"/>
      <c r="AA188" s="143"/>
      <c r="AB188" s="144"/>
      <c r="AC188" s="145"/>
      <c r="AD188" s="146"/>
      <c r="AE188" s="126"/>
      <c r="AF188" s="327"/>
      <c r="AG188" s="129"/>
      <c r="AH188" s="129"/>
      <c r="AI188" s="129"/>
      <c r="AJ188" s="129"/>
      <c r="AK188" s="129"/>
      <c r="AL188" s="129"/>
      <c r="AM188" s="129"/>
      <c r="AN188" s="129"/>
      <c r="AO188" s="129"/>
      <c r="AP188" s="31"/>
      <c r="AQ188" s="45"/>
      <c r="AR188" s="31"/>
    </row>
    <row r="189" spans="1:44">
      <c r="A189" s="328"/>
      <c r="B189" s="330"/>
      <c r="C189" s="105"/>
      <c r="D189" s="139"/>
      <c r="E189" s="2492"/>
      <c r="F189" s="142"/>
      <c r="G189" s="46"/>
      <c r="H189" s="46"/>
      <c r="I189" s="46"/>
      <c r="J189" s="46"/>
      <c r="K189" s="46"/>
      <c r="L189" s="46"/>
      <c r="M189" s="46"/>
      <c r="N189" s="46"/>
      <c r="O189" s="46"/>
      <c r="P189" s="46"/>
      <c r="Q189" s="46"/>
      <c r="R189" s="46"/>
      <c r="S189" s="46"/>
      <c r="T189" s="46"/>
      <c r="U189" s="46"/>
      <c r="V189" s="46"/>
      <c r="W189" s="46"/>
      <c r="X189" s="46"/>
      <c r="Y189" s="46"/>
      <c r="Z189" s="46"/>
      <c r="AA189" s="143"/>
      <c r="AB189" s="144"/>
      <c r="AC189" s="145"/>
      <c r="AD189" s="146"/>
      <c r="AE189" s="126"/>
      <c r="AF189" s="327"/>
      <c r="AG189" s="129"/>
      <c r="AH189" s="129"/>
      <c r="AI189" s="129"/>
      <c r="AJ189" s="129"/>
      <c r="AK189" s="129"/>
      <c r="AL189" s="129"/>
      <c r="AM189" s="129"/>
      <c r="AN189" s="129"/>
      <c r="AO189" s="129"/>
      <c r="AP189" s="31"/>
      <c r="AQ189" s="45"/>
      <c r="AR189" s="31"/>
    </row>
    <row r="190" spans="1:44">
      <c r="A190" s="328"/>
      <c r="B190" s="330"/>
      <c r="C190" s="105"/>
      <c r="D190" s="139"/>
      <c r="E190" s="2492"/>
      <c r="F190" s="142"/>
      <c r="G190" s="46"/>
      <c r="H190" s="46"/>
      <c r="I190" s="46"/>
      <c r="J190" s="46"/>
      <c r="K190" s="46"/>
      <c r="L190" s="46"/>
      <c r="M190" s="46"/>
      <c r="N190" s="46"/>
      <c r="O190" s="46"/>
      <c r="P190" s="46"/>
      <c r="Q190" s="46"/>
      <c r="R190" s="46"/>
      <c r="S190" s="46"/>
      <c r="T190" s="46"/>
      <c r="U190" s="46"/>
      <c r="V190" s="46"/>
      <c r="W190" s="46"/>
      <c r="X190" s="46"/>
      <c r="Y190" s="46"/>
      <c r="Z190" s="46"/>
      <c r="AA190" s="143"/>
      <c r="AB190" s="144"/>
      <c r="AC190" s="145"/>
      <c r="AD190" s="146"/>
      <c r="AE190" s="126"/>
      <c r="AF190" s="327"/>
      <c r="AG190" s="129"/>
      <c r="AH190" s="129"/>
      <c r="AI190" s="129"/>
      <c r="AJ190" s="129"/>
      <c r="AK190" s="129"/>
      <c r="AL190" s="129"/>
      <c r="AM190" s="129"/>
      <c r="AN190" s="129"/>
      <c r="AO190" s="129"/>
      <c r="AP190" s="31"/>
      <c r="AQ190" s="45"/>
      <c r="AR190" s="31"/>
    </row>
    <row r="191" spans="1:44">
      <c r="A191" s="328"/>
      <c r="B191" s="330"/>
      <c r="C191" s="105"/>
      <c r="D191" s="139"/>
      <c r="E191" s="2492"/>
      <c r="F191" s="142"/>
      <c r="G191" s="46"/>
      <c r="H191" s="46"/>
      <c r="I191" s="46"/>
      <c r="J191" s="46"/>
      <c r="K191" s="46"/>
      <c r="L191" s="46"/>
      <c r="M191" s="46"/>
      <c r="N191" s="46"/>
      <c r="O191" s="46"/>
      <c r="P191" s="46"/>
      <c r="Q191" s="46"/>
      <c r="R191" s="46"/>
      <c r="S191" s="46"/>
      <c r="T191" s="46"/>
      <c r="U191" s="46"/>
      <c r="V191" s="46"/>
      <c r="W191" s="46"/>
      <c r="X191" s="46"/>
      <c r="Y191" s="46"/>
      <c r="Z191" s="46"/>
      <c r="AA191" s="143"/>
      <c r="AB191" s="144"/>
      <c r="AC191" s="145"/>
      <c r="AD191" s="146"/>
      <c r="AE191" s="126"/>
      <c r="AF191" s="327"/>
      <c r="AG191" s="129"/>
      <c r="AH191" s="129"/>
      <c r="AI191" s="129"/>
      <c r="AJ191" s="129"/>
      <c r="AK191" s="129"/>
      <c r="AL191" s="129"/>
      <c r="AM191" s="129"/>
      <c r="AN191" s="129"/>
      <c r="AO191" s="129"/>
      <c r="AP191" s="31"/>
      <c r="AQ191" s="45"/>
      <c r="AR191" s="31"/>
    </row>
    <row r="192" spans="1:44">
      <c r="A192" s="328"/>
      <c r="B192" s="330"/>
      <c r="C192" s="105"/>
      <c r="D192" s="139"/>
      <c r="E192" s="2492"/>
      <c r="F192" s="142"/>
      <c r="G192" s="46"/>
      <c r="H192" s="46"/>
      <c r="I192" s="46"/>
      <c r="J192" s="46"/>
      <c r="K192" s="46"/>
      <c r="L192" s="46"/>
      <c r="M192" s="46"/>
      <c r="N192" s="46"/>
      <c r="O192" s="46"/>
      <c r="P192" s="46"/>
      <c r="Q192" s="46"/>
      <c r="R192" s="46"/>
      <c r="S192" s="46"/>
      <c r="T192" s="46"/>
      <c r="U192" s="46"/>
      <c r="V192" s="46"/>
      <c r="W192" s="46"/>
      <c r="X192" s="46"/>
      <c r="Y192" s="46"/>
      <c r="Z192" s="46"/>
      <c r="AA192" s="143"/>
      <c r="AB192" s="144"/>
      <c r="AC192" s="145"/>
      <c r="AD192" s="146"/>
      <c r="AE192" s="126"/>
      <c r="AF192" s="327"/>
      <c r="AG192" s="129"/>
      <c r="AH192" s="129"/>
      <c r="AI192" s="129"/>
      <c r="AJ192" s="129"/>
      <c r="AK192" s="129"/>
      <c r="AL192" s="129"/>
      <c r="AM192" s="129"/>
      <c r="AN192" s="129"/>
      <c r="AO192" s="129"/>
      <c r="AP192" s="31"/>
      <c r="AQ192" s="45"/>
      <c r="AR192" s="31"/>
    </row>
    <row r="193" spans="1:44">
      <c r="A193" s="328"/>
      <c r="B193" s="330"/>
      <c r="C193" s="105"/>
      <c r="D193" s="139"/>
      <c r="E193" s="2492"/>
      <c r="F193" s="142"/>
      <c r="G193" s="46"/>
      <c r="H193" s="46"/>
      <c r="I193" s="46"/>
      <c r="J193" s="46"/>
      <c r="K193" s="46"/>
      <c r="L193" s="46"/>
      <c r="M193" s="46"/>
      <c r="N193" s="46"/>
      <c r="O193" s="46"/>
      <c r="P193" s="46"/>
      <c r="Q193" s="46"/>
      <c r="R193" s="46"/>
      <c r="S193" s="46"/>
      <c r="T193" s="46"/>
      <c r="U193" s="46"/>
      <c r="V193" s="46"/>
      <c r="W193" s="46"/>
      <c r="X193" s="46"/>
      <c r="Y193" s="46"/>
      <c r="Z193" s="46"/>
      <c r="AA193" s="143"/>
      <c r="AB193" s="144"/>
      <c r="AC193" s="145"/>
      <c r="AD193" s="146"/>
      <c r="AE193" s="126"/>
      <c r="AF193" s="327"/>
      <c r="AG193" s="129"/>
      <c r="AH193" s="129"/>
      <c r="AI193" s="129"/>
      <c r="AJ193" s="129"/>
      <c r="AK193" s="129"/>
      <c r="AL193" s="129"/>
      <c r="AM193" s="129"/>
      <c r="AN193" s="129"/>
      <c r="AO193" s="129"/>
      <c r="AP193" s="31"/>
      <c r="AQ193" s="45"/>
      <c r="AR193" s="31"/>
    </row>
    <row r="194" spans="1:44">
      <c r="A194" s="328"/>
      <c r="B194" s="330"/>
      <c r="C194" s="105"/>
      <c r="D194" s="139"/>
      <c r="E194" s="139"/>
      <c r="F194" s="142"/>
      <c r="G194" s="46"/>
      <c r="H194" s="46"/>
      <c r="I194" s="46"/>
      <c r="J194" s="46"/>
      <c r="K194" s="46"/>
      <c r="L194" s="46"/>
      <c r="M194" s="46"/>
      <c r="N194" s="46"/>
      <c r="O194" s="46"/>
      <c r="P194" s="46"/>
      <c r="Q194" s="46"/>
      <c r="R194" s="46"/>
      <c r="S194" s="46"/>
      <c r="T194" s="46"/>
      <c r="U194" s="46"/>
      <c r="V194" s="46"/>
      <c r="W194" s="46"/>
      <c r="X194" s="46"/>
      <c r="Y194" s="46"/>
      <c r="Z194" s="46"/>
      <c r="AA194" s="143"/>
      <c r="AB194" s="144"/>
      <c r="AC194" s="145"/>
      <c r="AD194" s="146"/>
      <c r="AE194" s="126"/>
      <c r="AF194" s="327"/>
      <c r="AG194" s="129"/>
      <c r="AH194" s="129"/>
      <c r="AI194" s="129"/>
      <c r="AJ194" s="129"/>
      <c r="AK194" s="129"/>
      <c r="AL194" s="129"/>
      <c r="AM194" s="129"/>
      <c r="AN194" s="129"/>
      <c r="AO194" s="129"/>
      <c r="AP194" s="31"/>
      <c r="AQ194" s="45"/>
      <c r="AR194" s="31"/>
    </row>
    <row r="195" spans="1:44">
      <c r="A195" s="1008" t="s">
        <v>1054</v>
      </c>
      <c r="B195" s="2208" t="s">
        <v>1041</v>
      </c>
      <c r="C195" s="1497" t="s">
        <v>539</v>
      </c>
      <c r="D195" s="139" t="s">
        <v>535</v>
      </c>
      <c r="E195" s="1008" t="s">
        <v>706</v>
      </c>
      <c r="F195" s="142"/>
      <c r="G195" s="1011" t="s">
        <v>72</v>
      </c>
      <c r="H195" s="1011"/>
      <c r="I195" s="1011"/>
      <c r="J195" s="1011"/>
      <c r="K195" s="1011"/>
      <c r="L195" s="1011"/>
      <c r="M195" s="1012"/>
      <c r="N195" s="1058" t="s">
        <v>114</v>
      </c>
      <c r="O195" s="1058"/>
      <c r="P195" s="1058"/>
      <c r="Q195" s="1058"/>
      <c r="R195" s="1058"/>
      <c r="S195" s="1058"/>
      <c r="T195" s="1058"/>
      <c r="U195" s="1058"/>
      <c r="V195" s="1058"/>
      <c r="W195" s="46"/>
      <c r="X195" s="46"/>
      <c r="Y195" s="46"/>
      <c r="Z195" s="46"/>
      <c r="AA195" s="143"/>
      <c r="AB195" s="1082" t="s">
        <v>495</v>
      </c>
      <c r="AC195" s="1113"/>
      <c r="AD195" s="1114"/>
      <c r="AE195" s="126"/>
      <c r="AF195" s="327"/>
      <c r="AG195" s="129"/>
      <c r="AH195" s="129"/>
      <c r="AI195" s="129"/>
      <c r="AJ195" s="129"/>
      <c r="AK195" s="129"/>
      <c r="AL195" s="129"/>
      <c r="AM195" s="129"/>
      <c r="AN195" s="129"/>
      <c r="AO195" s="129"/>
      <c r="AP195" s="31"/>
      <c r="AQ195" s="45"/>
      <c r="AR195" s="31"/>
    </row>
    <row r="196" spans="1:44">
      <c r="A196" s="1008"/>
      <c r="B196" s="2209"/>
      <c r="C196" s="1497"/>
      <c r="D196" s="139"/>
      <c r="E196" s="1008"/>
      <c r="F196" s="142"/>
      <c r="G196" s="1011"/>
      <c r="H196" s="1011"/>
      <c r="I196" s="1011"/>
      <c r="J196" s="1011"/>
      <c r="K196" s="1011"/>
      <c r="L196" s="1011"/>
      <c r="M196" s="1012"/>
      <c r="N196" s="1058"/>
      <c r="O196" s="1058"/>
      <c r="P196" s="1058"/>
      <c r="Q196" s="1058"/>
      <c r="R196" s="1058"/>
      <c r="S196" s="1058"/>
      <c r="T196" s="1058"/>
      <c r="U196" s="1058"/>
      <c r="V196" s="1058"/>
      <c r="W196" s="46"/>
      <c r="X196" s="46"/>
      <c r="Y196" s="46"/>
      <c r="Z196" s="46"/>
      <c r="AA196" s="143"/>
      <c r="AB196" s="1082"/>
      <c r="AC196" s="1113"/>
      <c r="AD196" s="1114"/>
      <c r="AE196" s="126"/>
      <c r="AF196" s="327"/>
      <c r="AG196" s="129"/>
      <c r="AH196" s="129"/>
      <c r="AI196" s="129"/>
      <c r="AJ196" s="129"/>
      <c r="AK196" s="129"/>
      <c r="AL196" s="129"/>
      <c r="AM196" s="129"/>
      <c r="AN196" s="129"/>
      <c r="AO196" s="129"/>
      <c r="AP196" s="31"/>
      <c r="AQ196" s="45"/>
      <c r="AR196" s="31"/>
    </row>
    <row r="197" spans="1:44">
      <c r="A197" s="1008"/>
      <c r="B197" s="330"/>
      <c r="C197" s="1497"/>
      <c r="D197" s="139"/>
      <c r="E197" s="1008"/>
      <c r="F197" s="586"/>
      <c r="G197" s="124"/>
      <c r="H197" s="124"/>
      <c r="I197" s="124"/>
      <c r="J197" s="124"/>
      <c r="K197" s="124"/>
      <c r="L197" s="124"/>
      <c r="M197" s="124"/>
      <c r="N197" s="124"/>
      <c r="O197" s="124"/>
      <c r="P197" s="124"/>
      <c r="Q197" s="124"/>
      <c r="R197" s="124"/>
      <c r="S197" s="124"/>
      <c r="T197" s="124"/>
      <c r="U197" s="124"/>
      <c r="V197" s="124"/>
      <c r="W197" s="124"/>
      <c r="X197" s="124"/>
      <c r="Y197" s="124"/>
      <c r="Z197" s="124"/>
      <c r="AA197" s="196"/>
      <c r="AB197" s="1082"/>
      <c r="AC197" s="1113"/>
      <c r="AD197" s="1114"/>
      <c r="AE197" s="126"/>
      <c r="AF197" s="327"/>
      <c r="AG197" s="129"/>
      <c r="AH197" s="129"/>
      <c r="AI197" s="129"/>
      <c r="AJ197" s="129"/>
      <c r="AK197" s="129"/>
      <c r="AL197" s="129"/>
      <c r="AM197" s="129"/>
      <c r="AN197" s="129"/>
      <c r="AO197" s="129"/>
      <c r="AP197" s="31"/>
      <c r="AQ197" s="45"/>
      <c r="AR197" s="31"/>
    </row>
    <row r="198" spans="1:44" ht="14.25" customHeight="1">
      <c r="A198" s="1008"/>
      <c r="B198" s="330"/>
      <c r="C198" s="105"/>
      <c r="D198" s="139"/>
      <c r="E198" s="1008"/>
      <c r="F198" s="586"/>
      <c r="G198" s="603"/>
      <c r="H198" s="603"/>
      <c r="I198" s="603"/>
      <c r="J198" s="603"/>
      <c r="K198" s="603"/>
      <c r="L198" s="603"/>
      <c r="M198" s="603"/>
      <c r="N198" s="603"/>
      <c r="O198" s="603"/>
      <c r="P198" s="603"/>
      <c r="Q198" s="603"/>
      <c r="R198" s="590"/>
      <c r="S198" s="590"/>
      <c r="T198" s="590"/>
      <c r="U198" s="590"/>
      <c r="V198" s="590"/>
      <c r="W198" s="590"/>
      <c r="X198" s="590"/>
      <c r="Y198" s="590"/>
      <c r="Z198" s="590"/>
      <c r="AA198" s="601"/>
      <c r="AB198" s="144"/>
      <c r="AC198" s="145"/>
      <c r="AD198" s="146"/>
      <c r="AE198" s="126"/>
      <c r="AF198" s="327"/>
      <c r="AG198" s="129"/>
      <c r="AH198" s="129"/>
      <c r="AI198" s="129"/>
      <c r="AJ198" s="129"/>
      <c r="AK198" s="129"/>
      <c r="AL198" s="129"/>
      <c r="AM198" s="129"/>
      <c r="AN198" s="129"/>
      <c r="AO198" s="129"/>
      <c r="AP198" s="31"/>
      <c r="AQ198" s="45"/>
      <c r="AR198" s="31"/>
    </row>
    <row r="199" spans="1:44" ht="14.25" customHeight="1">
      <c r="A199" s="1008"/>
      <c r="B199" s="330"/>
      <c r="C199" s="105"/>
      <c r="D199" s="139"/>
      <c r="E199" s="1008"/>
      <c r="F199" s="586"/>
      <c r="G199" s="603"/>
      <c r="H199" s="603"/>
      <c r="I199" s="603"/>
      <c r="J199" s="603"/>
      <c r="K199" s="603"/>
      <c r="L199" s="603"/>
      <c r="M199" s="603"/>
      <c r="N199" s="603"/>
      <c r="O199" s="603"/>
      <c r="P199" s="603"/>
      <c r="Q199" s="603"/>
      <c r="R199" s="590"/>
      <c r="S199" s="590"/>
      <c r="T199" s="590"/>
      <c r="U199" s="590"/>
      <c r="V199" s="590"/>
      <c r="W199" s="590"/>
      <c r="X199" s="590"/>
      <c r="Y199" s="590"/>
      <c r="Z199" s="590"/>
      <c r="AA199" s="601"/>
      <c r="AB199" s="144"/>
      <c r="AC199" s="145"/>
      <c r="AD199" s="146"/>
      <c r="AE199" s="126"/>
      <c r="AF199" s="327"/>
      <c r="AG199" s="129"/>
      <c r="AH199" s="129"/>
      <c r="AI199" s="129"/>
      <c r="AJ199" s="129"/>
      <c r="AK199" s="129"/>
      <c r="AL199" s="129"/>
      <c r="AM199" s="129"/>
      <c r="AN199" s="129"/>
      <c r="AO199" s="129"/>
      <c r="AP199" s="31"/>
      <c r="AQ199" s="45"/>
      <c r="AR199" s="31"/>
    </row>
    <row r="200" spans="1:44" ht="14.25" customHeight="1">
      <c r="A200" s="1008"/>
      <c r="B200" s="330"/>
      <c r="C200" s="105"/>
      <c r="D200" s="139"/>
      <c r="E200" s="1008"/>
      <c r="F200" s="586"/>
      <c r="G200" s="603"/>
      <c r="H200" s="603"/>
      <c r="I200" s="603"/>
      <c r="J200" s="603"/>
      <c r="K200" s="603"/>
      <c r="L200" s="603"/>
      <c r="M200" s="603"/>
      <c r="N200" s="603"/>
      <c r="O200" s="603"/>
      <c r="P200" s="603"/>
      <c r="Q200" s="603"/>
      <c r="R200" s="590"/>
      <c r="S200" s="590"/>
      <c r="T200" s="590"/>
      <c r="U200" s="590"/>
      <c r="V200" s="590"/>
      <c r="W200" s="590"/>
      <c r="X200" s="590"/>
      <c r="Y200" s="590"/>
      <c r="Z200" s="590"/>
      <c r="AA200" s="601"/>
      <c r="AB200" s="144"/>
      <c r="AC200" s="145"/>
      <c r="AD200" s="146"/>
      <c r="AE200" s="126"/>
      <c r="AF200" s="327"/>
      <c r="AG200" s="129"/>
      <c r="AH200" s="129"/>
      <c r="AI200" s="129"/>
      <c r="AJ200" s="129"/>
      <c r="AK200" s="129"/>
      <c r="AL200" s="129"/>
      <c r="AM200" s="129"/>
      <c r="AN200" s="129"/>
      <c r="AO200" s="129"/>
      <c r="AP200" s="31"/>
      <c r="AQ200" s="45"/>
      <c r="AR200" s="31"/>
    </row>
    <row r="201" spans="1:44" ht="14.25" customHeight="1">
      <c r="A201" s="1008"/>
      <c r="B201" s="330"/>
      <c r="C201" s="105"/>
      <c r="D201" s="139"/>
      <c r="E201" s="1008"/>
      <c r="F201" s="586"/>
      <c r="G201" s="603"/>
      <c r="H201" s="603"/>
      <c r="I201" s="603"/>
      <c r="J201" s="603"/>
      <c r="K201" s="603"/>
      <c r="L201" s="603"/>
      <c r="M201" s="603"/>
      <c r="N201" s="603"/>
      <c r="O201" s="603"/>
      <c r="P201" s="603"/>
      <c r="Q201" s="603"/>
      <c r="R201" s="590"/>
      <c r="S201" s="590"/>
      <c r="T201" s="590"/>
      <c r="U201" s="590"/>
      <c r="V201" s="590"/>
      <c r="W201" s="590"/>
      <c r="X201" s="590"/>
      <c r="Y201" s="590"/>
      <c r="Z201" s="590"/>
      <c r="AA201" s="601"/>
      <c r="AB201" s="144"/>
      <c r="AC201" s="145"/>
      <c r="AD201" s="146"/>
      <c r="AE201" s="126"/>
      <c r="AF201" s="327"/>
      <c r="AG201" s="129"/>
      <c r="AH201" s="129"/>
      <c r="AI201" s="129"/>
      <c r="AJ201" s="129"/>
      <c r="AK201" s="129"/>
      <c r="AL201" s="129"/>
      <c r="AM201" s="129"/>
      <c r="AN201" s="129"/>
      <c r="AO201" s="129"/>
      <c r="AP201" s="31"/>
      <c r="AQ201" s="45"/>
      <c r="AR201" s="31"/>
    </row>
    <row r="202" spans="1:44" ht="13.5" customHeight="1">
      <c r="A202" s="47"/>
      <c r="B202" s="330"/>
      <c r="C202" s="105"/>
      <c r="D202" s="139"/>
      <c r="E202" s="1008"/>
      <c r="F202" s="586"/>
      <c r="G202" s="603"/>
      <c r="H202" s="603"/>
      <c r="I202" s="603"/>
      <c r="J202" s="603"/>
      <c r="K202" s="603"/>
      <c r="L202" s="603"/>
      <c r="M202" s="603"/>
      <c r="N202" s="603"/>
      <c r="O202" s="603"/>
      <c r="P202" s="603"/>
      <c r="Q202" s="603"/>
      <c r="R202" s="590"/>
      <c r="S202" s="590"/>
      <c r="T202" s="590"/>
      <c r="U202" s="590"/>
      <c r="V202" s="590"/>
      <c r="W202" s="590"/>
      <c r="X202" s="590"/>
      <c r="Y202" s="590"/>
      <c r="Z202" s="590"/>
      <c r="AA202" s="601"/>
      <c r="AB202" s="144"/>
      <c r="AC202" s="145"/>
      <c r="AD202" s="146"/>
      <c r="AE202" s="126"/>
      <c r="AF202" s="327"/>
      <c r="AG202" s="129"/>
      <c r="AH202" s="129"/>
      <c r="AI202" s="129"/>
      <c r="AJ202" s="129"/>
      <c r="AK202" s="129"/>
      <c r="AL202" s="129"/>
      <c r="AM202" s="129"/>
      <c r="AN202" s="129"/>
      <c r="AO202" s="129"/>
      <c r="AP202" s="31"/>
      <c r="AQ202" s="45"/>
      <c r="AR202" s="31"/>
    </row>
    <row r="203" spans="1:44" ht="13.5" customHeight="1">
      <c r="A203" s="47"/>
      <c r="B203" s="330"/>
      <c r="C203" s="105"/>
      <c r="D203" s="139"/>
      <c r="E203" s="1008"/>
      <c r="F203" s="586"/>
      <c r="G203" s="603"/>
      <c r="H203" s="603"/>
      <c r="I203" s="603"/>
      <c r="J203" s="603"/>
      <c r="K203" s="603"/>
      <c r="L203" s="603"/>
      <c r="M203" s="603"/>
      <c r="N203" s="603"/>
      <c r="O203" s="603"/>
      <c r="P203" s="603"/>
      <c r="Q203" s="603"/>
      <c r="R203" s="590"/>
      <c r="S203" s="590"/>
      <c r="T203" s="590"/>
      <c r="U203" s="590"/>
      <c r="V203" s="590"/>
      <c r="W203" s="590"/>
      <c r="X203" s="590"/>
      <c r="Y203" s="590"/>
      <c r="Z203" s="590"/>
      <c r="AA203" s="601"/>
      <c r="AB203" s="144"/>
      <c r="AC203" s="145"/>
      <c r="AD203" s="146"/>
      <c r="AE203" s="126"/>
      <c r="AF203" s="327"/>
      <c r="AG203" s="129"/>
      <c r="AH203" s="129"/>
      <c r="AI203" s="129"/>
      <c r="AJ203" s="129"/>
      <c r="AK203" s="129"/>
      <c r="AL203" s="129"/>
      <c r="AM203" s="129"/>
      <c r="AN203" s="129"/>
      <c r="AO203" s="129"/>
      <c r="AP203" s="31"/>
      <c r="AQ203" s="45"/>
      <c r="AR203" s="31"/>
    </row>
    <row r="204" spans="1:44" ht="13.5" customHeight="1">
      <c r="A204" s="47"/>
      <c r="B204" s="330"/>
      <c r="C204" s="105"/>
      <c r="D204" s="139"/>
      <c r="E204" s="1008"/>
      <c r="F204" s="586"/>
      <c r="G204" s="603"/>
      <c r="H204" s="603"/>
      <c r="I204" s="603"/>
      <c r="J204" s="603"/>
      <c r="K204" s="603"/>
      <c r="L204" s="603"/>
      <c r="M204" s="603"/>
      <c r="N204" s="603"/>
      <c r="O204" s="603"/>
      <c r="P204" s="603"/>
      <c r="Q204" s="603"/>
      <c r="R204" s="590"/>
      <c r="S204" s="590"/>
      <c r="T204" s="590"/>
      <c r="U204" s="590"/>
      <c r="V204" s="590"/>
      <c r="W204" s="590"/>
      <c r="X204" s="590"/>
      <c r="Y204" s="590"/>
      <c r="Z204" s="590"/>
      <c r="AA204" s="601"/>
      <c r="AB204" s="144"/>
      <c r="AC204" s="145"/>
      <c r="AD204" s="146"/>
      <c r="AE204" s="126"/>
      <c r="AF204" s="327"/>
      <c r="AG204" s="129"/>
      <c r="AH204" s="129"/>
      <c r="AI204" s="129"/>
      <c r="AJ204" s="129"/>
      <c r="AK204" s="129"/>
      <c r="AL204" s="129"/>
      <c r="AM204" s="129"/>
      <c r="AN204" s="129"/>
      <c r="AO204" s="129"/>
      <c r="AP204" s="31"/>
      <c r="AQ204" s="45"/>
      <c r="AR204" s="31"/>
    </row>
    <row r="205" spans="1:44" ht="13.5" customHeight="1">
      <c r="A205" s="47"/>
      <c r="B205" s="330"/>
      <c r="C205" s="105"/>
      <c r="D205" s="139"/>
      <c r="E205" s="1008"/>
      <c r="F205" s="586"/>
      <c r="G205" s="603"/>
      <c r="H205" s="603"/>
      <c r="I205" s="603"/>
      <c r="J205" s="603"/>
      <c r="K205" s="603"/>
      <c r="L205" s="603"/>
      <c r="M205" s="603"/>
      <c r="N205" s="603"/>
      <c r="O205" s="603"/>
      <c r="P205" s="603"/>
      <c r="Q205" s="603"/>
      <c r="R205" s="590"/>
      <c r="S205" s="590"/>
      <c r="T205" s="590"/>
      <c r="U205" s="590"/>
      <c r="V205" s="590"/>
      <c r="W205" s="590"/>
      <c r="X205" s="590"/>
      <c r="Y205" s="590"/>
      <c r="Z205" s="590"/>
      <c r="AA205" s="601"/>
      <c r="AB205" s="144"/>
      <c r="AC205" s="145"/>
      <c r="AD205" s="146"/>
      <c r="AE205" s="126"/>
      <c r="AF205" s="327"/>
      <c r="AG205" s="129"/>
      <c r="AH205" s="129"/>
      <c r="AI205" s="129"/>
      <c r="AJ205" s="129"/>
      <c r="AK205" s="129"/>
      <c r="AL205" s="129"/>
      <c r="AM205" s="129"/>
      <c r="AN205" s="129"/>
      <c r="AO205" s="129"/>
      <c r="AP205" s="31"/>
      <c r="AQ205" s="45"/>
      <c r="AR205" s="31"/>
    </row>
    <row r="206" spans="1:44">
      <c r="A206" s="47"/>
      <c r="B206" s="330"/>
      <c r="C206" s="105"/>
      <c r="D206" s="139"/>
      <c r="E206" s="1008"/>
      <c r="F206" s="586"/>
      <c r="G206" s="124"/>
      <c r="H206" s="590"/>
      <c r="I206" s="590"/>
      <c r="J206" s="590"/>
      <c r="K206" s="590"/>
      <c r="L206" s="590"/>
      <c r="M206" s="590"/>
      <c r="N206" s="590"/>
      <c r="O206" s="590"/>
      <c r="P206" s="590"/>
      <c r="Q206" s="590"/>
      <c r="R206" s="590"/>
      <c r="S206" s="590"/>
      <c r="T206" s="590"/>
      <c r="U206" s="590"/>
      <c r="V206" s="590"/>
      <c r="W206" s="590"/>
      <c r="X206" s="590"/>
      <c r="Y206" s="590"/>
      <c r="Z206" s="590"/>
      <c r="AA206" s="601"/>
      <c r="AB206" s="144"/>
      <c r="AC206" s="145"/>
      <c r="AD206" s="146"/>
      <c r="AE206" s="126"/>
      <c r="AF206" s="327"/>
      <c r="AG206" s="129"/>
      <c r="AH206" s="129"/>
      <c r="AI206" s="129"/>
      <c r="AJ206" s="129"/>
      <c r="AK206" s="129"/>
      <c r="AL206" s="129"/>
      <c r="AM206" s="129"/>
      <c r="AN206" s="129"/>
      <c r="AO206" s="129"/>
      <c r="AP206" s="31"/>
      <c r="AQ206" s="45"/>
      <c r="AR206" s="31"/>
    </row>
    <row r="207" spans="1:44">
      <c r="A207" s="47"/>
      <c r="B207" s="330"/>
      <c r="C207" s="105"/>
      <c r="D207" s="139"/>
      <c r="E207" s="1008"/>
      <c r="F207" s="586"/>
      <c r="G207" s="124"/>
      <c r="H207" s="590"/>
      <c r="I207" s="590"/>
      <c r="J207" s="590"/>
      <c r="K207" s="590"/>
      <c r="L207" s="590"/>
      <c r="M207" s="590"/>
      <c r="N207" s="590"/>
      <c r="O207" s="590"/>
      <c r="P207" s="590"/>
      <c r="Q207" s="590"/>
      <c r="R207" s="590"/>
      <c r="S207" s="590"/>
      <c r="T207" s="590"/>
      <c r="U207" s="590"/>
      <c r="V207" s="590"/>
      <c r="W207" s="590"/>
      <c r="X207" s="590"/>
      <c r="Y207" s="590"/>
      <c r="Z207" s="590"/>
      <c r="AA207" s="601"/>
      <c r="AB207" s="144"/>
      <c r="AC207" s="145"/>
      <c r="AD207" s="146"/>
      <c r="AE207" s="126"/>
      <c r="AF207" s="327"/>
      <c r="AG207" s="129"/>
      <c r="AH207" s="129"/>
      <c r="AI207" s="129"/>
      <c r="AJ207" s="129"/>
      <c r="AK207" s="129"/>
      <c r="AL207" s="129"/>
      <c r="AM207" s="129"/>
      <c r="AN207" s="129"/>
      <c r="AO207" s="129"/>
      <c r="AP207" s="31"/>
      <c r="AQ207" s="45"/>
      <c r="AR207" s="31"/>
    </row>
    <row r="208" spans="1:44">
      <c r="A208" s="47"/>
      <c r="B208" s="330"/>
      <c r="C208" s="105"/>
      <c r="D208" s="139"/>
      <c r="E208" s="1008"/>
      <c r="F208" s="586"/>
      <c r="G208" s="124"/>
      <c r="H208" s="590"/>
      <c r="I208" s="590"/>
      <c r="J208" s="590"/>
      <c r="K208" s="590"/>
      <c r="L208" s="590"/>
      <c r="M208" s="590"/>
      <c r="N208" s="590"/>
      <c r="O208" s="590"/>
      <c r="P208" s="590"/>
      <c r="Q208" s="590"/>
      <c r="R208" s="590"/>
      <c r="S208" s="590"/>
      <c r="T208" s="590"/>
      <c r="U208" s="590"/>
      <c r="V208" s="590"/>
      <c r="W208" s="590"/>
      <c r="X208" s="590"/>
      <c r="Y208" s="590"/>
      <c r="Z208" s="590"/>
      <c r="AA208" s="601"/>
      <c r="AB208" s="144"/>
      <c r="AC208" s="145"/>
      <c r="AD208" s="146"/>
      <c r="AE208" s="126"/>
      <c r="AF208" s="327"/>
      <c r="AG208" s="129"/>
      <c r="AH208" s="129"/>
      <c r="AI208" s="129"/>
      <c r="AJ208" s="129"/>
      <c r="AK208" s="129"/>
      <c r="AL208" s="129"/>
      <c r="AM208" s="129"/>
      <c r="AN208" s="129"/>
      <c r="AO208" s="129"/>
      <c r="AP208" s="31"/>
      <c r="AQ208" s="45"/>
      <c r="AR208" s="31"/>
    </row>
    <row r="209" spans="1:44">
      <c r="A209" s="47"/>
      <c r="B209" s="330"/>
      <c r="C209" s="105"/>
      <c r="D209" s="139"/>
      <c r="E209" s="1008"/>
      <c r="F209" s="586"/>
      <c r="G209" s="124"/>
      <c r="H209" s="124"/>
      <c r="I209" s="124"/>
      <c r="J209" s="124"/>
      <c r="K209" s="124"/>
      <c r="L209" s="124"/>
      <c r="M209" s="124"/>
      <c r="N209" s="124"/>
      <c r="O209" s="124"/>
      <c r="P209" s="124"/>
      <c r="Q209" s="124"/>
      <c r="R209" s="124"/>
      <c r="S209" s="124"/>
      <c r="T209" s="124"/>
      <c r="U209" s="124"/>
      <c r="V209" s="124"/>
      <c r="W209" s="124"/>
      <c r="X209" s="124"/>
      <c r="Y209" s="124"/>
      <c r="Z209" s="124"/>
      <c r="AA209" s="196"/>
      <c r="AB209" s="144"/>
      <c r="AC209" s="145"/>
      <c r="AD209" s="146"/>
      <c r="AE209" s="126"/>
      <c r="AF209" s="327"/>
      <c r="AG209" s="129"/>
      <c r="AH209" s="129"/>
      <c r="AI209" s="129"/>
      <c r="AJ209" s="129"/>
      <c r="AK209" s="129"/>
      <c r="AL209" s="129"/>
      <c r="AM209" s="129"/>
      <c r="AN209" s="129"/>
      <c r="AO209" s="129"/>
      <c r="AP209" s="31"/>
      <c r="AQ209" s="45"/>
      <c r="AR209" s="31"/>
    </row>
    <row r="210" spans="1:44">
      <c r="A210" s="47"/>
      <c r="B210" s="330"/>
      <c r="C210" s="105"/>
      <c r="D210" s="139"/>
      <c r="E210" s="1008"/>
      <c r="F210" s="586"/>
      <c r="G210" s="124"/>
      <c r="H210" s="124"/>
      <c r="I210" s="124"/>
      <c r="J210" s="124"/>
      <c r="K210" s="124"/>
      <c r="L210" s="124"/>
      <c r="M210" s="124"/>
      <c r="N210" s="124"/>
      <c r="O210" s="124"/>
      <c r="P210" s="124"/>
      <c r="Q210" s="124"/>
      <c r="R210" s="124"/>
      <c r="S210" s="124"/>
      <c r="T210" s="124"/>
      <c r="U210" s="124"/>
      <c r="V210" s="124"/>
      <c r="W210" s="124"/>
      <c r="X210" s="124"/>
      <c r="Y210" s="124"/>
      <c r="Z210" s="124"/>
      <c r="AA210" s="196"/>
      <c r="AB210" s="144"/>
      <c r="AC210" s="145"/>
      <c r="AD210" s="146"/>
      <c r="AE210" s="126"/>
      <c r="AF210" s="327"/>
      <c r="AG210" s="129"/>
      <c r="AH210" s="129"/>
      <c r="AI210" s="129"/>
      <c r="AJ210" s="129"/>
      <c r="AK210" s="129"/>
      <c r="AL210" s="129"/>
      <c r="AM210" s="129"/>
      <c r="AN210" s="129"/>
      <c r="AO210" s="129"/>
      <c r="AP210" s="31"/>
      <c r="AQ210" s="45"/>
      <c r="AR210" s="31"/>
    </row>
    <row r="211" spans="1:44">
      <c r="A211" s="331"/>
      <c r="B211" s="332"/>
      <c r="C211" s="373"/>
      <c r="D211" s="333"/>
      <c r="E211" s="333"/>
      <c r="F211" s="602"/>
      <c r="G211" s="396"/>
      <c r="H211" s="396"/>
      <c r="I211" s="396"/>
      <c r="J211" s="396"/>
      <c r="K211" s="396"/>
      <c r="L211" s="396"/>
      <c r="M211" s="396"/>
      <c r="N211" s="396"/>
      <c r="O211" s="396"/>
      <c r="P211" s="396"/>
      <c r="Q211" s="396"/>
      <c r="R211" s="396"/>
      <c r="S211" s="396"/>
      <c r="T211" s="396"/>
      <c r="U211" s="396"/>
      <c r="V211" s="396"/>
      <c r="W211" s="396"/>
      <c r="X211" s="396"/>
      <c r="Y211" s="396"/>
      <c r="Z211" s="396"/>
      <c r="AA211" s="589"/>
      <c r="AB211" s="336"/>
      <c r="AC211" s="337"/>
      <c r="AD211" s="338"/>
      <c r="AE211" s="126"/>
      <c r="AF211" s="327"/>
      <c r="AG211" s="129"/>
      <c r="AH211" s="129"/>
      <c r="AI211" s="129"/>
      <c r="AJ211" s="129"/>
      <c r="AK211" s="129"/>
      <c r="AL211" s="129"/>
      <c r="AM211" s="129"/>
      <c r="AN211" s="129"/>
      <c r="AO211" s="129"/>
      <c r="AP211" s="31"/>
      <c r="AQ211" s="45"/>
      <c r="AR211" s="31"/>
    </row>
    <row r="212" spans="1:44" ht="5.25" customHeight="1">
      <c r="A212" s="328"/>
      <c r="B212" s="330"/>
      <c r="C212" s="105"/>
      <c r="D212" s="139"/>
      <c r="E212" s="139"/>
      <c r="F212" s="142"/>
      <c r="G212" s="46"/>
      <c r="H212" s="46"/>
      <c r="I212" s="46"/>
      <c r="J212" s="46"/>
      <c r="K212" s="46"/>
      <c r="L212" s="46"/>
      <c r="M212" s="46"/>
      <c r="N212" s="46"/>
      <c r="O212" s="46"/>
      <c r="P212" s="46"/>
      <c r="Q212" s="46"/>
      <c r="R212" s="46"/>
      <c r="S212" s="46"/>
      <c r="T212" s="46"/>
      <c r="U212" s="46"/>
      <c r="V212" s="46"/>
      <c r="W212" s="46"/>
      <c r="X212" s="46"/>
      <c r="Y212" s="46"/>
      <c r="Z212" s="46"/>
      <c r="AA212" s="143"/>
      <c r="AB212" s="144"/>
      <c r="AC212" s="145"/>
      <c r="AD212" s="146"/>
      <c r="AE212" s="126"/>
      <c r="AF212" s="327"/>
      <c r="AG212" s="129"/>
      <c r="AH212" s="129"/>
      <c r="AI212" s="129"/>
      <c r="AJ212" s="129"/>
      <c r="AK212" s="129"/>
      <c r="AL212" s="129"/>
      <c r="AM212" s="129"/>
      <c r="AN212" s="129"/>
      <c r="AO212" s="129"/>
      <c r="AP212" s="31"/>
      <c r="AQ212" s="45"/>
      <c r="AR212" s="31"/>
    </row>
    <row r="213" spans="1:44" ht="13.5" customHeight="1">
      <c r="A213" s="1008" t="s">
        <v>1055</v>
      </c>
      <c r="B213" s="2208" t="s">
        <v>1042</v>
      </c>
      <c r="C213" s="1497" t="s">
        <v>496</v>
      </c>
      <c r="D213" s="139" t="s">
        <v>528</v>
      </c>
      <c r="E213" s="1008" t="s">
        <v>540</v>
      </c>
      <c r="F213" s="142"/>
      <c r="G213" s="1011" t="s">
        <v>72</v>
      </c>
      <c r="H213" s="1011"/>
      <c r="I213" s="1011"/>
      <c r="J213" s="1011"/>
      <c r="K213" s="1011"/>
      <c r="L213" s="1011"/>
      <c r="M213" s="1011"/>
      <c r="N213" s="1058" t="s">
        <v>114</v>
      </c>
      <c r="O213" s="1058"/>
      <c r="P213" s="1058"/>
      <c r="Q213" s="1058"/>
      <c r="R213" s="1058"/>
      <c r="S213" s="1058"/>
      <c r="T213" s="1058"/>
      <c r="U213" s="1058"/>
      <c r="V213" s="1058"/>
      <c r="W213" s="46"/>
      <c r="X213" s="46"/>
      <c r="Y213" s="46"/>
      <c r="Z213" s="46"/>
      <c r="AA213" s="143"/>
      <c r="AB213" s="1082" t="s">
        <v>495</v>
      </c>
      <c r="AC213" s="1113"/>
      <c r="AD213" s="1114"/>
      <c r="AE213" s="126"/>
      <c r="AF213" s="327"/>
      <c r="AG213" s="129"/>
      <c r="AH213" s="129"/>
      <c r="AI213" s="129"/>
      <c r="AJ213" s="129"/>
      <c r="AK213" s="129"/>
      <c r="AL213" s="129"/>
      <c r="AM213" s="129"/>
      <c r="AN213" s="129"/>
      <c r="AO213" s="129"/>
      <c r="AP213" s="31"/>
      <c r="AQ213" s="45"/>
      <c r="AR213" s="31"/>
    </row>
    <row r="214" spans="1:44">
      <c r="A214" s="1008"/>
      <c r="B214" s="2209"/>
      <c r="C214" s="1497"/>
      <c r="D214" s="139"/>
      <c r="E214" s="1008"/>
      <c r="F214" s="142"/>
      <c r="G214" s="1011"/>
      <c r="H214" s="1011"/>
      <c r="I214" s="1011"/>
      <c r="J214" s="1011"/>
      <c r="K214" s="1011"/>
      <c r="L214" s="1011"/>
      <c r="M214" s="1011"/>
      <c r="N214" s="1058"/>
      <c r="O214" s="1058"/>
      <c r="P214" s="1058"/>
      <c r="Q214" s="1058"/>
      <c r="R214" s="1058"/>
      <c r="S214" s="1058"/>
      <c r="T214" s="1058"/>
      <c r="U214" s="1058"/>
      <c r="V214" s="1058"/>
      <c r="W214" s="46"/>
      <c r="X214" s="46"/>
      <c r="Y214" s="46"/>
      <c r="Z214" s="46"/>
      <c r="AA214" s="143"/>
      <c r="AB214" s="1082"/>
      <c r="AC214" s="1113"/>
      <c r="AD214" s="1114"/>
      <c r="AE214" s="126"/>
      <c r="AF214" s="327"/>
      <c r="AG214" s="129"/>
      <c r="AH214" s="129"/>
      <c r="AI214" s="129"/>
      <c r="AJ214" s="129"/>
      <c r="AK214" s="129"/>
      <c r="AL214" s="129"/>
      <c r="AM214" s="129"/>
      <c r="AN214" s="129"/>
      <c r="AO214" s="129"/>
      <c r="AP214" s="31"/>
      <c r="AQ214" s="45"/>
      <c r="AR214" s="31"/>
    </row>
    <row r="215" spans="1:44">
      <c r="A215" s="1008"/>
      <c r="B215" s="330"/>
      <c r="C215" s="1497"/>
      <c r="D215" s="139"/>
      <c r="E215" s="1008"/>
      <c r="F215" s="142"/>
      <c r="G215" s="46"/>
      <c r="H215" s="46"/>
      <c r="I215" s="46"/>
      <c r="J215" s="46"/>
      <c r="K215" s="46"/>
      <c r="L215" s="46"/>
      <c r="M215" s="46"/>
      <c r="N215" s="46"/>
      <c r="O215" s="46"/>
      <c r="P215" s="46"/>
      <c r="Q215" s="46"/>
      <c r="R215" s="46"/>
      <c r="S215" s="46"/>
      <c r="T215" s="46"/>
      <c r="U215" s="46"/>
      <c r="V215" s="46"/>
      <c r="W215" s="46"/>
      <c r="X215" s="46"/>
      <c r="Y215" s="46"/>
      <c r="Z215" s="46"/>
      <c r="AA215" s="143"/>
      <c r="AB215" s="1082"/>
      <c r="AC215" s="1113"/>
      <c r="AD215" s="1114"/>
      <c r="AE215" s="126"/>
      <c r="AF215" s="327"/>
      <c r="AG215" s="129"/>
      <c r="AH215" s="129"/>
      <c r="AI215" s="129"/>
      <c r="AJ215" s="129"/>
      <c r="AK215" s="129"/>
      <c r="AL215" s="129"/>
      <c r="AM215" s="129"/>
      <c r="AN215" s="129"/>
      <c r="AO215" s="129"/>
      <c r="AP215" s="31"/>
      <c r="AQ215" s="45"/>
      <c r="AR215" s="31"/>
    </row>
    <row r="216" spans="1:44">
      <c r="A216" s="47"/>
      <c r="B216" s="330"/>
      <c r="C216" s="488"/>
      <c r="D216" s="139"/>
      <c r="E216" s="47"/>
      <c r="F216" s="142"/>
      <c r="G216" s="31" t="s">
        <v>618</v>
      </c>
      <c r="AA216" s="143"/>
      <c r="AB216" s="144"/>
      <c r="AC216" s="145"/>
      <c r="AD216" s="146"/>
      <c r="AE216" s="126"/>
      <c r="AF216" s="327"/>
      <c r="AG216" s="129"/>
      <c r="AH216" s="129"/>
      <c r="AI216" s="129"/>
      <c r="AJ216" s="129"/>
      <c r="AK216" s="129"/>
      <c r="AL216" s="129"/>
      <c r="AM216" s="129"/>
      <c r="AN216" s="129"/>
      <c r="AO216" s="129"/>
      <c r="AP216" s="31"/>
      <c r="AQ216" s="45"/>
      <c r="AR216" s="31"/>
    </row>
    <row r="217" spans="1:44">
      <c r="A217" s="47"/>
      <c r="B217" s="330"/>
      <c r="C217" s="488"/>
      <c r="D217" s="139"/>
      <c r="E217" s="47"/>
      <c r="F217" s="142"/>
      <c r="G217" s="1388"/>
      <c r="H217" s="1390"/>
      <c r="I217" s="2220" t="s">
        <v>1138</v>
      </c>
      <c r="J217" s="2221"/>
      <c r="K217" s="2221"/>
      <c r="L217" s="2221"/>
      <c r="M217" s="2221"/>
      <c r="N217" s="2221"/>
      <c r="O217" s="2221"/>
      <c r="P217" s="2221"/>
      <c r="Q217" s="2221"/>
      <c r="R217" s="2221"/>
      <c r="S217" s="2221"/>
      <c r="T217" s="2221"/>
      <c r="U217" s="2221"/>
      <c r="V217" s="2221"/>
      <c r="W217" s="2221"/>
      <c r="X217" s="2222"/>
      <c r="AA217" s="143"/>
      <c r="AB217" s="144"/>
      <c r="AC217" s="145"/>
      <c r="AD217" s="146"/>
      <c r="AE217" s="126"/>
      <c r="AF217" s="327"/>
      <c r="AG217" s="129"/>
      <c r="AH217" s="129"/>
      <c r="AI217" s="129"/>
      <c r="AJ217" s="129"/>
      <c r="AK217" s="129"/>
      <c r="AL217" s="129"/>
      <c r="AM217" s="129"/>
      <c r="AN217" s="129"/>
      <c r="AO217" s="129"/>
      <c r="AP217" s="31"/>
      <c r="AQ217" s="45"/>
      <c r="AR217" s="31"/>
    </row>
    <row r="218" spans="1:44">
      <c r="A218" s="47"/>
      <c r="B218" s="330"/>
      <c r="C218" s="488"/>
      <c r="D218" s="139"/>
      <c r="E218" s="47"/>
      <c r="F218" s="142"/>
      <c r="G218" s="1388"/>
      <c r="H218" s="1390"/>
      <c r="I218" s="2220" t="s">
        <v>1139</v>
      </c>
      <c r="J218" s="2221"/>
      <c r="K218" s="2221"/>
      <c r="L218" s="2221"/>
      <c r="M218" s="2221"/>
      <c r="N218" s="2221"/>
      <c r="O218" s="2221"/>
      <c r="P218" s="2221"/>
      <c r="Q218" s="2221"/>
      <c r="R218" s="2221"/>
      <c r="S218" s="2221"/>
      <c r="T218" s="2221"/>
      <c r="U218" s="2221"/>
      <c r="V218" s="2221"/>
      <c r="W218" s="2221"/>
      <c r="X218" s="2222"/>
      <c r="AA218" s="143"/>
      <c r="AB218" s="144"/>
      <c r="AC218" s="145"/>
      <c r="AD218" s="146"/>
      <c r="AE218" s="126"/>
      <c r="AF218" s="327"/>
      <c r="AG218" s="129"/>
      <c r="AH218" s="129"/>
      <c r="AI218" s="129"/>
      <c r="AJ218" s="129"/>
      <c r="AK218" s="129"/>
      <c r="AL218" s="129"/>
      <c r="AM218" s="129"/>
      <c r="AN218" s="129"/>
      <c r="AO218" s="129"/>
      <c r="AP218" s="31"/>
      <c r="AQ218" s="45"/>
      <c r="AR218" s="31"/>
    </row>
    <row r="219" spans="1:44">
      <c r="A219" s="47"/>
      <c r="B219" s="330"/>
      <c r="C219" s="488"/>
      <c r="D219" s="139"/>
      <c r="E219" s="47"/>
      <c r="F219" s="142"/>
      <c r="G219" s="46"/>
      <c r="H219" s="46"/>
      <c r="I219" s="46"/>
      <c r="J219" s="46"/>
      <c r="K219" s="46"/>
      <c r="L219" s="46"/>
      <c r="M219" s="46"/>
      <c r="N219" s="46"/>
      <c r="O219" s="46"/>
      <c r="P219" s="46"/>
      <c r="Q219" s="46"/>
      <c r="R219" s="46"/>
      <c r="S219" s="46"/>
      <c r="T219" s="46"/>
      <c r="U219" s="46"/>
      <c r="V219" s="46"/>
      <c r="W219" s="46"/>
      <c r="X219" s="46"/>
      <c r="Y219" s="46"/>
      <c r="Z219" s="46"/>
      <c r="AA219" s="143"/>
      <c r="AB219" s="144"/>
      <c r="AC219" s="145"/>
      <c r="AD219" s="146"/>
      <c r="AE219" s="126"/>
      <c r="AF219" s="327"/>
      <c r="AG219" s="129"/>
      <c r="AH219" s="129"/>
      <c r="AI219" s="129"/>
      <c r="AJ219" s="129"/>
      <c r="AK219" s="129"/>
      <c r="AL219" s="129"/>
      <c r="AM219" s="129"/>
      <c r="AN219" s="129"/>
      <c r="AO219" s="129"/>
      <c r="AP219" s="31"/>
      <c r="AQ219" s="45"/>
      <c r="AR219" s="31"/>
    </row>
    <row r="220" spans="1:44" ht="13.5" customHeight="1">
      <c r="A220" s="328"/>
      <c r="B220" s="2223">
        <v>9</v>
      </c>
      <c r="C220" s="2225" t="s">
        <v>541</v>
      </c>
      <c r="D220" s="139" t="s">
        <v>528</v>
      </c>
      <c r="E220" s="1008" t="s">
        <v>542</v>
      </c>
      <c r="F220" s="142"/>
      <c r="G220" s="1011" t="s">
        <v>72</v>
      </c>
      <c r="H220" s="1011"/>
      <c r="I220" s="1011"/>
      <c r="J220" s="1011"/>
      <c r="K220" s="1011"/>
      <c r="L220" s="1011"/>
      <c r="M220" s="1012"/>
      <c r="N220" s="1058" t="s">
        <v>114</v>
      </c>
      <c r="O220" s="1058"/>
      <c r="P220" s="1058"/>
      <c r="Q220" s="1058"/>
      <c r="R220" s="1058"/>
      <c r="S220" s="1058"/>
      <c r="T220" s="1058"/>
      <c r="U220" s="1058"/>
      <c r="V220" s="1058"/>
      <c r="W220" s="46"/>
      <c r="X220" s="46"/>
      <c r="Y220" s="46"/>
      <c r="Z220" s="46"/>
      <c r="AA220" s="143"/>
      <c r="AB220" s="1082" t="s">
        <v>495</v>
      </c>
      <c r="AC220" s="1113"/>
      <c r="AD220" s="1114"/>
      <c r="AE220" s="126"/>
      <c r="AF220" s="327"/>
      <c r="AG220" s="129"/>
      <c r="AH220" s="129"/>
      <c r="AI220" s="129"/>
      <c r="AJ220" s="129"/>
      <c r="AK220" s="129"/>
      <c r="AL220" s="129"/>
      <c r="AM220" s="129"/>
      <c r="AN220" s="129"/>
      <c r="AO220" s="129"/>
      <c r="AP220" s="31"/>
      <c r="AQ220" s="45"/>
      <c r="AR220" s="31"/>
    </row>
    <row r="221" spans="1:44">
      <c r="A221" s="328"/>
      <c r="B221" s="2224"/>
      <c r="C221" s="2225"/>
      <c r="D221" s="139"/>
      <c r="E221" s="1008"/>
      <c r="F221" s="142"/>
      <c r="G221" s="1011"/>
      <c r="H221" s="1011"/>
      <c r="I221" s="1011"/>
      <c r="J221" s="1011"/>
      <c r="K221" s="1011"/>
      <c r="L221" s="1011"/>
      <c r="M221" s="1012"/>
      <c r="N221" s="1058"/>
      <c r="O221" s="1058"/>
      <c r="P221" s="1058"/>
      <c r="Q221" s="1058"/>
      <c r="R221" s="1058"/>
      <c r="S221" s="1058"/>
      <c r="T221" s="1058"/>
      <c r="U221" s="1058"/>
      <c r="V221" s="1058"/>
      <c r="W221" s="46"/>
      <c r="X221" s="46"/>
      <c r="Y221" s="46"/>
      <c r="Z221" s="46"/>
      <c r="AA221" s="143"/>
      <c r="AB221" s="1082"/>
      <c r="AC221" s="1113"/>
      <c r="AD221" s="1114"/>
      <c r="AE221" s="126"/>
      <c r="AF221" s="327"/>
      <c r="AG221" s="129"/>
      <c r="AH221" s="129"/>
      <c r="AI221" s="129"/>
      <c r="AJ221" s="129"/>
      <c r="AK221" s="129"/>
      <c r="AL221" s="129"/>
      <c r="AM221" s="129"/>
      <c r="AN221" s="129"/>
      <c r="AO221" s="129"/>
      <c r="AP221" s="31"/>
      <c r="AQ221" s="45"/>
      <c r="AR221" s="31"/>
    </row>
    <row r="222" spans="1:44">
      <c r="A222" s="328"/>
      <c r="B222" s="330"/>
      <c r="C222" s="2225"/>
      <c r="D222" s="139"/>
      <c r="E222" s="1008"/>
      <c r="F222" s="142"/>
      <c r="G222" s="46"/>
      <c r="H222" s="46"/>
      <c r="I222" s="46"/>
      <c r="J222" s="46"/>
      <c r="K222" s="46"/>
      <c r="L222" s="46"/>
      <c r="M222" s="46"/>
      <c r="N222" s="46"/>
      <c r="O222" s="46"/>
      <c r="P222" s="46"/>
      <c r="Q222" s="46"/>
      <c r="R222" s="46"/>
      <c r="S222" s="46"/>
      <c r="T222" s="46"/>
      <c r="U222" s="46"/>
      <c r="V222" s="46"/>
      <c r="W222" s="46"/>
      <c r="X222" s="46"/>
      <c r="Y222" s="46"/>
      <c r="Z222" s="46"/>
      <c r="AA222" s="143"/>
      <c r="AB222" s="1082"/>
      <c r="AC222" s="1113"/>
      <c r="AD222" s="1114"/>
      <c r="AE222" s="126"/>
      <c r="AF222" s="327"/>
      <c r="AG222" s="129"/>
      <c r="AH222" s="129"/>
      <c r="AI222" s="129"/>
      <c r="AJ222" s="129"/>
      <c r="AK222" s="129"/>
      <c r="AL222" s="129"/>
      <c r="AM222" s="129"/>
      <c r="AN222" s="129"/>
      <c r="AO222" s="129"/>
      <c r="AP222" s="31"/>
      <c r="AQ222" s="45"/>
      <c r="AR222" s="31"/>
    </row>
    <row r="223" spans="1:44">
      <c r="A223" s="328"/>
      <c r="B223" s="330"/>
      <c r="C223" s="105"/>
      <c r="D223" s="139"/>
      <c r="E223" s="47"/>
      <c r="F223" s="142"/>
      <c r="G223" s="31" t="s">
        <v>618</v>
      </c>
      <c r="H223" s="31"/>
      <c r="I223" s="41"/>
      <c r="J223" s="41"/>
      <c r="K223" s="41"/>
      <c r="L223" s="41"/>
      <c r="M223" s="41"/>
      <c r="N223" s="41"/>
      <c r="O223" s="41"/>
      <c r="P223" s="41"/>
      <c r="Q223" s="41"/>
      <c r="R223" s="41"/>
      <c r="S223" s="41"/>
      <c r="T223" s="41"/>
      <c r="U223" s="41"/>
      <c r="V223" s="41"/>
      <c r="W223" s="41"/>
      <c r="X223" s="41"/>
      <c r="Y223" s="41"/>
      <c r="Z223" s="41"/>
      <c r="AA223" s="143"/>
      <c r="AB223" s="144"/>
      <c r="AC223" s="145"/>
      <c r="AD223" s="146"/>
      <c r="AE223" s="126"/>
      <c r="AF223" s="327"/>
      <c r="AG223" s="129"/>
      <c r="AH223" s="129"/>
      <c r="AI223" s="129"/>
      <c r="AJ223" s="129"/>
      <c r="AK223" s="129"/>
      <c r="AL223" s="129"/>
      <c r="AM223" s="129"/>
      <c r="AN223" s="129"/>
      <c r="AO223" s="129"/>
      <c r="AP223" s="31"/>
      <c r="AQ223" s="45"/>
      <c r="AR223" s="31"/>
    </row>
    <row r="224" spans="1:44">
      <c r="A224" s="328"/>
      <c r="B224" s="330"/>
      <c r="C224" s="105"/>
      <c r="D224" s="139"/>
      <c r="E224" s="47"/>
      <c r="F224" s="142"/>
      <c r="G224" s="1259"/>
      <c r="H224" s="1260"/>
      <c r="I224" s="2226" t="s">
        <v>1140</v>
      </c>
      <c r="J224" s="2227"/>
      <c r="K224" s="2227"/>
      <c r="L224" s="2227"/>
      <c r="M224" s="2227"/>
      <c r="N224" s="2227"/>
      <c r="O224" s="2227"/>
      <c r="P224" s="2227"/>
      <c r="Q224" s="2227"/>
      <c r="R224" s="2227"/>
      <c r="S224" s="57"/>
      <c r="T224" s="57"/>
      <c r="U224" s="57"/>
      <c r="V224" s="57"/>
      <c r="W224" s="57"/>
      <c r="X224" s="58"/>
      <c r="Y224" s="41"/>
      <c r="Z224" s="41"/>
      <c r="AA224" s="143"/>
      <c r="AB224" s="144"/>
      <c r="AC224" s="145"/>
      <c r="AD224" s="146"/>
      <c r="AE224" s="126"/>
      <c r="AF224" s="327"/>
      <c r="AG224" s="129"/>
      <c r="AH224" s="129"/>
      <c r="AI224" s="129"/>
      <c r="AJ224" s="129"/>
      <c r="AK224" s="129"/>
      <c r="AL224" s="129"/>
      <c r="AM224" s="129"/>
      <c r="AN224" s="129"/>
      <c r="AO224" s="129"/>
      <c r="AP224" s="31"/>
      <c r="AQ224" s="45"/>
      <c r="AR224" s="31"/>
    </row>
    <row r="225" spans="1:44">
      <c r="A225" s="328"/>
      <c r="B225" s="330"/>
      <c r="C225" s="105"/>
      <c r="D225" s="139"/>
      <c r="E225" s="47"/>
      <c r="F225" s="142"/>
      <c r="G225" s="1259" t="s">
        <v>104</v>
      </c>
      <c r="H225" s="1260"/>
      <c r="I225" s="2228" t="s">
        <v>619</v>
      </c>
      <c r="J225" s="2229"/>
      <c r="K225" s="42" t="s">
        <v>622</v>
      </c>
      <c r="L225" s="2155"/>
      <c r="M225" s="2155"/>
      <c r="N225" s="2155"/>
      <c r="O225" s="2155"/>
      <c r="P225" s="2155"/>
      <c r="Q225" s="2155"/>
      <c r="R225" s="2155"/>
      <c r="S225" s="2155"/>
      <c r="T225" s="2155"/>
      <c r="U225" s="2155"/>
      <c r="V225" s="2155"/>
      <c r="W225" s="2155"/>
      <c r="X225" s="43" t="s">
        <v>620</v>
      </c>
      <c r="Y225" s="41"/>
      <c r="Z225" s="41"/>
      <c r="AA225" s="143"/>
      <c r="AB225" s="144"/>
      <c r="AC225" s="145"/>
      <c r="AD225" s="146"/>
      <c r="AE225" s="126"/>
      <c r="AF225" s="327"/>
      <c r="AG225" s="129"/>
      <c r="AH225" s="129"/>
      <c r="AI225" s="129"/>
      <c r="AJ225" s="129"/>
      <c r="AK225" s="129"/>
      <c r="AL225" s="129"/>
      <c r="AM225" s="129"/>
      <c r="AN225" s="129"/>
      <c r="AO225" s="129"/>
      <c r="AP225" s="31"/>
      <c r="AQ225" s="45"/>
      <c r="AR225" s="31"/>
    </row>
    <row r="226" spans="1:44">
      <c r="A226" s="328"/>
      <c r="B226" s="330"/>
      <c r="C226" s="105"/>
      <c r="D226" s="139"/>
      <c r="E226" s="47"/>
      <c r="F226" s="142"/>
      <c r="G226" s="46"/>
      <c r="H226" s="46"/>
      <c r="I226" s="41"/>
      <c r="J226" s="41"/>
      <c r="K226" s="41"/>
      <c r="L226" s="41"/>
      <c r="M226" s="41"/>
      <c r="N226" s="41"/>
      <c r="O226" s="41"/>
      <c r="P226" s="41"/>
      <c r="Q226" s="41"/>
      <c r="R226" s="41"/>
      <c r="S226" s="41"/>
      <c r="T226" s="41"/>
      <c r="U226" s="41"/>
      <c r="V226" s="41"/>
      <c r="W226" s="41"/>
      <c r="X226" s="41"/>
      <c r="Y226" s="41"/>
      <c r="Z226" s="41"/>
      <c r="AA226" s="143"/>
      <c r="AB226" s="144"/>
      <c r="AC226" s="145"/>
      <c r="AD226" s="146"/>
      <c r="AE226" s="126"/>
      <c r="AF226" s="327"/>
      <c r="AG226" s="129"/>
      <c r="AH226" s="129"/>
      <c r="AI226" s="129"/>
      <c r="AJ226" s="129"/>
      <c r="AK226" s="129"/>
      <c r="AL226" s="129"/>
      <c r="AM226" s="129"/>
      <c r="AN226" s="129"/>
      <c r="AO226" s="129"/>
      <c r="AP226" s="31"/>
      <c r="AQ226" s="45"/>
      <c r="AR226" s="31"/>
    </row>
    <row r="227" spans="1:44">
      <c r="A227" s="328"/>
      <c r="B227" s="330"/>
      <c r="C227" s="105"/>
      <c r="D227" s="139"/>
      <c r="E227" s="47"/>
      <c r="F227" s="142"/>
      <c r="G227" s="31" t="s">
        <v>498</v>
      </c>
      <c r="H227" s="31"/>
      <c r="I227" s="31"/>
      <c r="J227" s="31"/>
      <c r="K227" s="31"/>
      <c r="L227" s="31"/>
      <c r="M227" s="31"/>
      <c r="N227" s="31"/>
      <c r="O227" s="31"/>
      <c r="P227" s="31"/>
      <c r="Q227" s="31"/>
      <c r="R227" s="31"/>
      <c r="S227" s="31"/>
      <c r="T227" s="31"/>
      <c r="U227" s="31"/>
      <c r="V227" s="31"/>
      <c r="W227" s="31"/>
      <c r="X227" s="31"/>
      <c r="Y227" s="31"/>
      <c r="Z227" s="31"/>
      <c r="AA227" s="143"/>
      <c r="AB227" s="144"/>
      <c r="AC227" s="145"/>
      <c r="AD227" s="146"/>
      <c r="AE227" s="126"/>
      <c r="AF227" s="327"/>
      <c r="AG227" s="129"/>
      <c r="AH227" s="129"/>
      <c r="AI227" s="129"/>
      <c r="AJ227" s="129"/>
      <c r="AK227" s="129"/>
      <c r="AL227" s="129"/>
      <c r="AM227" s="129"/>
      <c r="AN227" s="129"/>
      <c r="AO227" s="129"/>
      <c r="AP227" s="31"/>
      <c r="AQ227" s="45"/>
      <c r="AR227" s="31"/>
    </row>
    <row r="228" spans="1:44">
      <c r="A228" s="328"/>
      <c r="B228" s="330"/>
      <c r="C228" s="105"/>
      <c r="D228" s="139"/>
      <c r="E228" s="47"/>
      <c r="F228" s="142"/>
      <c r="G228" s="1259"/>
      <c r="H228" s="1260"/>
      <c r="I228" s="2217" t="s">
        <v>499</v>
      </c>
      <c r="J228" s="2218"/>
      <c r="K228" s="2218"/>
      <c r="L228" s="2218"/>
      <c r="M228" s="2218"/>
      <c r="N228" s="2218"/>
      <c r="O228" s="2219"/>
      <c r="P228" s="31"/>
      <c r="Q228" s="344" t="s">
        <v>55</v>
      </c>
      <c r="R228" s="2159" t="s">
        <v>727</v>
      </c>
      <c r="S228" s="2159"/>
      <c r="T228" s="2159"/>
      <c r="U228" s="2159"/>
      <c r="V228" s="2159"/>
      <c r="W228" s="2159"/>
      <c r="X228" s="2159"/>
      <c r="Y228" s="2159"/>
      <c r="Z228" s="2159"/>
      <c r="AA228" s="143"/>
      <c r="AB228" s="144"/>
      <c r="AC228" s="145"/>
      <c r="AD228" s="146"/>
      <c r="AE228" s="126"/>
      <c r="AF228" s="327"/>
      <c r="AG228" s="129"/>
      <c r="AH228" s="129"/>
      <c r="AI228" s="129"/>
      <c r="AJ228" s="129"/>
      <c r="AK228" s="129"/>
      <c r="AL228" s="129"/>
      <c r="AM228" s="129"/>
      <c r="AN228" s="129"/>
      <c r="AO228" s="129"/>
      <c r="AP228" s="31"/>
      <c r="AQ228" s="45"/>
      <c r="AR228" s="31"/>
    </row>
    <row r="229" spans="1:44">
      <c r="A229" s="328"/>
      <c r="B229" s="330"/>
      <c r="C229" s="105"/>
      <c r="D229" s="139"/>
      <c r="E229" s="47"/>
      <c r="F229" s="142"/>
      <c r="G229" s="1259"/>
      <c r="H229" s="1260"/>
      <c r="I229" s="2217" t="s">
        <v>120</v>
      </c>
      <c r="J229" s="2218"/>
      <c r="K229" s="2218"/>
      <c r="L229" s="2218"/>
      <c r="M229" s="2218"/>
      <c r="N229" s="2218"/>
      <c r="O229" s="2219"/>
      <c r="P229" s="31"/>
      <c r="Q229" s="344"/>
      <c r="R229" s="2159"/>
      <c r="S229" s="2159"/>
      <c r="T229" s="2159"/>
      <c r="U229" s="2159"/>
      <c r="V229" s="2159"/>
      <c r="W229" s="2159"/>
      <c r="X229" s="2159"/>
      <c r="Y229" s="2159"/>
      <c r="Z229" s="2159"/>
      <c r="AA229" s="143"/>
      <c r="AB229" s="144"/>
      <c r="AC229" s="145"/>
      <c r="AD229" s="146"/>
      <c r="AE229" s="126"/>
      <c r="AF229" s="327"/>
      <c r="AG229" s="129"/>
      <c r="AH229" s="129"/>
      <c r="AI229" s="129"/>
      <c r="AJ229" s="129"/>
      <c r="AK229" s="129"/>
      <c r="AL229" s="129"/>
      <c r="AM229" s="129"/>
      <c r="AN229" s="129"/>
      <c r="AO229" s="129"/>
      <c r="AP229" s="31"/>
      <c r="AQ229" s="45"/>
      <c r="AR229" s="31"/>
    </row>
    <row r="230" spans="1:44" ht="13.5" customHeight="1">
      <c r="A230" s="328"/>
      <c r="B230" s="330"/>
      <c r="C230" s="105"/>
      <c r="D230" s="139"/>
      <c r="E230" s="47"/>
      <c r="F230" s="142"/>
      <c r="G230" s="1259"/>
      <c r="H230" s="1260"/>
      <c r="I230" s="2217" t="s">
        <v>121</v>
      </c>
      <c r="J230" s="2218"/>
      <c r="K230" s="2218"/>
      <c r="L230" s="2218"/>
      <c r="M230" s="2218"/>
      <c r="N230" s="2218"/>
      <c r="O230" s="2219"/>
      <c r="P230" s="31"/>
      <c r="Q230" s="344"/>
      <c r="R230" s="2159"/>
      <c r="S230" s="2159"/>
      <c r="T230" s="2159"/>
      <c r="U230" s="2159"/>
      <c r="V230" s="2159"/>
      <c r="W230" s="2159"/>
      <c r="X230" s="2159"/>
      <c r="Y230" s="2159"/>
      <c r="Z230" s="2159"/>
      <c r="AA230" s="143"/>
      <c r="AB230" s="144"/>
      <c r="AC230" s="145"/>
      <c r="AD230" s="146"/>
      <c r="AE230" s="126"/>
      <c r="AF230" s="327"/>
      <c r="AG230" s="129"/>
      <c r="AH230" s="129"/>
      <c r="AI230" s="129"/>
      <c r="AJ230" s="129"/>
      <c r="AK230" s="129"/>
      <c r="AL230" s="129"/>
      <c r="AM230" s="129"/>
      <c r="AN230" s="129"/>
      <c r="AO230" s="129"/>
      <c r="AP230" s="31"/>
      <c r="AQ230" s="45"/>
      <c r="AR230" s="31"/>
    </row>
    <row r="231" spans="1:44" ht="13.5" customHeight="1">
      <c r="A231" s="328"/>
      <c r="B231" s="330"/>
      <c r="C231" s="105"/>
      <c r="D231" s="139"/>
      <c r="E231" s="47"/>
      <c r="F231" s="142"/>
      <c r="G231" s="1259"/>
      <c r="H231" s="1260"/>
      <c r="I231" s="2217" t="s">
        <v>122</v>
      </c>
      <c r="J231" s="2218"/>
      <c r="K231" s="2218"/>
      <c r="L231" s="2218"/>
      <c r="M231" s="2218"/>
      <c r="N231" s="2218"/>
      <c r="O231" s="2219"/>
      <c r="P231" s="31"/>
      <c r="Q231" s="344"/>
      <c r="R231" s="2159"/>
      <c r="S231" s="2159"/>
      <c r="T231" s="2159"/>
      <c r="U231" s="2159"/>
      <c r="V231" s="2159"/>
      <c r="W231" s="2159"/>
      <c r="X231" s="2159"/>
      <c r="Y231" s="2159"/>
      <c r="Z231" s="2159"/>
      <c r="AA231" s="143"/>
      <c r="AB231" s="144"/>
      <c r="AC231" s="145"/>
      <c r="AD231" s="146"/>
      <c r="AE231" s="126"/>
      <c r="AF231" s="327"/>
      <c r="AG231" s="129"/>
      <c r="AH231" s="129"/>
      <c r="AI231" s="129"/>
      <c r="AJ231" s="129"/>
      <c r="AK231" s="129"/>
      <c r="AL231" s="129"/>
      <c r="AM231" s="129"/>
      <c r="AN231" s="129"/>
      <c r="AO231" s="129"/>
      <c r="AP231" s="31"/>
      <c r="AQ231" s="45"/>
      <c r="AR231" s="31"/>
    </row>
    <row r="232" spans="1:44" ht="13.5" customHeight="1">
      <c r="A232" s="328"/>
      <c r="B232" s="330"/>
      <c r="C232" s="105"/>
      <c r="D232" s="139"/>
      <c r="E232" s="47"/>
      <c r="F232" s="142"/>
      <c r="G232" s="1259"/>
      <c r="H232" s="1260"/>
      <c r="I232" s="2217" t="s">
        <v>500</v>
      </c>
      <c r="J232" s="2218"/>
      <c r="K232" s="2218"/>
      <c r="L232" s="2218"/>
      <c r="M232" s="2218"/>
      <c r="N232" s="2218"/>
      <c r="O232" s="2219"/>
      <c r="P232" s="31"/>
      <c r="Q232" s="126"/>
      <c r="R232" s="2159"/>
      <c r="S232" s="2159"/>
      <c r="T232" s="2159"/>
      <c r="U232" s="2159"/>
      <c r="V232" s="2159"/>
      <c r="W232" s="2159"/>
      <c r="X232" s="2159"/>
      <c r="Y232" s="2159"/>
      <c r="Z232" s="2159"/>
      <c r="AA232" s="143"/>
      <c r="AB232" s="144"/>
      <c r="AC232" s="145"/>
      <c r="AD232" s="146"/>
      <c r="AE232" s="126"/>
      <c r="AF232" s="327"/>
      <c r="AG232" s="129"/>
      <c r="AH232" s="129"/>
      <c r="AI232" s="129"/>
      <c r="AJ232" s="129"/>
      <c r="AK232" s="129"/>
      <c r="AL232" s="129"/>
      <c r="AM232" s="129"/>
      <c r="AN232" s="129"/>
      <c r="AO232" s="129"/>
      <c r="AP232" s="31"/>
      <c r="AQ232" s="45"/>
      <c r="AR232" s="31"/>
    </row>
    <row r="233" spans="1:44">
      <c r="A233" s="328"/>
      <c r="B233" s="330"/>
      <c r="C233" s="105"/>
      <c r="D233" s="139"/>
      <c r="E233" s="47"/>
      <c r="F233" s="142"/>
      <c r="G233" s="1322"/>
      <c r="H233" s="1323"/>
      <c r="I233" s="2217" t="s">
        <v>16</v>
      </c>
      <c r="J233" s="2218"/>
      <c r="K233" s="2218"/>
      <c r="L233" s="2218"/>
      <c r="M233" s="2218"/>
      <c r="N233" s="2218"/>
      <c r="O233" s="2219"/>
      <c r="P233" s="31"/>
      <c r="Q233" s="126"/>
      <c r="R233" s="2159"/>
      <c r="S233" s="2159"/>
      <c r="T233" s="2159"/>
      <c r="U233" s="2159"/>
      <c r="V233" s="2159"/>
      <c r="W233" s="2159"/>
      <c r="X233" s="2159"/>
      <c r="Y233" s="2159"/>
      <c r="Z233" s="2159"/>
      <c r="AA233" s="143"/>
      <c r="AB233" s="144"/>
      <c r="AC233" s="145"/>
      <c r="AD233" s="146"/>
      <c r="AE233" s="126"/>
      <c r="AF233" s="327"/>
      <c r="AG233" s="129"/>
      <c r="AH233" s="129"/>
      <c r="AI233" s="129"/>
      <c r="AJ233" s="129"/>
      <c r="AK233" s="129"/>
      <c r="AL233" s="129"/>
      <c r="AM233" s="129"/>
      <c r="AN233" s="129"/>
      <c r="AO233" s="129"/>
      <c r="AP233" s="31"/>
      <c r="AQ233" s="45"/>
      <c r="AR233" s="31"/>
    </row>
    <row r="234" spans="1:44">
      <c r="A234" s="328"/>
      <c r="B234" s="330"/>
      <c r="C234" s="105"/>
      <c r="D234" s="139"/>
      <c r="E234" s="47"/>
      <c r="F234" s="142"/>
      <c r="G234" s="1324"/>
      <c r="H234" s="1325"/>
      <c r="I234" s="347" t="s">
        <v>621</v>
      </c>
      <c r="J234" s="1344"/>
      <c r="K234" s="1344"/>
      <c r="L234" s="1344"/>
      <c r="M234" s="1344"/>
      <c r="N234" s="1344"/>
      <c r="O234" s="348" t="s">
        <v>623</v>
      </c>
      <c r="P234" s="31"/>
      <c r="Q234" s="31"/>
      <c r="R234" s="31"/>
      <c r="S234" s="31"/>
      <c r="T234" s="31"/>
      <c r="U234" s="31"/>
      <c r="V234" s="31"/>
      <c r="W234" s="31"/>
      <c r="X234" s="31"/>
      <c r="Y234" s="31"/>
      <c r="Z234" s="31"/>
      <c r="AA234" s="143"/>
      <c r="AB234" s="144"/>
      <c r="AC234" s="145"/>
      <c r="AD234" s="146"/>
      <c r="AE234" s="126"/>
      <c r="AF234" s="327"/>
      <c r="AG234" s="129"/>
      <c r="AH234" s="129"/>
      <c r="AI234" s="129"/>
      <c r="AJ234" s="129"/>
      <c r="AK234" s="129"/>
      <c r="AL234" s="129"/>
      <c r="AM234" s="129"/>
      <c r="AN234" s="129"/>
      <c r="AO234" s="129"/>
      <c r="AP234" s="31"/>
      <c r="AQ234" s="45"/>
      <c r="AR234" s="31"/>
    </row>
    <row r="235" spans="1:44">
      <c r="A235" s="328"/>
      <c r="B235" s="330"/>
      <c r="C235" s="105"/>
      <c r="D235" s="139"/>
      <c r="E235" s="47"/>
      <c r="F235" s="142"/>
      <c r="G235" s="642"/>
      <c r="H235" s="642"/>
      <c r="I235" s="153"/>
      <c r="J235" s="655"/>
      <c r="K235" s="655"/>
      <c r="L235" s="655"/>
      <c r="M235" s="655"/>
      <c r="N235" s="655"/>
      <c r="O235" s="153"/>
      <c r="P235" s="31"/>
      <c r="Q235" s="31"/>
      <c r="R235" s="31"/>
      <c r="S235" s="31"/>
      <c r="T235" s="31"/>
      <c r="U235" s="31"/>
      <c r="V235" s="31"/>
      <c r="W235" s="31"/>
      <c r="X235" s="31"/>
      <c r="Y235" s="31"/>
      <c r="Z235" s="31"/>
      <c r="AA235" s="143"/>
      <c r="AB235" s="144"/>
      <c r="AC235" s="145"/>
      <c r="AD235" s="146"/>
      <c r="AE235" s="126"/>
      <c r="AF235" s="327"/>
      <c r="AG235" s="129"/>
      <c r="AH235" s="129"/>
      <c r="AI235" s="129"/>
      <c r="AJ235" s="129"/>
      <c r="AK235" s="129"/>
      <c r="AL235" s="129"/>
      <c r="AM235" s="129"/>
      <c r="AN235" s="129"/>
      <c r="AO235" s="129"/>
      <c r="AP235" s="31"/>
      <c r="AQ235" s="45"/>
      <c r="AR235" s="31"/>
    </row>
    <row r="236" spans="1:44">
      <c r="A236" s="328"/>
      <c r="B236" s="330"/>
      <c r="C236" s="105"/>
      <c r="D236" s="139"/>
      <c r="E236" s="47"/>
      <c r="F236" s="142"/>
      <c r="G236" s="2114" t="s">
        <v>497</v>
      </c>
      <c r="H236" s="2114"/>
      <c r="I236" s="2114"/>
      <c r="J236" s="2114"/>
      <c r="K236" s="2114"/>
      <c r="L236" s="2114"/>
      <c r="M236" s="2114"/>
      <c r="N236" s="2114"/>
      <c r="O236" s="2114"/>
      <c r="P236" s="2114"/>
      <c r="Q236" s="2114"/>
      <c r="R236" s="2114"/>
      <c r="S236" s="2114"/>
      <c r="T236" s="2114"/>
      <c r="U236" s="2114"/>
      <c r="V236" s="2114"/>
      <c r="W236" s="2114"/>
      <c r="X236" s="2114"/>
      <c r="Y236" s="2114"/>
      <c r="Z236" s="2114"/>
      <c r="AA236" s="143"/>
      <c r="AB236" s="144"/>
      <c r="AC236" s="145"/>
      <c r="AD236" s="146"/>
      <c r="AE236" s="126"/>
      <c r="AF236" s="327"/>
      <c r="AG236" s="129"/>
      <c r="AH236" s="129"/>
      <c r="AI236" s="129"/>
      <c r="AJ236" s="129"/>
      <c r="AK236" s="129"/>
      <c r="AL236" s="129"/>
      <c r="AM236" s="129"/>
      <c r="AN236" s="129"/>
      <c r="AO236" s="129"/>
      <c r="AP236" s="31"/>
      <c r="AQ236" s="45"/>
      <c r="AR236" s="31"/>
    </row>
    <row r="237" spans="1:44">
      <c r="A237" s="328"/>
      <c r="B237" s="330"/>
      <c r="C237" s="105"/>
      <c r="D237" s="139"/>
      <c r="E237" s="47"/>
      <c r="F237" s="142"/>
      <c r="G237" s="2114"/>
      <c r="H237" s="2114"/>
      <c r="I237" s="2114"/>
      <c r="J237" s="2114"/>
      <c r="K237" s="2114"/>
      <c r="L237" s="2114"/>
      <c r="M237" s="2114"/>
      <c r="N237" s="2114"/>
      <c r="O237" s="2114"/>
      <c r="P237" s="2114"/>
      <c r="Q237" s="2114"/>
      <c r="R237" s="2114"/>
      <c r="S237" s="2114"/>
      <c r="T237" s="2114"/>
      <c r="U237" s="2114"/>
      <c r="V237" s="2114"/>
      <c r="W237" s="2114"/>
      <c r="X237" s="2114"/>
      <c r="Y237" s="2114"/>
      <c r="Z237" s="2114"/>
      <c r="AA237" s="143"/>
      <c r="AB237" s="144"/>
      <c r="AC237" s="145"/>
      <c r="AD237" s="146"/>
      <c r="AE237" s="126"/>
      <c r="AF237" s="327"/>
      <c r="AG237" s="129"/>
      <c r="AH237" s="129"/>
      <c r="AI237" s="129"/>
      <c r="AJ237" s="129"/>
      <c r="AK237" s="129"/>
      <c r="AL237" s="129"/>
      <c r="AM237" s="129"/>
      <c r="AN237" s="129"/>
      <c r="AO237" s="129"/>
      <c r="AP237" s="31"/>
      <c r="AQ237" s="45"/>
      <c r="AR237" s="31"/>
    </row>
    <row r="238" spans="1:44">
      <c r="A238" s="328"/>
      <c r="B238" s="330"/>
      <c r="C238" s="105"/>
      <c r="D238" s="139"/>
      <c r="E238" s="47"/>
      <c r="F238" s="142"/>
      <c r="G238" s="2121"/>
      <c r="H238" s="2122"/>
      <c r="I238" s="2122"/>
      <c r="J238" s="2122"/>
      <c r="K238" s="2122"/>
      <c r="L238" s="2122"/>
      <c r="M238" s="2122"/>
      <c r="N238" s="2122"/>
      <c r="O238" s="2122"/>
      <c r="P238" s="2122"/>
      <c r="Q238" s="2122"/>
      <c r="R238" s="2122"/>
      <c r="S238" s="2122"/>
      <c r="T238" s="2122"/>
      <c r="U238" s="2122"/>
      <c r="V238" s="2122"/>
      <c r="W238" s="2122"/>
      <c r="X238" s="2122"/>
      <c r="Y238" s="2122"/>
      <c r="Z238" s="2123"/>
      <c r="AA238" s="143"/>
      <c r="AB238" s="144"/>
      <c r="AC238" s="145"/>
      <c r="AD238" s="146"/>
      <c r="AE238" s="126"/>
      <c r="AF238" s="327"/>
      <c r="AG238" s="129"/>
      <c r="AH238" s="129"/>
      <c r="AI238" s="129"/>
      <c r="AJ238" s="129"/>
      <c r="AK238" s="129"/>
      <c r="AL238" s="129"/>
      <c r="AM238" s="129"/>
      <c r="AN238" s="129"/>
      <c r="AO238" s="129"/>
      <c r="AP238" s="31"/>
      <c r="AQ238" s="45"/>
      <c r="AR238" s="31"/>
    </row>
    <row r="239" spans="1:44">
      <c r="A239" s="328"/>
      <c r="B239" s="330"/>
      <c r="C239" s="105"/>
      <c r="D239" s="139"/>
      <c r="E239" s="47"/>
      <c r="F239" s="142"/>
      <c r="G239" s="2124"/>
      <c r="H239" s="2125"/>
      <c r="I239" s="2125"/>
      <c r="J239" s="2125"/>
      <c r="K239" s="2125"/>
      <c r="L239" s="2125"/>
      <c r="M239" s="2125"/>
      <c r="N239" s="2125"/>
      <c r="O239" s="2125"/>
      <c r="P239" s="2125"/>
      <c r="Q239" s="2125"/>
      <c r="R239" s="2125"/>
      <c r="S239" s="2125"/>
      <c r="T239" s="2125"/>
      <c r="U239" s="2125"/>
      <c r="V239" s="2125"/>
      <c r="W239" s="2125"/>
      <c r="X239" s="2125"/>
      <c r="Y239" s="2125"/>
      <c r="Z239" s="2126"/>
      <c r="AA239" s="143"/>
      <c r="AB239" s="144"/>
      <c r="AC239" s="145"/>
      <c r="AD239" s="146"/>
      <c r="AE239" s="126"/>
      <c r="AF239" s="327"/>
      <c r="AG239" s="129"/>
      <c r="AH239" s="129"/>
      <c r="AI239" s="129"/>
      <c r="AJ239" s="129"/>
      <c r="AK239" s="129"/>
      <c r="AL239" s="129"/>
      <c r="AM239" s="129"/>
      <c r="AN239" s="129"/>
      <c r="AO239" s="129"/>
      <c r="AP239" s="31"/>
      <c r="AQ239" s="45"/>
      <c r="AR239" s="31"/>
    </row>
    <row r="240" spans="1:44">
      <c r="A240" s="328"/>
      <c r="B240" s="330"/>
      <c r="C240" s="105"/>
      <c r="D240" s="139"/>
      <c r="E240" s="47"/>
      <c r="F240" s="142"/>
      <c r="G240" s="2124"/>
      <c r="H240" s="2125"/>
      <c r="I240" s="2125"/>
      <c r="J240" s="2125"/>
      <c r="K240" s="2125"/>
      <c r="L240" s="2125"/>
      <c r="M240" s="2125"/>
      <c r="N240" s="2125"/>
      <c r="O240" s="2125"/>
      <c r="P240" s="2125"/>
      <c r="Q240" s="2125"/>
      <c r="R240" s="2125"/>
      <c r="S240" s="2125"/>
      <c r="T240" s="2125"/>
      <c r="U240" s="2125"/>
      <c r="V240" s="2125"/>
      <c r="W240" s="2125"/>
      <c r="X240" s="2125"/>
      <c r="Y240" s="2125"/>
      <c r="Z240" s="2126"/>
      <c r="AA240" s="143"/>
      <c r="AB240" s="144"/>
      <c r="AC240" s="145"/>
      <c r="AD240" s="146"/>
      <c r="AE240" s="126"/>
      <c r="AF240" s="327"/>
      <c r="AG240" s="129"/>
      <c r="AH240" s="129"/>
      <c r="AI240" s="129"/>
      <c r="AJ240" s="129"/>
      <c r="AK240" s="129"/>
      <c r="AL240" s="129"/>
      <c r="AM240" s="129"/>
      <c r="AN240" s="129"/>
      <c r="AO240" s="129"/>
      <c r="AP240" s="31"/>
      <c r="AQ240" s="45"/>
      <c r="AR240" s="31"/>
    </row>
    <row r="241" spans="1:44">
      <c r="A241" s="328"/>
      <c r="B241" s="330"/>
      <c r="C241" s="105"/>
      <c r="D241" s="139"/>
      <c r="E241" s="47"/>
      <c r="F241" s="142"/>
      <c r="G241" s="2127"/>
      <c r="H241" s="1326"/>
      <c r="I241" s="1326"/>
      <c r="J241" s="1326"/>
      <c r="K241" s="1326"/>
      <c r="L241" s="1326"/>
      <c r="M241" s="1326"/>
      <c r="N241" s="1326"/>
      <c r="O241" s="1326"/>
      <c r="P241" s="1326"/>
      <c r="Q241" s="1326"/>
      <c r="R241" s="1326"/>
      <c r="S241" s="1326"/>
      <c r="T241" s="1326"/>
      <c r="U241" s="1326"/>
      <c r="V241" s="1326"/>
      <c r="W241" s="1326"/>
      <c r="X241" s="1326"/>
      <c r="Y241" s="1326"/>
      <c r="Z241" s="2128"/>
      <c r="AA241" s="143"/>
      <c r="AB241" s="144"/>
      <c r="AC241" s="145"/>
      <c r="AD241" s="146"/>
      <c r="AE241" s="126"/>
      <c r="AF241" s="327"/>
      <c r="AG241" s="129"/>
      <c r="AH241" s="129"/>
      <c r="AI241" s="129"/>
      <c r="AJ241" s="129"/>
      <c r="AK241" s="129"/>
      <c r="AL241" s="129"/>
      <c r="AM241" s="129"/>
      <c r="AN241" s="129"/>
      <c r="AO241" s="129"/>
      <c r="AP241" s="31"/>
      <c r="AQ241" s="45"/>
      <c r="AR241" s="31"/>
    </row>
    <row r="242" spans="1:44">
      <c r="A242" s="328"/>
      <c r="B242" s="330"/>
      <c r="C242" s="105"/>
      <c r="D242" s="139"/>
      <c r="E242" s="47"/>
      <c r="F242" s="142"/>
      <c r="G242" s="642"/>
      <c r="H242" s="642"/>
      <c r="I242" s="153"/>
      <c r="J242" s="655"/>
      <c r="K242" s="655"/>
      <c r="L242" s="655"/>
      <c r="M242" s="655"/>
      <c r="N242" s="655"/>
      <c r="O242" s="153"/>
      <c r="P242" s="31"/>
      <c r="Q242" s="31"/>
      <c r="R242" s="31"/>
      <c r="S242" s="31"/>
      <c r="T242" s="31"/>
      <c r="U242" s="31"/>
      <c r="V242" s="31"/>
      <c r="W242" s="31"/>
      <c r="X242" s="31"/>
      <c r="Y242" s="31"/>
      <c r="Z242" s="31"/>
      <c r="AA242" s="143"/>
      <c r="AB242" s="144"/>
      <c r="AC242" s="145"/>
      <c r="AD242" s="146"/>
      <c r="AE242" s="126"/>
      <c r="AF242" s="327"/>
      <c r="AG242" s="129"/>
      <c r="AH242" s="129"/>
      <c r="AI242" s="129"/>
      <c r="AJ242" s="129"/>
      <c r="AK242" s="129"/>
      <c r="AL242" s="129"/>
      <c r="AM242" s="129"/>
      <c r="AN242" s="129"/>
      <c r="AO242" s="129"/>
      <c r="AP242" s="31"/>
      <c r="AQ242" s="45"/>
      <c r="AR242" s="31"/>
    </row>
    <row r="243" spans="1:44" ht="5.25" customHeight="1">
      <c r="A243" s="328"/>
      <c r="B243" s="330"/>
      <c r="C243" s="105"/>
      <c r="D243" s="139"/>
      <c r="E243" s="139"/>
      <c r="F243" s="142"/>
      <c r="G243" s="46"/>
      <c r="H243" s="46"/>
      <c r="I243" s="46"/>
      <c r="J243" s="46"/>
      <c r="K243" s="46"/>
      <c r="L243" s="46"/>
      <c r="M243" s="46"/>
      <c r="N243" s="46"/>
      <c r="O243" s="46"/>
      <c r="P243" s="46"/>
      <c r="Q243" s="46"/>
      <c r="R243" s="46"/>
      <c r="S243" s="46"/>
      <c r="T243" s="46"/>
      <c r="U243" s="46"/>
      <c r="V243" s="46"/>
      <c r="W243" s="46"/>
      <c r="X243" s="46"/>
      <c r="Y243" s="46"/>
      <c r="Z243" s="46"/>
      <c r="AA243" s="143"/>
      <c r="AB243" s="144"/>
      <c r="AC243" s="145"/>
      <c r="AD243" s="146"/>
      <c r="AE243" s="126"/>
      <c r="AF243" s="327"/>
      <c r="AG243" s="129"/>
      <c r="AH243" s="129"/>
      <c r="AI243" s="129"/>
      <c r="AJ243" s="129"/>
      <c r="AK243" s="129"/>
      <c r="AL243" s="129"/>
      <c r="AM243" s="129"/>
      <c r="AN243" s="129"/>
      <c r="AO243" s="129"/>
      <c r="AP243" s="31"/>
      <c r="AQ243" s="45"/>
      <c r="AR243" s="31"/>
    </row>
    <row r="244" spans="1:44" ht="13.5" customHeight="1">
      <c r="A244" s="1008" t="s">
        <v>1056</v>
      </c>
      <c r="B244" s="2208" t="s">
        <v>1113</v>
      </c>
      <c r="C244" s="1497" t="s">
        <v>543</v>
      </c>
      <c r="D244" s="139" t="s">
        <v>528</v>
      </c>
      <c r="E244" s="1008" t="s">
        <v>544</v>
      </c>
      <c r="F244" s="142"/>
      <c r="G244" s="1011" t="s">
        <v>72</v>
      </c>
      <c r="H244" s="1011"/>
      <c r="I244" s="1011"/>
      <c r="J244" s="1011"/>
      <c r="K244" s="1011"/>
      <c r="L244" s="1011"/>
      <c r="M244" s="1012"/>
      <c r="N244" s="1058" t="s">
        <v>114</v>
      </c>
      <c r="O244" s="1058"/>
      <c r="P244" s="1058"/>
      <c r="Q244" s="1058"/>
      <c r="R244" s="1058"/>
      <c r="S244" s="1058"/>
      <c r="T244" s="1058"/>
      <c r="U244" s="1058"/>
      <c r="V244" s="1058"/>
      <c r="W244" s="46"/>
      <c r="X244" s="46"/>
      <c r="Y244" s="46"/>
      <c r="Z244" s="46"/>
      <c r="AA244" s="143"/>
      <c r="AB244" s="1082" t="s">
        <v>495</v>
      </c>
      <c r="AC244" s="1113"/>
      <c r="AD244" s="1114"/>
      <c r="AE244" s="126"/>
      <c r="AF244" s="327"/>
      <c r="AG244" s="129"/>
      <c r="AH244" s="129"/>
      <c r="AI244" s="129"/>
      <c r="AJ244" s="129"/>
      <c r="AK244" s="129"/>
      <c r="AL244" s="129"/>
      <c r="AM244" s="129"/>
      <c r="AN244" s="129"/>
      <c r="AO244" s="129"/>
      <c r="AP244" s="31"/>
      <c r="AQ244" s="45"/>
      <c r="AR244" s="31"/>
    </row>
    <row r="245" spans="1:44">
      <c r="A245" s="1008"/>
      <c r="B245" s="2209"/>
      <c r="C245" s="1497"/>
      <c r="D245" s="139"/>
      <c r="E245" s="1008"/>
      <c r="F245" s="142"/>
      <c r="G245" s="1011"/>
      <c r="H245" s="1011"/>
      <c r="I245" s="1011"/>
      <c r="J245" s="1011"/>
      <c r="K245" s="1011"/>
      <c r="L245" s="1011"/>
      <c r="M245" s="1012"/>
      <c r="N245" s="1058"/>
      <c r="O245" s="1058"/>
      <c r="P245" s="1058"/>
      <c r="Q245" s="1058"/>
      <c r="R245" s="1058"/>
      <c r="S245" s="1058"/>
      <c r="T245" s="1058"/>
      <c r="U245" s="1058"/>
      <c r="V245" s="1058"/>
      <c r="W245" s="46"/>
      <c r="X245" s="46"/>
      <c r="Y245" s="46"/>
      <c r="Z245" s="46"/>
      <c r="AA245" s="143"/>
      <c r="AB245" s="1082"/>
      <c r="AC245" s="1113"/>
      <c r="AD245" s="1114"/>
      <c r="AE245" s="126"/>
      <c r="AF245" s="327"/>
      <c r="AG245" s="129"/>
      <c r="AH245" s="129"/>
      <c r="AI245" s="129"/>
      <c r="AJ245" s="129"/>
      <c r="AK245" s="129"/>
      <c r="AL245" s="129"/>
      <c r="AM245" s="129"/>
      <c r="AN245" s="129"/>
      <c r="AO245" s="129"/>
      <c r="AP245" s="31"/>
      <c r="AQ245" s="45"/>
      <c r="AR245" s="31"/>
    </row>
    <row r="246" spans="1:44">
      <c r="A246" s="1008"/>
      <c r="B246" s="330"/>
      <c r="C246" s="1497"/>
      <c r="D246" s="139"/>
      <c r="E246" s="1008"/>
      <c r="F246" s="142"/>
      <c r="G246" s="46"/>
      <c r="H246" s="46"/>
      <c r="I246" s="46"/>
      <c r="J246" s="46"/>
      <c r="K246" s="46"/>
      <c r="L246" s="46"/>
      <c r="M246" s="46"/>
      <c r="N246" s="46"/>
      <c r="O246" s="46"/>
      <c r="P246" s="46"/>
      <c r="Q246" s="46"/>
      <c r="R246" s="46"/>
      <c r="S246" s="46"/>
      <c r="T246" s="46"/>
      <c r="U246" s="46"/>
      <c r="V246" s="46"/>
      <c r="W246" s="46"/>
      <c r="X246" s="46"/>
      <c r="Y246" s="46"/>
      <c r="Z246" s="46"/>
      <c r="AA246" s="143"/>
      <c r="AB246" s="1082"/>
      <c r="AC246" s="1113"/>
      <c r="AD246" s="1114"/>
      <c r="AE246" s="126"/>
      <c r="AF246" s="327"/>
      <c r="AG246" s="129"/>
      <c r="AH246" s="129"/>
      <c r="AI246" s="129"/>
      <c r="AJ246" s="129"/>
      <c r="AK246" s="129"/>
      <c r="AL246" s="129"/>
      <c r="AM246" s="129"/>
      <c r="AN246" s="129"/>
      <c r="AO246" s="129"/>
      <c r="AP246" s="31"/>
      <c r="AQ246" s="45"/>
      <c r="AR246" s="31"/>
    </row>
    <row r="247" spans="1:44" ht="13.5" customHeight="1">
      <c r="A247" s="1008"/>
      <c r="B247" s="330"/>
      <c r="C247" s="1497"/>
      <c r="D247" s="139"/>
      <c r="E247" s="1008"/>
      <c r="F247" s="142"/>
      <c r="G247" s="2117" t="s">
        <v>707</v>
      </c>
      <c r="H247" s="2117"/>
      <c r="I247" s="2117"/>
      <c r="J247" s="2117"/>
      <c r="K247" s="2117"/>
      <c r="L247" s="2117"/>
      <c r="M247" s="2117"/>
      <c r="N247" s="2117"/>
      <c r="O247" s="2117"/>
      <c r="P247" s="2117"/>
      <c r="Q247" s="2117"/>
      <c r="R247" s="2117"/>
      <c r="S247" s="2117"/>
      <c r="T247" s="2117"/>
      <c r="U247" s="383"/>
      <c r="V247" s="383"/>
      <c r="W247" s="383"/>
      <c r="X247" s="383"/>
      <c r="Y247" s="383"/>
      <c r="Z247" s="383"/>
      <c r="AA247" s="143"/>
      <c r="AB247" s="144"/>
      <c r="AC247" s="145"/>
      <c r="AD247" s="146"/>
      <c r="AE247" s="126"/>
      <c r="AF247" s="327"/>
      <c r="AG247" s="129"/>
      <c r="AH247" s="129"/>
      <c r="AI247" s="129"/>
      <c r="AJ247" s="129"/>
      <c r="AK247" s="129"/>
      <c r="AL247" s="129"/>
      <c r="AM247" s="129"/>
      <c r="AN247" s="129"/>
      <c r="AO247" s="129"/>
      <c r="AP247" s="31"/>
      <c r="AQ247" s="45"/>
      <c r="AR247" s="31"/>
    </row>
    <row r="248" spans="1:44">
      <c r="A248" s="328"/>
      <c r="B248" s="330"/>
      <c r="C248" s="105"/>
      <c r="D248" s="139"/>
      <c r="E248" s="1008"/>
      <c r="F248" s="142"/>
      <c r="G248" s="1813"/>
      <c r="H248" s="1814"/>
      <c r="I248" s="1814"/>
      <c r="J248" s="1814"/>
      <c r="K248" s="1814"/>
      <c r="L248" s="1814"/>
      <c r="M248" s="1814"/>
      <c r="N248" s="1814"/>
      <c r="O248" s="1814"/>
      <c r="P248" s="1814"/>
      <c r="Q248" s="1814"/>
      <c r="R248" s="1814"/>
      <c r="S248" s="1814"/>
      <c r="T248" s="1814"/>
      <c r="U248" s="1814"/>
      <c r="V248" s="1814"/>
      <c r="W248" s="1815"/>
      <c r="X248" s="383"/>
      <c r="Y248" s="383"/>
      <c r="Z248" s="383"/>
      <c r="AA248" s="143"/>
      <c r="AB248" s="144"/>
      <c r="AC248" s="145"/>
      <c r="AD248" s="146"/>
      <c r="AE248" s="126"/>
      <c r="AF248" s="327"/>
      <c r="AG248" s="129"/>
      <c r="AH248" s="129"/>
      <c r="AI248" s="129"/>
      <c r="AJ248" s="129"/>
      <c r="AK248" s="129"/>
      <c r="AL248" s="129"/>
      <c r="AM248" s="129"/>
      <c r="AN248" s="129"/>
      <c r="AO248" s="129"/>
      <c r="AP248" s="31"/>
      <c r="AQ248" s="45"/>
      <c r="AR248" s="31"/>
    </row>
    <row r="249" spans="1:44">
      <c r="A249" s="328"/>
      <c r="B249" s="330"/>
      <c r="C249" s="105"/>
      <c r="D249" s="139"/>
      <c r="E249" s="1008"/>
      <c r="F249" s="142"/>
      <c r="G249" s="1813"/>
      <c r="H249" s="1814"/>
      <c r="I249" s="1814"/>
      <c r="J249" s="1814"/>
      <c r="K249" s="1814"/>
      <c r="L249" s="1814"/>
      <c r="M249" s="1814"/>
      <c r="N249" s="1814"/>
      <c r="O249" s="1814"/>
      <c r="P249" s="1814"/>
      <c r="Q249" s="1814"/>
      <c r="R249" s="1814"/>
      <c r="S249" s="1814"/>
      <c r="T249" s="1814"/>
      <c r="U249" s="1814"/>
      <c r="V249" s="1814"/>
      <c r="W249" s="1815"/>
      <c r="X249" s="383"/>
      <c r="Y249" s="383"/>
      <c r="Z249" s="383"/>
      <c r="AA249" s="143"/>
      <c r="AB249" s="144"/>
      <c r="AC249" s="145"/>
      <c r="AD249" s="146"/>
      <c r="AE249" s="126"/>
      <c r="AF249" s="327"/>
      <c r="AG249" s="129"/>
      <c r="AH249" s="129"/>
      <c r="AI249" s="129"/>
      <c r="AJ249" s="129"/>
      <c r="AK249" s="129"/>
      <c r="AL249" s="129"/>
      <c r="AM249" s="129"/>
      <c r="AN249" s="129"/>
      <c r="AO249" s="129"/>
      <c r="AP249" s="31"/>
      <c r="AQ249" s="45"/>
      <c r="AR249" s="31"/>
    </row>
    <row r="250" spans="1:44">
      <c r="A250" s="328"/>
      <c r="B250" s="330"/>
      <c r="C250" s="105"/>
      <c r="D250" s="139"/>
      <c r="E250" s="1008"/>
      <c r="F250" s="142"/>
      <c r="G250" s="1813"/>
      <c r="H250" s="1814"/>
      <c r="I250" s="1814"/>
      <c r="J250" s="1814"/>
      <c r="K250" s="1814"/>
      <c r="L250" s="1814"/>
      <c r="M250" s="1814"/>
      <c r="N250" s="1814"/>
      <c r="O250" s="1814"/>
      <c r="P250" s="1814"/>
      <c r="Q250" s="1814"/>
      <c r="R250" s="1814"/>
      <c r="S250" s="1814"/>
      <c r="T250" s="1814"/>
      <c r="U250" s="1814"/>
      <c r="V250" s="1814"/>
      <c r="W250" s="1815"/>
      <c r="X250" s="383"/>
      <c r="Y250" s="383"/>
      <c r="Z250" s="383"/>
      <c r="AA250" s="143"/>
      <c r="AB250" s="144"/>
      <c r="AC250" s="145"/>
      <c r="AD250" s="146"/>
      <c r="AE250" s="126"/>
      <c r="AF250" s="327"/>
      <c r="AG250" s="129"/>
      <c r="AH250" s="129"/>
      <c r="AI250" s="129"/>
      <c r="AJ250" s="129"/>
      <c r="AK250" s="129"/>
      <c r="AL250" s="129"/>
      <c r="AM250" s="129"/>
      <c r="AN250" s="129"/>
      <c r="AO250" s="129"/>
      <c r="AP250" s="31"/>
      <c r="AQ250" s="45"/>
      <c r="AR250" s="31"/>
    </row>
    <row r="251" spans="1:44">
      <c r="A251" s="328"/>
      <c r="B251" s="330"/>
      <c r="C251" s="105"/>
      <c r="D251" s="139"/>
      <c r="E251" s="1008"/>
      <c r="F251" s="142"/>
      <c r="G251" s="383"/>
      <c r="H251" s="383"/>
      <c r="I251" s="383"/>
      <c r="J251" s="383"/>
      <c r="K251" s="383"/>
      <c r="L251" s="383"/>
      <c r="M251" s="383"/>
      <c r="N251" s="383"/>
      <c r="O251" s="383"/>
      <c r="P251" s="383"/>
      <c r="Q251" s="383"/>
      <c r="R251" s="383"/>
      <c r="S251" s="383"/>
      <c r="T251" s="383"/>
      <c r="U251" s="383"/>
      <c r="V251" s="383"/>
      <c r="W251" s="383"/>
      <c r="X251" s="383"/>
      <c r="Y251" s="383"/>
      <c r="Z251" s="383"/>
      <c r="AA251" s="143"/>
      <c r="AB251" s="144"/>
      <c r="AC251" s="145"/>
      <c r="AD251" s="146"/>
      <c r="AE251" s="126"/>
      <c r="AF251" s="327"/>
      <c r="AG251" s="129"/>
      <c r="AH251" s="129"/>
      <c r="AI251" s="129"/>
      <c r="AJ251" s="129"/>
      <c r="AK251" s="129"/>
      <c r="AL251" s="129"/>
      <c r="AM251" s="129"/>
      <c r="AN251" s="129"/>
      <c r="AO251" s="129"/>
      <c r="AP251" s="31"/>
      <c r="AQ251" s="45"/>
      <c r="AR251" s="31"/>
    </row>
    <row r="252" spans="1:44">
      <c r="A252" s="328"/>
      <c r="B252" s="330"/>
      <c r="C252" s="105"/>
      <c r="D252" s="139"/>
      <c r="E252" s="1008"/>
      <c r="F252" s="142"/>
      <c r="G252" s="383"/>
      <c r="H252" s="383"/>
      <c r="I252" s="383"/>
      <c r="J252" s="383"/>
      <c r="K252" s="383"/>
      <c r="L252" s="383"/>
      <c r="M252" s="383"/>
      <c r="N252" s="383"/>
      <c r="O252" s="383"/>
      <c r="P252" s="383"/>
      <c r="Q252" s="383"/>
      <c r="R252" s="383"/>
      <c r="S252" s="383"/>
      <c r="T252" s="383"/>
      <c r="U252" s="383"/>
      <c r="V252" s="383"/>
      <c r="W252" s="383"/>
      <c r="X252" s="383"/>
      <c r="Y252" s="383"/>
      <c r="Z252" s="383"/>
      <c r="AA252" s="143"/>
      <c r="AB252" s="144"/>
      <c r="AC252" s="145"/>
      <c r="AD252" s="146"/>
      <c r="AE252" s="126"/>
      <c r="AF252" s="327"/>
      <c r="AG252" s="129"/>
      <c r="AH252" s="129"/>
      <c r="AI252" s="129"/>
      <c r="AJ252" s="129"/>
      <c r="AK252" s="129"/>
      <c r="AL252" s="129"/>
      <c r="AM252" s="129"/>
      <c r="AN252" s="129"/>
      <c r="AO252" s="129"/>
      <c r="AP252" s="31"/>
      <c r="AQ252" s="45"/>
      <c r="AR252" s="31"/>
    </row>
    <row r="253" spans="1:44">
      <c r="A253" s="328"/>
      <c r="B253" s="330"/>
      <c r="C253" s="105"/>
      <c r="D253" s="139"/>
      <c r="E253" s="1008"/>
      <c r="F253" s="142"/>
      <c r="G253" s="46"/>
      <c r="H253" s="46"/>
      <c r="I253" s="46"/>
      <c r="J253" s="46"/>
      <c r="K253" s="46"/>
      <c r="L253" s="46"/>
      <c r="M253" s="46"/>
      <c r="N253" s="46"/>
      <c r="O253" s="46"/>
      <c r="P253" s="46"/>
      <c r="Q253" s="46"/>
      <c r="R253" s="46"/>
      <c r="S253" s="46"/>
      <c r="T253" s="46"/>
      <c r="U253" s="46"/>
      <c r="V253" s="46"/>
      <c r="W253" s="46"/>
      <c r="X253" s="46"/>
      <c r="Y253" s="46"/>
      <c r="Z253" s="46"/>
      <c r="AA253" s="143"/>
      <c r="AB253" s="144"/>
      <c r="AC253" s="145"/>
      <c r="AD253" s="146"/>
      <c r="AE253" s="126"/>
      <c r="AF253" s="327"/>
      <c r="AG253" s="129"/>
      <c r="AH253" s="129"/>
      <c r="AI253" s="129"/>
      <c r="AJ253" s="129"/>
      <c r="AK253" s="129"/>
      <c r="AL253" s="129"/>
      <c r="AM253" s="129"/>
      <c r="AN253" s="129"/>
      <c r="AO253" s="129"/>
      <c r="AP253" s="31"/>
      <c r="AQ253" s="45"/>
      <c r="AR253" s="31"/>
    </row>
    <row r="254" spans="1:44">
      <c r="A254" s="328"/>
      <c r="B254" s="330"/>
      <c r="C254" s="105"/>
      <c r="D254" s="139"/>
      <c r="E254" s="1008"/>
      <c r="F254" s="142"/>
      <c r="G254" s="46"/>
      <c r="H254" s="46"/>
      <c r="I254" s="46"/>
      <c r="J254" s="46"/>
      <c r="K254" s="46"/>
      <c r="L254" s="46"/>
      <c r="M254" s="46"/>
      <c r="N254" s="46"/>
      <c r="O254" s="46"/>
      <c r="P254" s="46"/>
      <c r="Q254" s="46"/>
      <c r="R254" s="46"/>
      <c r="S254" s="46"/>
      <c r="T254" s="46"/>
      <c r="U254" s="46"/>
      <c r="V254" s="46"/>
      <c r="W254" s="46"/>
      <c r="X254" s="46"/>
      <c r="Y254" s="46"/>
      <c r="Z254" s="46"/>
      <c r="AA254" s="143"/>
      <c r="AB254" s="144"/>
      <c r="AC254" s="145"/>
      <c r="AD254" s="146"/>
      <c r="AE254" s="126"/>
      <c r="AF254" s="327"/>
      <c r="AG254" s="129"/>
      <c r="AH254" s="129"/>
      <c r="AI254" s="129"/>
      <c r="AJ254" s="129"/>
      <c r="AK254" s="129"/>
      <c r="AL254" s="129"/>
      <c r="AM254" s="129"/>
      <c r="AN254" s="129"/>
      <c r="AO254" s="129"/>
      <c r="AP254" s="31"/>
      <c r="AQ254" s="45"/>
      <c r="AR254" s="31"/>
    </row>
    <row r="255" spans="1:44">
      <c r="A255" s="328"/>
      <c r="B255" s="330"/>
      <c r="C255" s="105"/>
      <c r="D255" s="139"/>
      <c r="E255" s="1008"/>
      <c r="F255" s="142"/>
      <c r="G255" s="46"/>
      <c r="H255" s="46"/>
      <c r="I255" s="46"/>
      <c r="J255" s="46"/>
      <c r="K255" s="46"/>
      <c r="L255" s="46"/>
      <c r="M255" s="46"/>
      <c r="N255" s="46"/>
      <c r="O255" s="46"/>
      <c r="P255" s="46"/>
      <c r="Q255" s="46"/>
      <c r="R255" s="46"/>
      <c r="S255" s="46"/>
      <c r="T255" s="46"/>
      <c r="U255" s="46"/>
      <c r="V255" s="46"/>
      <c r="W255" s="46"/>
      <c r="X255" s="46"/>
      <c r="Y255" s="46"/>
      <c r="Z255" s="46"/>
      <c r="AA255" s="143"/>
      <c r="AB255" s="144"/>
      <c r="AC255" s="145"/>
      <c r="AD255" s="146"/>
      <c r="AE255" s="126"/>
      <c r="AF255" s="327"/>
      <c r="AG255" s="129"/>
      <c r="AH255" s="129"/>
      <c r="AI255" s="129"/>
      <c r="AJ255" s="129"/>
      <c r="AK255" s="129"/>
      <c r="AL255" s="129"/>
      <c r="AM255" s="129"/>
      <c r="AN255" s="129"/>
      <c r="AO255" s="129"/>
      <c r="AP255" s="31"/>
      <c r="AQ255" s="45"/>
      <c r="AR255" s="31"/>
    </row>
    <row r="256" spans="1:44">
      <c r="A256" s="328"/>
      <c r="B256" s="330"/>
      <c r="C256" s="105"/>
      <c r="D256" s="139"/>
      <c r="E256" s="1008"/>
      <c r="F256" s="142"/>
      <c r="G256" s="46"/>
      <c r="H256" s="46"/>
      <c r="I256" s="46"/>
      <c r="J256" s="46"/>
      <c r="K256" s="46"/>
      <c r="L256" s="46"/>
      <c r="M256" s="46"/>
      <c r="N256" s="46"/>
      <c r="O256" s="46"/>
      <c r="P256" s="46"/>
      <c r="Q256" s="46"/>
      <c r="R256" s="46"/>
      <c r="S256" s="46"/>
      <c r="T256" s="46"/>
      <c r="U256" s="46"/>
      <c r="V256" s="46"/>
      <c r="W256" s="46"/>
      <c r="X256" s="46"/>
      <c r="Y256" s="46"/>
      <c r="Z256" s="46"/>
      <c r="AA256" s="143"/>
      <c r="AB256" s="144"/>
      <c r="AC256" s="145"/>
      <c r="AD256" s="146"/>
      <c r="AE256" s="126"/>
      <c r="AF256" s="327"/>
      <c r="AG256" s="129"/>
      <c r="AH256" s="129"/>
      <c r="AI256" s="129"/>
      <c r="AJ256" s="129"/>
      <c r="AK256" s="129"/>
      <c r="AL256" s="129"/>
      <c r="AM256" s="129"/>
      <c r="AN256" s="129"/>
      <c r="AO256" s="129"/>
      <c r="AP256" s="31"/>
      <c r="AQ256" s="45"/>
      <c r="AR256" s="31"/>
    </row>
    <row r="257" spans="1:44">
      <c r="A257" s="328"/>
      <c r="B257" s="330"/>
      <c r="C257" s="105"/>
      <c r="D257" s="139"/>
      <c r="E257" s="1008"/>
      <c r="F257" s="142"/>
      <c r="G257" s="46"/>
      <c r="H257" s="46"/>
      <c r="I257" s="46"/>
      <c r="J257" s="46"/>
      <c r="K257" s="46"/>
      <c r="L257" s="46"/>
      <c r="M257" s="46"/>
      <c r="N257" s="46"/>
      <c r="O257" s="46"/>
      <c r="P257" s="46"/>
      <c r="Q257" s="46"/>
      <c r="R257" s="46"/>
      <c r="S257" s="46"/>
      <c r="T257" s="46"/>
      <c r="U257" s="46"/>
      <c r="V257" s="46"/>
      <c r="W257" s="46"/>
      <c r="X257" s="46"/>
      <c r="Y257" s="46"/>
      <c r="Z257" s="46"/>
      <c r="AA257" s="143"/>
      <c r="AB257" s="144"/>
      <c r="AC257" s="145"/>
      <c r="AD257" s="146"/>
      <c r="AE257" s="126"/>
      <c r="AF257" s="327"/>
      <c r="AG257" s="129"/>
      <c r="AH257" s="129"/>
      <c r="AI257" s="129"/>
      <c r="AJ257" s="129"/>
      <c r="AK257" s="129"/>
      <c r="AL257" s="129"/>
      <c r="AM257" s="129"/>
      <c r="AN257" s="129"/>
      <c r="AO257" s="129"/>
      <c r="AP257" s="31"/>
      <c r="AQ257" s="45"/>
      <c r="AR257" s="31"/>
    </row>
    <row r="258" spans="1:44">
      <c r="A258" s="328"/>
      <c r="B258" s="330"/>
      <c r="C258" s="105"/>
      <c r="D258" s="139"/>
      <c r="E258" s="1008"/>
      <c r="F258" s="142"/>
      <c r="G258" s="46"/>
      <c r="H258" s="46"/>
      <c r="I258" s="46"/>
      <c r="J258" s="46"/>
      <c r="K258" s="46"/>
      <c r="L258" s="46"/>
      <c r="M258" s="46"/>
      <c r="N258" s="46"/>
      <c r="O258" s="46"/>
      <c r="P258" s="46"/>
      <c r="Q258" s="46"/>
      <c r="R258" s="46"/>
      <c r="S258" s="46"/>
      <c r="T258" s="46"/>
      <c r="U258" s="46"/>
      <c r="V258" s="46"/>
      <c r="W258" s="46"/>
      <c r="X258" s="46"/>
      <c r="Y258" s="46"/>
      <c r="Z258" s="46"/>
      <c r="AA258" s="143"/>
      <c r="AB258" s="144"/>
      <c r="AC258" s="145"/>
      <c r="AD258" s="146"/>
      <c r="AE258" s="126"/>
      <c r="AF258" s="327"/>
      <c r="AG258" s="129"/>
      <c r="AH258" s="129"/>
      <c r="AI258" s="129"/>
      <c r="AJ258" s="129"/>
      <c r="AK258" s="129"/>
      <c r="AL258" s="129"/>
      <c r="AM258" s="129"/>
      <c r="AN258" s="129"/>
      <c r="AO258" s="129"/>
      <c r="AP258" s="31"/>
      <c r="AQ258" s="45"/>
      <c r="AR258" s="31"/>
    </row>
    <row r="259" spans="1:44">
      <c r="A259" s="328"/>
      <c r="B259" s="330"/>
      <c r="C259" s="105"/>
      <c r="D259" s="139"/>
      <c r="E259" s="1008"/>
      <c r="F259" s="142"/>
      <c r="G259" s="46"/>
      <c r="H259" s="46"/>
      <c r="I259" s="46"/>
      <c r="J259" s="46"/>
      <c r="K259" s="46"/>
      <c r="L259" s="46"/>
      <c r="M259" s="46"/>
      <c r="N259" s="46"/>
      <c r="O259" s="46"/>
      <c r="P259" s="46"/>
      <c r="Q259" s="46"/>
      <c r="R259" s="46"/>
      <c r="S259" s="46"/>
      <c r="T259" s="46"/>
      <c r="U259" s="46"/>
      <c r="V259" s="46"/>
      <c r="W259" s="46"/>
      <c r="X259" s="46"/>
      <c r="Y259" s="46"/>
      <c r="Z259" s="46"/>
      <c r="AA259" s="143"/>
      <c r="AB259" s="144"/>
      <c r="AC259" s="145"/>
      <c r="AD259" s="146"/>
      <c r="AE259" s="126"/>
      <c r="AF259" s="327"/>
      <c r="AG259" s="129"/>
      <c r="AH259" s="129"/>
      <c r="AI259" s="129"/>
      <c r="AJ259" s="129"/>
      <c r="AK259" s="129"/>
      <c r="AL259" s="129"/>
      <c r="AM259" s="129"/>
      <c r="AN259" s="129"/>
      <c r="AO259" s="129"/>
      <c r="AP259" s="31"/>
      <c r="AQ259" s="45"/>
      <c r="AR259" s="31"/>
    </row>
    <row r="260" spans="1:44">
      <c r="A260" s="328"/>
      <c r="B260" s="330"/>
      <c r="C260" s="105"/>
      <c r="D260" s="139"/>
      <c r="E260" s="1008"/>
      <c r="F260" s="142"/>
      <c r="G260" s="46"/>
      <c r="H260" s="46"/>
      <c r="I260" s="46"/>
      <c r="J260" s="46"/>
      <c r="K260" s="46"/>
      <c r="L260" s="46"/>
      <c r="M260" s="46"/>
      <c r="N260" s="46"/>
      <c r="O260" s="46"/>
      <c r="P260" s="46"/>
      <c r="Q260" s="46"/>
      <c r="R260" s="46"/>
      <c r="S260" s="46"/>
      <c r="T260" s="46"/>
      <c r="U260" s="46"/>
      <c r="V260" s="46"/>
      <c r="W260" s="46"/>
      <c r="X260" s="46"/>
      <c r="Y260" s="46"/>
      <c r="Z260" s="46"/>
      <c r="AA260" s="143"/>
      <c r="AB260" s="144"/>
      <c r="AC260" s="145"/>
      <c r="AD260" s="146"/>
      <c r="AE260" s="126"/>
      <c r="AF260" s="327"/>
      <c r="AG260" s="129"/>
      <c r="AH260" s="129"/>
      <c r="AI260" s="129"/>
      <c r="AJ260" s="129"/>
      <c r="AK260" s="129"/>
      <c r="AL260" s="129"/>
      <c r="AM260" s="129"/>
      <c r="AN260" s="129"/>
      <c r="AO260" s="129"/>
      <c r="AP260" s="31"/>
      <c r="AQ260" s="45"/>
      <c r="AR260" s="31"/>
    </row>
    <row r="261" spans="1:44">
      <c r="A261" s="328"/>
      <c r="B261" s="330"/>
      <c r="C261" s="105"/>
      <c r="D261" s="139"/>
      <c r="E261" s="1008"/>
      <c r="F261" s="142"/>
      <c r="G261" s="46"/>
      <c r="H261" s="46"/>
      <c r="I261" s="46"/>
      <c r="J261" s="46"/>
      <c r="K261" s="46"/>
      <c r="L261" s="46"/>
      <c r="M261" s="46"/>
      <c r="N261" s="46"/>
      <c r="O261" s="46"/>
      <c r="P261" s="46"/>
      <c r="Q261" s="46"/>
      <c r="R261" s="46"/>
      <c r="S261" s="46"/>
      <c r="T261" s="46"/>
      <c r="U261" s="46"/>
      <c r="V261" s="46"/>
      <c r="W261" s="46"/>
      <c r="X261" s="46"/>
      <c r="Y261" s="46"/>
      <c r="Z261" s="46"/>
      <c r="AA261" s="143"/>
      <c r="AB261" s="144"/>
      <c r="AC261" s="145"/>
      <c r="AD261" s="146"/>
      <c r="AE261" s="126"/>
      <c r="AF261" s="327"/>
      <c r="AG261" s="129"/>
      <c r="AH261" s="129"/>
      <c r="AI261" s="129"/>
      <c r="AJ261" s="129"/>
      <c r="AK261" s="129"/>
      <c r="AL261" s="129"/>
      <c r="AM261" s="129"/>
      <c r="AN261" s="129"/>
      <c r="AO261" s="129"/>
      <c r="AP261" s="31"/>
      <c r="AQ261" s="45"/>
      <c r="AR261" s="31"/>
    </row>
    <row r="262" spans="1:44">
      <c r="A262" s="328"/>
      <c r="B262" s="330"/>
      <c r="C262" s="105"/>
      <c r="D262" s="139"/>
      <c r="E262" s="1008"/>
      <c r="F262" s="142"/>
      <c r="G262" s="46"/>
      <c r="H262" s="46"/>
      <c r="I262" s="46"/>
      <c r="J262" s="46"/>
      <c r="K262" s="46"/>
      <c r="L262" s="46"/>
      <c r="M262" s="46"/>
      <c r="N262" s="46"/>
      <c r="O262" s="46"/>
      <c r="P262" s="46"/>
      <c r="Q262" s="46"/>
      <c r="R262" s="46"/>
      <c r="S262" s="46"/>
      <c r="T262" s="46"/>
      <c r="U262" s="46"/>
      <c r="V262" s="46"/>
      <c r="W262" s="46"/>
      <c r="X262" s="46"/>
      <c r="Y262" s="46"/>
      <c r="Z262" s="46"/>
      <c r="AA262" s="143"/>
      <c r="AB262" s="144"/>
      <c r="AC262" s="145"/>
      <c r="AD262" s="146"/>
      <c r="AE262" s="126"/>
      <c r="AF262" s="327"/>
      <c r="AG262" s="129"/>
      <c r="AH262" s="129"/>
      <c r="AI262" s="129"/>
      <c r="AJ262" s="129"/>
      <c r="AK262" s="129"/>
      <c r="AL262" s="129"/>
      <c r="AM262" s="129"/>
      <c r="AN262" s="129"/>
      <c r="AO262" s="129"/>
      <c r="AP262" s="31"/>
      <c r="AQ262" s="45"/>
      <c r="AR262" s="31"/>
    </row>
    <row r="263" spans="1:44">
      <c r="A263" s="328"/>
      <c r="B263" s="330"/>
      <c r="C263" s="105"/>
      <c r="D263" s="139"/>
      <c r="E263" s="1008"/>
      <c r="F263" s="142"/>
      <c r="G263" s="46"/>
      <c r="H263" s="46"/>
      <c r="I263" s="46"/>
      <c r="J263" s="46"/>
      <c r="K263" s="46"/>
      <c r="L263" s="46"/>
      <c r="M263" s="46"/>
      <c r="N263" s="46"/>
      <c r="O263" s="46"/>
      <c r="P263" s="46"/>
      <c r="Q263" s="46"/>
      <c r="R263" s="46"/>
      <c r="S263" s="46"/>
      <c r="T263" s="46"/>
      <c r="U263" s="46"/>
      <c r="V263" s="46"/>
      <c r="W263" s="46"/>
      <c r="X263" s="46"/>
      <c r="Y263" s="46"/>
      <c r="Z263" s="46"/>
      <c r="AA263" s="143"/>
      <c r="AB263" s="144"/>
      <c r="AC263" s="145"/>
      <c r="AD263" s="146"/>
      <c r="AE263" s="126"/>
      <c r="AF263" s="327"/>
      <c r="AG263" s="129"/>
      <c r="AH263" s="129"/>
      <c r="AI263" s="129"/>
      <c r="AJ263" s="129"/>
      <c r="AK263" s="129"/>
      <c r="AL263" s="129"/>
      <c r="AM263" s="129"/>
      <c r="AN263" s="129"/>
      <c r="AO263" s="129"/>
      <c r="AP263" s="31"/>
      <c r="AQ263" s="45"/>
      <c r="AR263" s="31"/>
    </row>
    <row r="264" spans="1:44">
      <c r="A264" s="328"/>
      <c r="B264" s="330"/>
      <c r="C264" s="105"/>
      <c r="D264" s="139"/>
      <c r="E264" s="1008"/>
      <c r="F264" s="142"/>
      <c r="G264" s="46"/>
      <c r="H264" s="46"/>
      <c r="I264" s="46"/>
      <c r="J264" s="46"/>
      <c r="K264" s="46"/>
      <c r="L264" s="46"/>
      <c r="M264" s="46"/>
      <c r="N264" s="46"/>
      <c r="O264" s="46"/>
      <c r="P264" s="46"/>
      <c r="Q264" s="46"/>
      <c r="R264" s="46"/>
      <c r="S264" s="46"/>
      <c r="T264" s="46"/>
      <c r="U264" s="46"/>
      <c r="V264" s="46"/>
      <c r="W264" s="46"/>
      <c r="X264" s="46"/>
      <c r="Y264" s="46"/>
      <c r="Z264" s="46"/>
      <c r="AA264" s="143"/>
      <c r="AB264" s="144"/>
      <c r="AC264" s="145"/>
      <c r="AD264" s="146"/>
      <c r="AE264" s="126"/>
      <c r="AF264" s="327"/>
      <c r="AG264" s="129"/>
      <c r="AH264" s="129"/>
      <c r="AI264" s="129"/>
      <c r="AJ264" s="129"/>
      <c r="AK264" s="129"/>
      <c r="AL264" s="129"/>
      <c r="AM264" s="129"/>
      <c r="AN264" s="129"/>
      <c r="AO264" s="129"/>
      <c r="AP264" s="31"/>
      <c r="AQ264" s="45"/>
      <c r="AR264" s="31"/>
    </row>
    <row r="265" spans="1:44">
      <c r="A265" s="328"/>
      <c r="B265" s="330"/>
      <c r="C265" s="105"/>
      <c r="D265" s="139"/>
      <c r="E265" s="1008"/>
      <c r="F265" s="142"/>
      <c r="G265" s="46"/>
      <c r="H265" s="46"/>
      <c r="I265" s="46"/>
      <c r="J265" s="46"/>
      <c r="K265" s="46"/>
      <c r="L265" s="46"/>
      <c r="M265" s="46"/>
      <c r="N265" s="46"/>
      <c r="O265" s="46"/>
      <c r="P265" s="46"/>
      <c r="Q265" s="46"/>
      <c r="R265" s="46"/>
      <c r="S265" s="46"/>
      <c r="T265" s="46"/>
      <c r="U265" s="46"/>
      <c r="V265" s="46"/>
      <c r="W265" s="46"/>
      <c r="X265" s="46"/>
      <c r="Y265" s="46"/>
      <c r="Z265" s="46"/>
      <c r="AA265" s="143"/>
      <c r="AB265" s="144"/>
      <c r="AC265" s="145"/>
      <c r="AD265" s="146"/>
      <c r="AE265" s="126"/>
      <c r="AF265" s="327"/>
      <c r="AG265" s="129"/>
      <c r="AH265" s="129"/>
      <c r="AI265" s="129"/>
      <c r="AJ265" s="129"/>
      <c r="AK265" s="129"/>
      <c r="AL265" s="129"/>
      <c r="AM265" s="129"/>
      <c r="AN265" s="129"/>
      <c r="AO265" s="129"/>
      <c r="AP265" s="31"/>
      <c r="AQ265" s="45"/>
      <c r="AR265" s="31"/>
    </row>
    <row r="266" spans="1:44">
      <c r="A266" s="328"/>
      <c r="B266" s="330"/>
      <c r="C266" s="105"/>
      <c r="D266" s="139"/>
      <c r="E266" s="1008"/>
      <c r="F266" s="142"/>
      <c r="G266" s="46"/>
      <c r="H266" s="46"/>
      <c r="I266" s="46"/>
      <c r="J266" s="46"/>
      <c r="K266" s="46"/>
      <c r="L266" s="46"/>
      <c r="M266" s="46"/>
      <c r="N266" s="46"/>
      <c r="O266" s="46"/>
      <c r="P266" s="46"/>
      <c r="Q266" s="46"/>
      <c r="R266" s="46"/>
      <c r="S266" s="46"/>
      <c r="T266" s="46"/>
      <c r="U266" s="46"/>
      <c r="V266" s="46"/>
      <c r="W266" s="46"/>
      <c r="X266" s="46"/>
      <c r="Y266" s="46"/>
      <c r="Z266" s="46"/>
      <c r="AA266" s="143"/>
      <c r="AB266" s="144"/>
      <c r="AC266" s="145"/>
      <c r="AD266" s="146"/>
      <c r="AE266" s="126"/>
      <c r="AF266" s="327"/>
      <c r="AG266" s="129"/>
      <c r="AH266" s="129"/>
      <c r="AI266" s="129"/>
      <c r="AJ266" s="129"/>
      <c r="AK266" s="129"/>
      <c r="AL266" s="129"/>
      <c r="AM266" s="129"/>
      <c r="AN266" s="129"/>
      <c r="AO266" s="129"/>
      <c r="AP266" s="31"/>
      <c r="AQ266" s="45"/>
      <c r="AR266" s="31"/>
    </row>
    <row r="267" spans="1:44">
      <c r="A267" s="328"/>
      <c r="B267" s="330"/>
      <c r="C267" s="105"/>
      <c r="D267" s="139"/>
      <c r="E267" s="1008"/>
      <c r="F267" s="142"/>
      <c r="G267" s="46"/>
      <c r="H267" s="46"/>
      <c r="I267" s="46"/>
      <c r="J267" s="46"/>
      <c r="K267" s="46"/>
      <c r="L267" s="46"/>
      <c r="M267" s="46"/>
      <c r="N267" s="46"/>
      <c r="O267" s="46"/>
      <c r="P267" s="46"/>
      <c r="Q267" s="46"/>
      <c r="R267" s="46"/>
      <c r="S267" s="46"/>
      <c r="T267" s="46"/>
      <c r="U267" s="46"/>
      <c r="V267" s="46"/>
      <c r="W267" s="46"/>
      <c r="X267" s="46"/>
      <c r="Y267" s="46"/>
      <c r="Z267" s="46"/>
      <c r="AA267" s="143"/>
      <c r="AB267" s="144"/>
      <c r="AC267" s="145"/>
      <c r="AD267" s="146"/>
      <c r="AE267" s="126"/>
      <c r="AF267" s="327"/>
      <c r="AG267" s="129"/>
      <c r="AH267" s="129"/>
      <c r="AI267" s="129"/>
      <c r="AJ267" s="129"/>
      <c r="AK267" s="129"/>
      <c r="AL267" s="129"/>
      <c r="AM267" s="129"/>
      <c r="AN267" s="129"/>
      <c r="AO267" s="129"/>
      <c r="AP267" s="31"/>
      <c r="AQ267" s="45"/>
      <c r="AR267" s="31"/>
    </row>
    <row r="268" spans="1:44">
      <c r="A268" s="328"/>
      <c r="B268" s="330"/>
      <c r="C268" s="105"/>
      <c r="D268" s="139"/>
      <c r="E268" s="1008"/>
      <c r="F268" s="142"/>
      <c r="G268" s="46"/>
      <c r="H268" s="46"/>
      <c r="I268" s="46"/>
      <c r="J268" s="46"/>
      <c r="K268" s="46"/>
      <c r="L268" s="46"/>
      <c r="M268" s="46"/>
      <c r="N268" s="46"/>
      <c r="O268" s="46"/>
      <c r="P268" s="46"/>
      <c r="Q268" s="46"/>
      <c r="R268" s="46"/>
      <c r="S268" s="46"/>
      <c r="T268" s="46"/>
      <c r="U268" s="46"/>
      <c r="V268" s="46"/>
      <c r="W268" s="46"/>
      <c r="X268" s="46"/>
      <c r="Y268" s="46"/>
      <c r="Z268" s="46"/>
      <c r="AA268" s="143"/>
      <c r="AB268" s="144"/>
      <c r="AC268" s="145"/>
      <c r="AD268" s="146"/>
      <c r="AE268" s="126"/>
      <c r="AF268" s="327"/>
      <c r="AG268" s="129"/>
      <c r="AH268" s="129"/>
      <c r="AI268" s="129"/>
      <c r="AJ268" s="129"/>
      <c r="AK268" s="129"/>
      <c r="AL268" s="129"/>
      <c r="AM268" s="129"/>
      <c r="AN268" s="129"/>
      <c r="AO268" s="129"/>
      <c r="AP268" s="31"/>
      <c r="AQ268" s="45"/>
      <c r="AR268" s="31"/>
    </row>
    <row r="269" spans="1:44">
      <c r="A269" s="328"/>
      <c r="B269" s="330"/>
      <c r="C269" s="105"/>
      <c r="D269" s="139"/>
      <c r="E269" s="1008"/>
      <c r="F269" s="142"/>
      <c r="G269" s="46"/>
      <c r="H269" s="46"/>
      <c r="I269" s="46"/>
      <c r="J269" s="46"/>
      <c r="K269" s="46"/>
      <c r="L269" s="46"/>
      <c r="M269" s="46"/>
      <c r="N269" s="46"/>
      <c r="O269" s="46"/>
      <c r="P269" s="46"/>
      <c r="Q269" s="46"/>
      <c r="R269" s="46"/>
      <c r="S269" s="46"/>
      <c r="T269" s="46"/>
      <c r="U269" s="46"/>
      <c r="V269" s="46"/>
      <c r="W269" s="46"/>
      <c r="X269" s="46"/>
      <c r="Y269" s="46"/>
      <c r="Z269" s="46"/>
      <c r="AA269" s="143"/>
      <c r="AB269" s="144"/>
      <c r="AC269" s="145"/>
      <c r="AD269" s="146"/>
      <c r="AE269" s="126"/>
      <c r="AF269" s="327"/>
      <c r="AG269" s="129"/>
      <c r="AH269" s="129"/>
      <c r="AI269" s="129"/>
      <c r="AJ269" s="129"/>
      <c r="AK269" s="129"/>
      <c r="AL269" s="129"/>
      <c r="AM269" s="129"/>
      <c r="AN269" s="129"/>
      <c r="AO269" s="129"/>
      <c r="AP269" s="31"/>
      <c r="AQ269" s="45"/>
      <c r="AR269" s="31"/>
    </row>
    <row r="270" spans="1:44">
      <c r="A270" s="328"/>
      <c r="B270" s="330"/>
      <c r="C270" s="105"/>
      <c r="D270" s="139"/>
      <c r="E270" s="1008"/>
      <c r="F270" s="142"/>
      <c r="G270" s="46"/>
      <c r="H270" s="46"/>
      <c r="I270" s="46"/>
      <c r="J270" s="46"/>
      <c r="K270" s="46"/>
      <c r="L270" s="46"/>
      <c r="M270" s="46"/>
      <c r="N270" s="46"/>
      <c r="O270" s="46"/>
      <c r="P270" s="46"/>
      <c r="Q270" s="46"/>
      <c r="R270" s="46"/>
      <c r="S270" s="46"/>
      <c r="T270" s="46"/>
      <c r="U270" s="46"/>
      <c r="V270" s="46"/>
      <c r="W270" s="46"/>
      <c r="X270" s="46"/>
      <c r="Y270" s="46"/>
      <c r="Z270" s="46"/>
      <c r="AA270" s="143"/>
      <c r="AB270" s="144"/>
      <c r="AC270" s="145"/>
      <c r="AD270" s="146"/>
      <c r="AE270" s="126"/>
      <c r="AF270" s="327"/>
      <c r="AG270" s="129"/>
      <c r="AH270" s="129"/>
      <c r="AI270" s="129"/>
      <c r="AJ270" s="129"/>
      <c r="AK270" s="129"/>
      <c r="AL270" s="129"/>
      <c r="AM270" s="129"/>
      <c r="AN270" s="129"/>
      <c r="AO270" s="129"/>
      <c r="AP270" s="31"/>
      <c r="AQ270" s="45"/>
      <c r="AR270" s="31"/>
    </row>
    <row r="271" spans="1:44">
      <c r="A271" s="328"/>
      <c r="B271" s="330"/>
      <c r="C271" s="105"/>
      <c r="D271" s="139"/>
      <c r="E271" s="1008"/>
      <c r="F271" s="142"/>
      <c r="G271" s="46"/>
      <c r="H271" s="46"/>
      <c r="I271" s="46"/>
      <c r="J271" s="46"/>
      <c r="K271" s="46"/>
      <c r="L271" s="46"/>
      <c r="M271" s="46"/>
      <c r="N271" s="46"/>
      <c r="O271" s="46"/>
      <c r="P271" s="46"/>
      <c r="Q271" s="46"/>
      <c r="R271" s="46"/>
      <c r="S271" s="46"/>
      <c r="T271" s="46"/>
      <c r="U271" s="46"/>
      <c r="V271" s="46"/>
      <c r="W271" s="46"/>
      <c r="X271" s="46"/>
      <c r="Y271" s="46"/>
      <c r="Z271" s="46"/>
      <c r="AA271" s="143"/>
      <c r="AB271" s="144"/>
      <c r="AC271" s="145"/>
      <c r="AD271" s="146"/>
      <c r="AE271" s="126"/>
      <c r="AF271" s="327"/>
      <c r="AG271" s="129"/>
      <c r="AH271" s="129"/>
      <c r="AI271" s="129"/>
      <c r="AJ271" s="129"/>
      <c r="AK271" s="129"/>
      <c r="AL271" s="129"/>
      <c r="AM271" s="129"/>
      <c r="AN271" s="129"/>
      <c r="AO271" s="129"/>
      <c r="AP271" s="31"/>
      <c r="AQ271" s="45"/>
      <c r="AR271" s="31"/>
    </row>
    <row r="272" spans="1:44">
      <c r="A272" s="328"/>
      <c r="B272" s="330"/>
      <c r="C272" s="105"/>
      <c r="D272" s="139"/>
      <c r="E272" s="1008"/>
      <c r="F272" s="142"/>
      <c r="G272" s="46"/>
      <c r="H272" s="46"/>
      <c r="I272" s="46"/>
      <c r="J272" s="46"/>
      <c r="K272" s="46"/>
      <c r="L272" s="46"/>
      <c r="M272" s="46"/>
      <c r="N272" s="46"/>
      <c r="O272" s="46"/>
      <c r="P272" s="46"/>
      <c r="Q272" s="46"/>
      <c r="R272" s="46"/>
      <c r="S272" s="46"/>
      <c r="T272" s="46"/>
      <c r="U272" s="46"/>
      <c r="V272" s="46"/>
      <c r="W272" s="46"/>
      <c r="X272" s="46"/>
      <c r="Y272" s="46"/>
      <c r="Z272" s="46"/>
      <c r="AA272" s="143"/>
      <c r="AB272" s="144"/>
      <c r="AC272" s="145"/>
      <c r="AD272" s="146"/>
      <c r="AE272" s="126"/>
      <c r="AF272" s="327"/>
      <c r="AG272" s="129"/>
      <c r="AH272" s="129"/>
      <c r="AI272" s="129"/>
      <c r="AJ272" s="129"/>
      <c r="AK272" s="129"/>
      <c r="AL272" s="129"/>
      <c r="AM272" s="129"/>
      <c r="AN272" s="129"/>
      <c r="AO272" s="129"/>
      <c r="AP272" s="31"/>
      <c r="AQ272" s="45"/>
      <c r="AR272" s="31"/>
    </row>
    <row r="273" spans="1:44">
      <c r="A273" s="328"/>
      <c r="B273" s="330"/>
      <c r="C273" s="105"/>
      <c r="D273" s="139"/>
      <c r="E273" s="1008"/>
      <c r="F273" s="142"/>
      <c r="G273" s="46"/>
      <c r="H273" s="46"/>
      <c r="I273" s="46"/>
      <c r="J273" s="46"/>
      <c r="K273" s="46"/>
      <c r="L273" s="46"/>
      <c r="M273" s="46"/>
      <c r="N273" s="46"/>
      <c r="O273" s="46"/>
      <c r="P273" s="46"/>
      <c r="Q273" s="46"/>
      <c r="R273" s="46"/>
      <c r="S273" s="46"/>
      <c r="T273" s="46"/>
      <c r="U273" s="46"/>
      <c r="V273" s="46"/>
      <c r="W273" s="46"/>
      <c r="X273" s="46"/>
      <c r="Y273" s="46"/>
      <c r="Z273" s="46"/>
      <c r="AA273" s="143"/>
      <c r="AB273" s="144"/>
      <c r="AC273" s="145"/>
      <c r="AD273" s="146"/>
      <c r="AE273" s="126"/>
      <c r="AF273" s="327"/>
      <c r="AG273" s="129"/>
      <c r="AH273" s="129"/>
      <c r="AI273" s="129"/>
      <c r="AJ273" s="129"/>
      <c r="AK273" s="129"/>
      <c r="AL273" s="129"/>
      <c r="AM273" s="129"/>
      <c r="AN273" s="129"/>
      <c r="AO273" s="129"/>
      <c r="AP273" s="31"/>
      <c r="AQ273" s="45"/>
      <c r="AR273" s="31"/>
    </row>
    <row r="274" spans="1:44" ht="13.5" customHeight="1">
      <c r="A274" s="2365" t="s">
        <v>1057</v>
      </c>
      <c r="B274" s="2498" t="s">
        <v>1058</v>
      </c>
      <c r="C274" s="2381" t="s">
        <v>547</v>
      </c>
      <c r="D274" s="607" t="s">
        <v>528</v>
      </c>
      <c r="E274" s="2365" t="s">
        <v>545</v>
      </c>
      <c r="F274" s="608"/>
      <c r="G274" s="2434" t="s">
        <v>72</v>
      </c>
      <c r="H274" s="2434"/>
      <c r="I274" s="2434"/>
      <c r="J274" s="2434"/>
      <c r="K274" s="2434"/>
      <c r="L274" s="2434"/>
      <c r="M274" s="2435"/>
      <c r="N274" s="2385" t="s">
        <v>114</v>
      </c>
      <c r="O274" s="2385"/>
      <c r="P274" s="2385"/>
      <c r="Q274" s="2385"/>
      <c r="R274" s="2385"/>
      <c r="S274" s="2385"/>
      <c r="T274" s="2385"/>
      <c r="U274" s="2385"/>
      <c r="V274" s="2385"/>
      <c r="W274" s="610"/>
      <c r="X274" s="610"/>
      <c r="Y274" s="610"/>
      <c r="Z274" s="610"/>
      <c r="AA274" s="611"/>
      <c r="AB274" s="1082" t="s">
        <v>495</v>
      </c>
      <c r="AC274" s="1113"/>
      <c r="AD274" s="1114"/>
      <c r="AE274" s="126"/>
      <c r="AF274" s="327"/>
      <c r="AG274" s="129"/>
      <c r="AH274" s="129"/>
      <c r="AI274" s="129"/>
      <c r="AJ274" s="129"/>
      <c r="AK274" s="129"/>
      <c r="AL274" s="129"/>
      <c r="AM274" s="129"/>
      <c r="AN274" s="129"/>
      <c r="AO274" s="129"/>
      <c r="AP274" s="31"/>
      <c r="AQ274" s="45"/>
      <c r="AR274" s="31"/>
    </row>
    <row r="275" spans="1:44">
      <c r="A275" s="2365"/>
      <c r="B275" s="2499"/>
      <c r="C275" s="2381"/>
      <c r="D275" s="607"/>
      <c r="E275" s="2365"/>
      <c r="F275" s="608"/>
      <c r="G275" s="2434"/>
      <c r="H275" s="2434"/>
      <c r="I275" s="2434"/>
      <c r="J275" s="2434"/>
      <c r="K275" s="2434"/>
      <c r="L275" s="2434"/>
      <c r="M275" s="2435"/>
      <c r="N275" s="2385"/>
      <c r="O275" s="2385"/>
      <c r="P275" s="2385"/>
      <c r="Q275" s="2385"/>
      <c r="R275" s="2385"/>
      <c r="S275" s="2385"/>
      <c r="T275" s="2385"/>
      <c r="U275" s="2385"/>
      <c r="V275" s="2385"/>
      <c r="W275" s="610"/>
      <c r="X275" s="610"/>
      <c r="Y275" s="610"/>
      <c r="Z275" s="610"/>
      <c r="AA275" s="611"/>
      <c r="AB275" s="1082"/>
      <c r="AC275" s="1113"/>
      <c r="AD275" s="1114"/>
      <c r="AE275" s="126"/>
      <c r="AF275" s="327"/>
      <c r="AG275" s="129"/>
      <c r="AH275" s="129"/>
      <c r="AI275" s="129"/>
      <c r="AJ275" s="129"/>
      <c r="AK275" s="129"/>
      <c r="AL275" s="129"/>
      <c r="AM275" s="129"/>
      <c r="AN275" s="129"/>
      <c r="AO275" s="129"/>
      <c r="AP275" s="31"/>
      <c r="AQ275" s="45"/>
      <c r="AR275" s="31"/>
    </row>
    <row r="276" spans="1:44">
      <c r="A276" s="2365"/>
      <c r="B276" s="605"/>
      <c r="C276" s="2381"/>
      <c r="D276" s="607"/>
      <c r="E276" s="2365"/>
      <c r="F276" s="608"/>
      <c r="G276" s="610"/>
      <c r="H276" s="610"/>
      <c r="I276" s="610"/>
      <c r="J276" s="610"/>
      <c r="K276" s="610"/>
      <c r="L276" s="610"/>
      <c r="M276" s="610"/>
      <c r="N276" s="610"/>
      <c r="O276" s="610"/>
      <c r="P276" s="610"/>
      <c r="Q276" s="610"/>
      <c r="R276" s="610"/>
      <c r="S276" s="610"/>
      <c r="T276" s="610"/>
      <c r="U276" s="610"/>
      <c r="V276" s="610"/>
      <c r="W276" s="610"/>
      <c r="X276" s="610"/>
      <c r="Y276" s="610"/>
      <c r="Z276" s="610"/>
      <c r="AA276" s="611"/>
      <c r="AB276" s="1082"/>
      <c r="AC276" s="1113"/>
      <c r="AD276" s="1114"/>
      <c r="AE276" s="126"/>
      <c r="AF276" s="327"/>
      <c r="AG276" s="129"/>
      <c r="AH276" s="129"/>
      <c r="AI276" s="129"/>
      <c r="AJ276" s="129"/>
      <c r="AK276" s="129"/>
      <c r="AL276" s="129"/>
      <c r="AM276" s="129"/>
      <c r="AN276" s="129"/>
      <c r="AO276" s="129"/>
      <c r="AP276" s="31"/>
      <c r="AQ276" s="45"/>
      <c r="AR276" s="31"/>
    </row>
    <row r="277" spans="1:44">
      <c r="A277" s="2365"/>
      <c r="B277" s="605"/>
      <c r="C277" s="2381"/>
      <c r="D277" s="607"/>
      <c r="E277" s="2365"/>
      <c r="F277" s="608"/>
      <c r="G277" s="2495" t="s">
        <v>229</v>
      </c>
      <c r="H277" s="2495"/>
      <c r="I277" s="2495"/>
      <c r="J277" s="2495"/>
      <c r="K277" s="2495"/>
      <c r="L277" s="2495"/>
      <c r="M277" s="2495"/>
      <c r="N277" s="2495"/>
      <c r="O277" s="2495"/>
      <c r="P277" s="2495"/>
      <c r="Q277" s="2495"/>
      <c r="R277" s="2495"/>
      <c r="S277" s="2495"/>
      <c r="T277" s="2495"/>
      <c r="U277" s="2495"/>
      <c r="V277" s="2495"/>
      <c r="W277" s="2495"/>
      <c r="X277" s="2495"/>
      <c r="Y277" s="2495"/>
      <c r="Z277" s="2495"/>
      <c r="AA277" s="2496"/>
      <c r="AB277" s="144"/>
      <c r="AC277" s="145"/>
      <c r="AD277" s="146"/>
      <c r="AE277" s="126"/>
      <c r="AF277" s="327"/>
      <c r="AG277" s="129"/>
      <c r="AH277" s="129"/>
      <c r="AI277" s="129"/>
      <c r="AJ277" s="129"/>
      <c r="AK277" s="129"/>
      <c r="AL277" s="129"/>
      <c r="AM277" s="129"/>
      <c r="AN277" s="129"/>
      <c r="AO277" s="129"/>
      <c r="AP277" s="31"/>
      <c r="AQ277" s="45"/>
      <c r="AR277" s="31"/>
    </row>
    <row r="278" spans="1:44">
      <c r="A278" s="47"/>
      <c r="B278" s="330"/>
      <c r="C278" s="488"/>
      <c r="D278" s="139"/>
      <c r="E278" s="47"/>
      <c r="F278" s="142"/>
      <c r="G278" s="2327"/>
      <c r="H278" s="2327"/>
      <c r="I278" s="2327"/>
      <c r="J278" s="2327"/>
      <c r="K278" s="2327"/>
      <c r="L278" s="2327"/>
      <c r="M278" s="2327"/>
      <c r="N278" s="2327"/>
      <c r="O278" s="2327"/>
      <c r="P278" s="2327"/>
      <c r="Q278" s="2327"/>
      <c r="R278" s="2327"/>
      <c r="S278" s="2327"/>
      <c r="T278" s="2327"/>
      <c r="U278" s="2327"/>
      <c r="V278" s="2327"/>
      <c r="W278" s="2327"/>
      <c r="X278" s="2327"/>
      <c r="Y278" s="2327"/>
      <c r="Z278" s="2327"/>
      <c r="AA278" s="45"/>
      <c r="AB278" s="144"/>
      <c r="AC278" s="145"/>
      <c r="AD278" s="146"/>
      <c r="AE278" s="126"/>
      <c r="AF278" s="327"/>
      <c r="AG278" s="129"/>
      <c r="AH278" s="129"/>
      <c r="AI278" s="129"/>
      <c r="AJ278" s="129"/>
      <c r="AK278" s="129"/>
      <c r="AL278" s="129"/>
      <c r="AM278" s="129"/>
      <c r="AN278" s="129"/>
      <c r="AO278" s="129"/>
      <c r="AP278" s="31"/>
      <c r="AQ278" s="45"/>
      <c r="AR278" s="31"/>
    </row>
    <row r="279" spans="1:44">
      <c r="A279" s="47"/>
      <c r="B279" s="330"/>
      <c r="C279" s="488"/>
      <c r="D279" s="139"/>
      <c r="E279" s="47"/>
      <c r="F279" s="142"/>
      <c r="G279" s="2327"/>
      <c r="H279" s="2327"/>
      <c r="I279" s="2327"/>
      <c r="J279" s="2327"/>
      <c r="K279" s="2327"/>
      <c r="L279" s="2327"/>
      <c r="M279" s="2327"/>
      <c r="N279" s="2327"/>
      <c r="O279" s="2327"/>
      <c r="P279" s="2327"/>
      <c r="Q279" s="2327"/>
      <c r="R279" s="2327"/>
      <c r="S279" s="2327"/>
      <c r="T279" s="2327"/>
      <c r="U279" s="2327"/>
      <c r="V279" s="2327"/>
      <c r="W279" s="2327"/>
      <c r="X279" s="2327"/>
      <c r="Y279" s="2327"/>
      <c r="Z279" s="2327"/>
      <c r="AA279" s="45"/>
      <c r="AB279" s="144"/>
      <c r="AC279" s="145"/>
      <c r="AD279" s="146"/>
      <c r="AE279" s="126"/>
      <c r="AF279" s="327"/>
      <c r="AG279" s="129"/>
      <c r="AH279" s="129"/>
      <c r="AI279" s="129"/>
      <c r="AJ279" s="129"/>
      <c r="AK279" s="129"/>
      <c r="AL279" s="129"/>
      <c r="AM279" s="129"/>
      <c r="AN279" s="129"/>
      <c r="AO279" s="129"/>
      <c r="AP279" s="31"/>
      <c r="AQ279" s="45"/>
      <c r="AR279" s="31"/>
    </row>
    <row r="280" spans="1:44">
      <c r="A280" s="47"/>
      <c r="B280" s="330"/>
      <c r="C280" s="488"/>
      <c r="D280" s="139"/>
      <c r="E280" s="47"/>
      <c r="F280" s="142"/>
      <c r="G280" s="2327"/>
      <c r="H280" s="2327"/>
      <c r="I280" s="2327"/>
      <c r="J280" s="2327"/>
      <c r="K280" s="2327"/>
      <c r="L280" s="2327"/>
      <c r="M280" s="2327"/>
      <c r="N280" s="2327"/>
      <c r="O280" s="2327"/>
      <c r="P280" s="2327"/>
      <c r="Q280" s="2327"/>
      <c r="R280" s="2327"/>
      <c r="S280" s="2327"/>
      <c r="T280" s="2327"/>
      <c r="U280" s="2327"/>
      <c r="V280" s="2327"/>
      <c r="W280" s="2327"/>
      <c r="X280" s="2327"/>
      <c r="Y280" s="2327"/>
      <c r="Z280" s="2327"/>
      <c r="AA280" s="45"/>
      <c r="AB280" s="144"/>
      <c r="AC280" s="145"/>
      <c r="AD280" s="146"/>
      <c r="AE280" s="126"/>
      <c r="AF280" s="327"/>
      <c r="AG280" s="129"/>
      <c r="AH280" s="129"/>
      <c r="AI280" s="129"/>
      <c r="AJ280" s="129"/>
      <c r="AK280" s="129"/>
      <c r="AL280" s="129"/>
      <c r="AM280" s="129"/>
      <c r="AN280" s="129"/>
      <c r="AO280" s="129"/>
      <c r="AP280" s="31"/>
      <c r="AQ280" s="45"/>
      <c r="AR280" s="31"/>
    </row>
    <row r="281" spans="1:44">
      <c r="A281" s="47"/>
      <c r="B281" s="330"/>
      <c r="C281" s="488"/>
      <c r="D281" s="139"/>
      <c r="E281" s="47"/>
      <c r="F281" s="142"/>
      <c r="G281" s="2327"/>
      <c r="H281" s="2327"/>
      <c r="I281" s="2327"/>
      <c r="J281" s="2327"/>
      <c r="K281" s="2327"/>
      <c r="L281" s="2327"/>
      <c r="M281" s="2327"/>
      <c r="N281" s="2327"/>
      <c r="O281" s="2327"/>
      <c r="P281" s="2327"/>
      <c r="Q281" s="2327"/>
      <c r="R281" s="2327"/>
      <c r="S281" s="2327"/>
      <c r="T281" s="2327"/>
      <c r="U281" s="2327"/>
      <c r="V281" s="2327"/>
      <c r="W281" s="2327"/>
      <c r="X281" s="2327"/>
      <c r="Y281" s="2327"/>
      <c r="Z281" s="2327"/>
      <c r="AA281" s="45"/>
      <c r="AB281" s="144"/>
      <c r="AC281" s="145"/>
      <c r="AD281" s="146"/>
      <c r="AE281" s="126"/>
      <c r="AF281" s="327"/>
      <c r="AG281" s="129"/>
      <c r="AH281" s="129"/>
      <c r="AI281" s="129"/>
      <c r="AJ281" s="129"/>
      <c r="AK281" s="129"/>
      <c r="AL281" s="129"/>
      <c r="AM281" s="129"/>
      <c r="AN281" s="129"/>
      <c r="AO281" s="129"/>
      <c r="AP281" s="31"/>
      <c r="AQ281" s="45"/>
      <c r="AR281" s="31"/>
    </row>
    <row r="282" spans="1:44">
      <c r="A282" s="203"/>
      <c r="B282" s="332"/>
      <c r="C282" s="503"/>
      <c r="D282" s="333"/>
      <c r="E282" s="203"/>
      <c r="F282" s="334"/>
      <c r="G282" s="262"/>
      <c r="H282" s="262"/>
      <c r="I282" s="262"/>
      <c r="J282" s="262"/>
      <c r="K282" s="262"/>
      <c r="L282" s="262"/>
      <c r="M282" s="262"/>
      <c r="N282" s="262"/>
      <c r="O282" s="262"/>
      <c r="P282" s="262"/>
      <c r="Q282" s="262"/>
      <c r="R282" s="262"/>
      <c r="S282" s="262"/>
      <c r="T282" s="262"/>
      <c r="U282" s="262"/>
      <c r="V282" s="262"/>
      <c r="W282" s="262"/>
      <c r="X282" s="262"/>
      <c r="Y282" s="262"/>
      <c r="Z282" s="262"/>
      <c r="AA282" s="335"/>
      <c r="AB282" s="336"/>
      <c r="AC282" s="337"/>
      <c r="AD282" s="338"/>
      <c r="AE282" s="126"/>
      <c r="AF282" s="327"/>
      <c r="AG282" s="129"/>
      <c r="AH282" s="129"/>
      <c r="AI282" s="129"/>
      <c r="AJ282" s="129"/>
      <c r="AK282" s="129"/>
      <c r="AL282" s="129"/>
      <c r="AM282" s="129"/>
      <c r="AN282" s="129"/>
      <c r="AO282" s="129"/>
      <c r="AP282" s="31"/>
      <c r="AQ282" s="45"/>
      <c r="AR282" s="31"/>
    </row>
    <row r="283" spans="1:44" ht="5.25" customHeight="1">
      <c r="A283" s="47"/>
      <c r="B283" s="330"/>
      <c r="C283" s="488"/>
      <c r="D283" s="139"/>
      <c r="E283" s="47"/>
      <c r="F283" s="142"/>
      <c r="G283" s="46"/>
      <c r="H283" s="46"/>
      <c r="I283" s="46"/>
      <c r="J283" s="46"/>
      <c r="K283" s="46"/>
      <c r="L283" s="46"/>
      <c r="M283" s="46"/>
      <c r="N283" s="46"/>
      <c r="O283" s="46"/>
      <c r="P283" s="46"/>
      <c r="Q283" s="46"/>
      <c r="R283" s="46"/>
      <c r="S283" s="46"/>
      <c r="T283" s="46"/>
      <c r="U283" s="46"/>
      <c r="V283" s="46"/>
      <c r="W283" s="46"/>
      <c r="X283" s="46"/>
      <c r="Y283" s="46"/>
      <c r="Z283" s="46"/>
      <c r="AA283" s="143"/>
      <c r="AB283" s="144"/>
      <c r="AC283" s="145"/>
      <c r="AD283" s="146"/>
      <c r="AE283" s="126"/>
      <c r="AF283" s="327"/>
      <c r="AG283" s="129"/>
      <c r="AH283" s="129"/>
      <c r="AI283" s="129"/>
      <c r="AJ283" s="129"/>
      <c r="AK283" s="129"/>
      <c r="AL283" s="129"/>
      <c r="AM283" s="129"/>
      <c r="AN283" s="129"/>
      <c r="AO283" s="129"/>
      <c r="AP283" s="31"/>
      <c r="AQ283" s="45"/>
      <c r="AR283" s="31"/>
    </row>
    <row r="284" spans="1:44" ht="13.5" customHeight="1">
      <c r="A284" s="1008" t="s">
        <v>501</v>
      </c>
      <c r="B284" s="2208" t="s">
        <v>1114</v>
      </c>
      <c r="C284" s="1497" t="s">
        <v>546</v>
      </c>
      <c r="D284" s="139" t="s">
        <v>384</v>
      </c>
      <c r="E284" s="1008" t="s">
        <v>548</v>
      </c>
      <c r="F284" s="142"/>
      <c r="G284" s="1011" t="s">
        <v>72</v>
      </c>
      <c r="H284" s="1011"/>
      <c r="I284" s="1011"/>
      <c r="J284" s="1011"/>
      <c r="K284" s="1011"/>
      <c r="L284" s="1011"/>
      <c r="M284" s="1012"/>
      <c r="N284" s="1058" t="s">
        <v>114</v>
      </c>
      <c r="O284" s="1058"/>
      <c r="P284" s="1058"/>
      <c r="Q284" s="1058"/>
      <c r="R284" s="1058"/>
      <c r="S284" s="1058"/>
      <c r="T284" s="1058"/>
      <c r="U284" s="1058"/>
      <c r="V284" s="1058"/>
      <c r="W284" s="46"/>
      <c r="X284" s="46"/>
      <c r="Y284" s="46"/>
      <c r="Z284" s="46"/>
      <c r="AA284" s="143"/>
      <c r="AB284" s="1082" t="s">
        <v>495</v>
      </c>
      <c r="AC284" s="1113"/>
      <c r="AD284" s="1114"/>
      <c r="AE284" s="126"/>
      <c r="AF284" s="327"/>
      <c r="AG284" s="129"/>
      <c r="AH284" s="129"/>
      <c r="AI284" s="129"/>
      <c r="AJ284" s="129"/>
      <c r="AK284" s="129"/>
      <c r="AL284" s="129"/>
      <c r="AM284" s="129"/>
      <c r="AN284" s="129"/>
      <c r="AO284" s="129"/>
      <c r="AP284" s="31"/>
      <c r="AQ284" s="45"/>
      <c r="AR284" s="31"/>
    </row>
    <row r="285" spans="1:44">
      <c r="A285" s="1008"/>
      <c r="B285" s="2209"/>
      <c r="C285" s="1497"/>
      <c r="D285" s="139"/>
      <c r="E285" s="1008"/>
      <c r="F285" s="142"/>
      <c r="G285" s="1011"/>
      <c r="H285" s="1011"/>
      <c r="I285" s="1011"/>
      <c r="J285" s="1011"/>
      <c r="K285" s="1011"/>
      <c r="L285" s="1011"/>
      <c r="M285" s="1012"/>
      <c r="N285" s="1058"/>
      <c r="O285" s="1058"/>
      <c r="P285" s="1058"/>
      <c r="Q285" s="1058"/>
      <c r="R285" s="1058"/>
      <c r="S285" s="1058"/>
      <c r="T285" s="1058"/>
      <c r="U285" s="1058"/>
      <c r="V285" s="1058"/>
      <c r="W285" s="46"/>
      <c r="X285" s="46"/>
      <c r="Y285" s="46"/>
      <c r="Z285" s="46"/>
      <c r="AA285" s="143"/>
      <c r="AB285" s="1082"/>
      <c r="AC285" s="1113"/>
      <c r="AD285" s="1114"/>
      <c r="AE285" s="126"/>
      <c r="AF285" s="327"/>
      <c r="AG285" s="129"/>
      <c r="AH285" s="129"/>
      <c r="AI285" s="129"/>
      <c r="AJ285" s="129"/>
      <c r="AK285" s="129"/>
      <c r="AL285" s="129"/>
      <c r="AM285" s="129"/>
      <c r="AN285" s="129"/>
      <c r="AO285" s="129"/>
      <c r="AP285" s="31"/>
      <c r="AQ285" s="45"/>
      <c r="AR285" s="31"/>
    </row>
    <row r="286" spans="1:44">
      <c r="A286" s="1008"/>
      <c r="B286" s="330"/>
      <c r="C286" s="1497"/>
      <c r="D286" s="139"/>
      <c r="E286" s="1008"/>
      <c r="F286" s="142"/>
      <c r="G286" s="46"/>
      <c r="H286" s="46"/>
      <c r="I286" s="46"/>
      <c r="J286" s="46"/>
      <c r="K286" s="46"/>
      <c r="L286" s="46"/>
      <c r="M286" s="46"/>
      <c r="N286" s="46"/>
      <c r="O286" s="46"/>
      <c r="P286" s="46"/>
      <c r="Q286" s="46"/>
      <c r="R286" s="46"/>
      <c r="S286" s="46"/>
      <c r="T286" s="46"/>
      <c r="U286" s="46"/>
      <c r="V286" s="46"/>
      <c r="W286" s="46"/>
      <c r="X286" s="46"/>
      <c r="Y286" s="46"/>
      <c r="Z286" s="46"/>
      <c r="AA286" s="143"/>
      <c r="AB286" s="1082"/>
      <c r="AC286" s="1113"/>
      <c r="AD286" s="1114"/>
      <c r="AE286" s="126"/>
      <c r="AF286" s="327"/>
      <c r="AG286" s="129"/>
      <c r="AH286" s="129"/>
      <c r="AI286" s="129"/>
      <c r="AJ286" s="129"/>
      <c r="AK286" s="129"/>
      <c r="AL286" s="129"/>
      <c r="AM286" s="129"/>
      <c r="AN286" s="129"/>
      <c r="AO286" s="129"/>
      <c r="AP286" s="31"/>
      <c r="AQ286" s="45"/>
      <c r="AR286" s="31"/>
    </row>
    <row r="287" spans="1:44">
      <c r="A287" s="1008"/>
      <c r="B287" s="330"/>
      <c r="C287" s="1497"/>
      <c r="D287" s="139"/>
      <c r="E287" s="1008"/>
      <c r="F287" s="142"/>
      <c r="G287" s="46"/>
      <c r="H287" s="46"/>
      <c r="I287" s="46"/>
      <c r="J287" s="46"/>
      <c r="K287" s="46"/>
      <c r="L287" s="46"/>
      <c r="M287" s="46"/>
      <c r="N287" s="46"/>
      <c r="O287" s="46"/>
      <c r="P287" s="46"/>
      <c r="Q287" s="46"/>
      <c r="R287" s="46"/>
      <c r="S287" s="46"/>
      <c r="T287" s="46"/>
      <c r="U287" s="46"/>
      <c r="V287" s="46"/>
      <c r="W287" s="46"/>
      <c r="X287" s="46"/>
      <c r="Y287" s="46"/>
      <c r="Z287" s="46"/>
      <c r="AA287" s="143"/>
      <c r="AB287" s="144"/>
      <c r="AC287" s="145"/>
      <c r="AD287" s="146"/>
      <c r="AE287" s="126"/>
      <c r="AF287" s="327"/>
      <c r="AG287" s="129"/>
      <c r="AH287" s="129"/>
      <c r="AI287" s="129"/>
      <c r="AJ287" s="129"/>
      <c r="AK287" s="129"/>
      <c r="AL287" s="129"/>
      <c r="AM287" s="129"/>
      <c r="AN287" s="129"/>
      <c r="AO287" s="129"/>
      <c r="AP287" s="31"/>
      <c r="AQ287" s="45"/>
      <c r="AR287" s="31"/>
    </row>
    <row r="288" spans="1:44">
      <c r="A288" s="1008"/>
      <c r="B288" s="330"/>
      <c r="C288" s="105"/>
      <c r="D288" s="139"/>
      <c r="E288" s="139"/>
      <c r="F288" s="142"/>
      <c r="G288" s="46"/>
      <c r="H288" s="46"/>
      <c r="I288" s="46"/>
      <c r="J288" s="46"/>
      <c r="K288" s="46"/>
      <c r="L288" s="46"/>
      <c r="M288" s="46"/>
      <c r="N288" s="46"/>
      <c r="O288" s="46"/>
      <c r="P288" s="46"/>
      <c r="Q288" s="46"/>
      <c r="R288" s="46"/>
      <c r="S288" s="46"/>
      <c r="T288" s="46"/>
      <c r="U288" s="46"/>
      <c r="V288" s="46"/>
      <c r="W288" s="46"/>
      <c r="X288" s="46"/>
      <c r="Y288" s="46"/>
      <c r="Z288" s="46"/>
      <c r="AA288" s="143"/>
      <c r="AB288" s="144"/>
      <c r="AC288" s="145"/>
      <c r="AD288" s="146"/>
      <c r="AE288" s="126"/>
      <c r="AF288" s="327"/>
      <c r="AG288" s="129"/>
      <c r="AH288" s="129"/>
      <c r="AI288" s="129"/>
      <c r="AJ288" s="129"/>
      <c r="AK288" s="129"/>
      <c r="AL288" s="129"/>
      <c r="AM288" s="129"/>
      <c r="AN288" s="129"/>
      <c r="AO288" s="129"/>
      <c r="AP288" s="31"/>
      <c r="AQ288" s="45"/>
      <c r="AR288" s="31"/>
    </row>
    <row r="289" spans="1:44">
      <c r="A289" s="1008"/>
      <c r="B289" s="2208" t="s">
        <v>1115</v>
      </c>
      <c r="C289" s="1497" t="s">
        <v>549</v>
      </c>
      <c r="D289" s="139" t="s">
        <v>240</v>
      </c>
      <c r="E289" s="1008" t="s">
        <v>550</v>
      </c>
      <c r="F289" s="142"/>
      <c r="G289" s="1011" t="s">
        <v>72</v>
      </c>
      <c r="H289" s="1011"/>
      <c r="I289" s="1011"/>
      <c r="J289" s="1011"/>
      <c r="K289" s="1011"/>
      <c r="L289" s="1011"/>
      <c r="M289" s="1012"/>
      <c r="N289" s="1058" t="s">
        <v>114</v>
      </c>
      <c r="O289" s="1058"/>
      <c r="P289" s="1058"/>
      <c r="Q289" s="1058"/>
      <c r="R289" s="1058"/>
      <c r="S289" s="1058"/>
      <c r="T289" s="1058"/>
      <c r="U289" s="1058"/>
      <c r="V289" s="1058"/>
      <c r="W289" s="31"/>
      <c r="X289" s="31"/>
      <c r="Y289" s="31"/>
      <c r="Z289" s="46"/>
      <c r="AA289" s="143"/>
      <c r="AB289" s="1082" t="s">
        <v>495</v>
      </c>
      <c r="AC289" s="1113"/>
      <c r="AD289" s="1114"/>
      <c r="AE289" s="126"/>
      <c r="AF289" s="327"/>
      <c r="AG289" s="129"/>
      <c r="AH289" s="129"/>
      <c r="AI289" s="129"/>
      <c r="AJ289" s="129"/>
      <c r="AK289" s="129"/>
      <c r="AL289" s="129"/>
      <c r="AM289" s="129"/>
      <c r="AN289" s="129"/>
      <c r="AO289" s="129"/>
      <c r="AP289" s="31"/>
      <c r="AQ289" s="45"/>
      <c r="AR289" s="31"/>
    </row>
    <row r="290" spans="1:44">
      <c r="A290" s="1008"/>
      <c r="B290" s="2209"/>
      <c r="C290" s="1497"/>
      <c r="D290" s="139"/>
      <c r="E290" s="1008"/>
      <c r="F290" s="142"/>
      <c r="G290" s="1011"/>
      <c r="H290" s="1011"/>
      <c r="I290" s="1011"/>
      <c r="J290" s="1011"/>
      <c r="K290" s="1011"/>
      <c r="L290" s="1011"/>
      <c r="M290" s="1012"/>
      <c r="N290" s="1058"/>
      <c r="O290" s="1058"/>
      <c r="P290" s="1058"/>
      <c r="Q290" s="1058"/>
      <c r="R290" s="1058"/>
      <c r="S290" s="1058"/>
      <c r="T290" s="1058"/>
      <c r="U290" s="1058"/>
      <c r="V290" s="1058"/>
      <c r="W290" s="31"/>
      <c r="X290" s="31"/>
      <c r="Y290" s="31"/>
      <c r="Z290" s="46"/>
      <c r="AA290" s="143"/>
      <c r="AB290" s="1082"/>
      <c r="AC290" s="1113"/>
      <c r="AD290" s="1114"/>
      <c r="AE290" s="126"/>
      <c r="AF290" s="327"/>
      <c r="AG290" s="129"/>
      <c r="AH290" s="129"/>
      <c r="AI290" s="129"/>
      <c r="AJ290" s="129"/>
      <c r="AK290" s="129"/>
      <c r="AL290" s="129"/>
      <c r="AM290" s="129"/>
      <c r="AN290" s="129"/>
      <c r="AO290" s="129"/>
      <c r="AP290" s="31"/>
      <c r="AQ290" s="45"/>
      <c r="AR290" s="31"/>
    </row>
    <row r="291" spans="1:44">
      <c r="A291" s="328"/>
      <c r="B291" s="330"/>
      <c r="C291" s="1497"/>
      <c r="D291" s="139"/>
      <c r="E291" s="1008"/>
      <c r="F291" s="142"/>
      <c r="G291" s="31"/>
      <c r="H291" s="31"/>
      <c r="I291" s="31"/>
      <c r="J291" s="31"/>
      <c r="K291" s="31"/>
      <c r="L291" s="31"/>
      <c r="M291" s="31"/>
      <c r="N291" s="31"/>
      <c r="O291" s="31"/>
      <c r="P291" s="31"/>
      <c r="Q291" s="31"/>
      <c r="R291" s="31"/>
      <c r="S291" s="31"/>
      <c r="T291" s="31"/>
      <c r="U291" s="31"/>
      <c r="V291" s="31"/>
      <c r="W291" s="31"/>
      <c r="X291" s="31"/>
      <c r="Y291" s="31"/>
      <c r="Z291" s="46"/>
      <c r="AA291" s="143"/>
      <c r="AB291" s="1082"/>
      <c r="AC291" s="1113"/>
      <c r="AD291" s="1114"/>
      <c r="AE291" s="126"/>
      <c r="AF291" s="327"/>
      <c r="AG291" s="129"/>
      <c r="AH291" s="129"/>
      <c r="AI291" s="129"/>
      <c r="AJ291" s="129"/>
      <c r="AK291" s="129"/>
      <c r="AL291" s="129"/>
      <c r="AM291" s="129"/>
      <c r="AN291" s="129"/>
      <c r="AO291" s="129"/>
      <c r="AP291" s="31"/>
      <c r="AQ291" s="45"/>
      <c r="AR291" s="31"/>
    </row>
    <row r="292" spans="1:44">
      <c r="A292" s="328"/>
      <c r="B292" s="330"/>
      <c r="C292" s="1497"/>
      <c r="D292" s="139"/>
      <c r="E292" s="1008"/>
      <c r="F292" s="142"/>
      <c r="G292" s="1117" t="s">
        <v>79</v>
      </c>
      <c r="H292" s="1117"/>
      <c r="I292" s="1117"/>
      <c r="J292" s="1117"/>
      <c r="K292" s="1117"/>
      <c r="L292" s="1117"/>
      <c r="M292" s="1117"/>
      <c r="N292" s="1117"/>
      <c r="O292" s="1117"/>
      <c r="P292" s="1117"/>
      <c r="Q292" s="1117"/>
      <c r="R292" s="1117"/>
      <c r="S292" s="1117"/>
      <c r="T292" s="1117"/>
      <c r="U292" s="1117"/>
      <c r="V292" s="1117"/>
      <c r="W292" s="31"/>
      <c r="X292" s="31"/>
      <c r="Y292" s="31"/>
      <c r="Z292" s="46"/>
      <c r="AA292" s="143"/>
      <c r="AB292" s="144"/>
      <c r="AC292" s="145"/>
      <c r="AD292" s="146"/>
      <c r="AE292" s="126"/>
      <c r="AF292" s="327"/>
      <c r="AG292" s="129"/>
      <c r="AH292" s="129"/>
      <c r="AI292" s="129"/>
      <c r="AJ292" s="129"/>
      <c r="AK292" s="129"/>
      <c r="AL292" s="129"/>
      <c r="AM292" s="129"/>
      <c r="AN292" s="129"/>
      <c r="AO292" s="129"/>
      <c r="AP292" s="31"/>
      <c r="AQ292" s="45"/>
      <c r="AR292" s="31"/>
    </row>
    <row r="293" spans="1:44">
      <c r="A293" s="328"/>
      <c r="B293" s="330"/>
      <c r="C293" s="105"/>
      <c r="D293" s="139"/>
      <c r="E293" s="139"/>
      <c r="F293" s="142"/>
      <c r="G293" s="31"/>
      <c r="H293" s="31"/>
      <c r="I293" s="31"/>
      <c r="J293" s="31"/>
      <c r="K293" s="31"/>
      <c r="L293" s="31"/>
      <c r="M293" s="31"/>
      <c r="N293" s="31"/>
      <c r="O293" s="31"/>
      <c r="P293" s="31"/>
      <c r="Q293" s="31"/>
      <c r="R293" s="31"/>
      <c r="S293" s="31"/>
      <c r="T293" s="31"/>
      <c r="U293" s="31"/>
      <c r="V293" s="31"/>
      <c r="W293" s="31"/>
      <c r="X293" s="31"/>
      <c r="Y293" s="31"/>
      <c r="Z293" s="46"/>
      <c r="AA293" s="143"/>
      <c r="AB293" s="144"/>
      <c r="AC293" s="145"/>
      <c r="AD293" s="146"/>
      <c r="AE293" s="126"/>
      <c r="AF293" s="327"/>
      <c r="AG293" s="129"/>
      <c r="AH293" s="129"/>
      <c r="AI293" s="129"/>
      <c r="AJ293" s="129"/>
      <c r="AK293" s="129"/>
      <c r="AL293" s="129"/>
      <c r="AM293" s="129"/>
      <c r="AN293" s="129"/>
      <c r="AO293" s="129"/>
      <c r="AP293" s="31"/>
      <c r="AQ293" s="45"/>
      <c r="AR293" s="31"/>
    </row>
    <row r="294" spans="1:44">
      <c r="A294" s="328"/>
      <c r="B294" s="330"/>
      <c r="C294" s="105"/>
      <c r="D294" s="139"/>
      <c r="E294" s="139"/>
      <c r="F294" s="142"/>
      <c r="G294" s="1062"/>
      <c r="H294" s="1063"/>
      <c r="I294" s="1063"/>
      <c r="J294" s="1063"/>
      <c r="K294" s="1064"/>
      <c r="L294" s="951" t="s">
        <v>80</v>
      </c>
      <c r="M294" s="950"/>
      <c r="N294" s="950"/>
      <c r="O294" s="952"/>
      <c r="P294" s="951" t="s">
        <v>81</v>
      </c>
      <c r="Q294" s="950"/>
      <c r="R294" s="950"/>
      <c r="S294" s="950"/>
      <c r="T294" s="950"/>
      <c r="U294" s="950"/>
      <c r="V294" s="950"/>
      <c r="W294" s="950"/>
      <c r="X294" s="950"/>
      <c r="Y294" s="952"/>
      <c r="Z294" s="46"/>
      <c r="AA294" s="143"/>
      <c r="AB294" s="144"/>
      <c r="AC294" s="145"/>
      <c r="AD294" s="146"/>
      <c r="AE294" s="126"/>
      <c r="AF294" s="327"/>
      <c r="AG294" s="129"/>
      <c r="AH294" s="129"/>
      <c r="AI294" s="129"/>
      <c r="AJ294" s="129"/>
      <c r="AK294" s="129"/>
      <c r="AL294" s="129"/>
      <c r="AM294" s="129"/>
      <c r="AN294" s="129"/>
      <c r="AO294" s="129"/>
      <c r="AP294" s="31"/>
      <c r="AQ294" s="45"/>
      <c r="AR294" s="31"/>
    </row>
    <row r="295" spans="1:44">
      <c r="A295" s="328"/>
      <c r="B295" s="330"/>
      <c r="C295" s="105"/>
      <c r="D295" s="139"/>
      <c r="E295" s="139"/>
      <c r="F295" s="142"/>
      <c r="G295" s="951" t="s">
        <v>4</v>
      </c>
      <c r="H295" s="950"/>
      <c r="I295" s="950"/>
      <c r="J295" s="950"/>
      <c r="K295" s="952"/>
      <c r="L295" s="2092"/>
      <c r="M295" s="2093"/>
      <c r="N295" s="2093"/>
      <c r="O295" s="159" t="s">
        <v>40</v>
      </c>
      <c r="P295" s="2323"/>
      <c r="Q295" s="2324"/>
      <c r="R295" s="2324"/>
      <c r="S295" s="2324"/>
      <c r="T295" s="2324"/>
      <c r="U295" s="2324"/>
      <c r="V295" s="2324"/>
      <c r="W295" s="2324"/>
      <c r="X295" s="2324"/>
      <c r="Y295" s="2325"/>
      <c r="Z295" s="46"/>
      <c r="AA295" s="143"/>
      <c r="AB295" s="144"/>
      <c r="AC295" s="145"/>
      <c r="AD295" s="146"/>
      <c r="AE295" s="126"/>
      <c r="AF295" s="327"/>
      <c r="AG295" s="129"/>
      <c r="AH295" s="129"/>
      <c r="AI295" s="129"/>
      <c r="AJ295" s="129"/>
      <c r="AK295" s="129"/>
      <c r="AL295" s="129"/>
      <c r="AM295" s="129"/>
      <c r="AN295" s="129"/>
      <c r="AO295" s="129"/>
      <c r="AP295" s="31"/>
      <c r="AQ295" s="45"/>
      <c r="AR295" s="31"/>
    </row>
    <row r="296" spans="1:44">
      <c r="A296" s="328"/>
      <c r="B296" s="330"/>
      <c r="C296" s="105"/>
      <c r="D296" s="139"/>
      <c r="E296" s="139"/>
      <c r="F296" s="142"/>
      <c r="G296" s="951" t="s">
        <v>5</v>
      </c>
      <c r="H296" s="950"/>
      <c r="I296" s="950"/>
      <c r="J296" s="950"/>
      <c r="K296" s="952"/>
      <c r="L296" s="2092"/>
      <c r="M296" s="2093"/>
      <c r="N296" s="2093"/>
      <c r="O296" s="159" t="s">
        <v>40</v>
      </c>
      <c r="P296" s="2167"/>
      <c r="Q296" s="2168"/>
      <c r="R296" s="2168"/>
      <c r="S296" s="2168"/>
      <c r="T296" s="2168"/>
      <c r="U296" s="2168"/>
      <c r="V296" s="2168"/>
      <c r="W296" s="2168"/>
      <c r="X296" s="2168"/>
      <c r="Y296" s="2169"/>
      <c r="Z296" s="46"/>
      <c r="AA296" s="143"/>
      <c r="AB296" s="144"/>
      <c r="AC296" s="145"/>
      <c r="AD296" s="146"/>
      <c r="AE296" s="126"/>
      <c r="AF296" s="327"/>
      <c r="AG296" s="129"/>
      <c r="AH296" s="129"/>
      <c r="AI296" s="129"/>
      <c r="AJ296" s="129"/>
      <c r="AK296" s="129"/>
      <c r="AL296" s="129"/>
      <c r="AM296" s="129"/>
      <c r="AN296" s="129"/>
      <c r="AO296" s="129"/>
      <c r="AP296" s="31"/>
      <c r="AQ296" s="45"/>
      <c r="AR296" s="31"/>
    </row>
    <row r="297" spans="1:44">
      <c r="A297" s="328"/>
      <c r="B297" s="330"/>
      <c r="C297" s="105"/>
      <c r="D297" s="139"/>
      <c r="E297" s="139"/>
      <c r="F297" s="142"/>
      <c r="G297" s="46"/>
      <c r="H297" s="46"/>
      <c r="I297" s="46"/>
      <c r="J297" s="46"/>
      <c r="K297" s="46"/>
      <c r="L297" s="46"/>
      <c r="M297" s="46"/>
      <c r="N297" s="46"/>
      <c r="O297" s="46"/>
      <c r="P297" s="46"/>
      <c r="Q297" s="46"/>
      <c r="R297" s="46"/>
      <c r="S297" s="46"/>
      <c r="T297" s="46"/>
      <c r="U297" s="46"/>
      <c r="V297" s="46"/>
      <c r="W297" s="46"/>
      <c r="X297" s="46"/>
      <c r="Y297" s="46"/>
      <c r="Z297" s="46"/>
      <c r="AA297" s="143"/>
      <c r="AB297" s="144"/>
      <c r="AC297" s="145"/>
      <c r="AD297" s="146"/>
      <c r="AE297" s="126"/>
      <c r="AF297" s="327"/>
      <c r="AG297" s="129"/>
      <c r="AH297" s="129"/>
      <c r="AI297" s="129"/>
      <c r="AJ297" s="129"/>
      <c r="AK297" s="129"/>
      <c r="AL297" s="129"/>
      <c r="AM297" s="129"/>
      <c r="AN297" s="129"/>
      <c r="AO297" s="129"/>
      <c r="AP297" s="31"/>
      <c r="AQ297" s="45"/>
      <c r="AR297" s="31"/>
    </row>
    <row r="298" spans="1:44" ht="13.5" customHeight="1">
      <c r="A298" s="2492" t="s">
        <v>551</v>
      </c>
      <c r="B298" s="592">
        <v>14</v>
      </c>
      <c r="C298" s="2225" t="s">
        <v>522</v>
      </c>
      <c r="D298" s="593" t="s">
        <v>240</v>
      </c>
      <c r="E298" s="2492" t="s">
        <v>524</v>
      </c>
      <c r="F298" s="142"/>
      <c r="G298" s="2476" t="s">
        <v>72</v>
      </c>
      <c r="H298" s="2476"/>
      <c r="I298" s="2476"/>
      <c r="J298" s="2476"/>
      <c r="K298" s="2476"/>
      <c r="L298" s="2476"/>
      <c r="M298" s="2493"/>
      <c r="N298" s="2494" t="s">
        <v>114</v>
      </c>
      <c r="O298" s="2494"/>
      <c r="P298" s="2494"/>
      <c r="Q298" s="2494"/>
      <c r="R298" s="2494"/>
      <c r="S298" s="2494"/>
      <c r="T298" s="2494"/>
      <c r="U298" s="2494"/>
      <c r="V298" s="2494"/>
      <c r="W298" s="46"/>
      <c r="X298" s="46"/>
      <c r="Y298" s="46"/>
      <c r="Z298" s="46"/>
      <c r="AA298" s="143"/>
      <c r="AB298" s="1082" t="s">
        <v>495</v>
      </c>
      <c r="AC298" s="1113"/>
      <c r="AD298" s="1114"/>
      <c r="AE298" s="126"/>
      <c r="AF298" s="327"/>
      <c r="AG298" s="129"/>
      <c r="AH298" s="129"/>
      <c r="AI298" s="129"/>
      <c r="AJ298" s="129"/>
      <c r="AK298" s="129"/>
      <c r="AL298" s="129"/>
      <c r="AM298" s="129"/>
      <c r="AN298" s="129"/>
      <c r="AO298" s="129"/>
      <c r="AP298" s="31"/>
      <c r="AQ298" s="45"/>
      <c r="AR298" s="31"/>
    </row>
    <row r="299" spans="1:44">
      <c r="A299" s="1008"/>
      <c r="B299" s="592"/>
      <c r="C299" s="2225"/>
      <c r="D299" s="593"/>
      <c r="E299" s="2492"/>
      <c r="F299" s="142"/>
      <c r="G299" s="2476"/>
      <c r="H299" s="2476"/>
      <c r="I299" s="2476"/>
      <c r="J299" s="2476"/>
      <c r="K299" s="2476"/>
      <c r="L299" s="2476"/>
      <c r="M299" s="2493"/>
      <c r="N299" s="2494"/>
      <c r="O299" s="2494"/>
      <c r="P299" s="2494"/>
      <c r="Q299" s="2494"/>
      <c r="R299" s="2494"/>
      <c r="S299" s="2494"/>
      <c r="T299" s="2494"/>
      <c r="U299" s="2494"/>
      <c r="V299" s="2494"/>
      <c r="W299" s="46"/>
      <c r="X299" s="46"/>
      <c r="Y299" s="46"/>
      <c r="Z299" s="46"/>
      <c r="AA299" s="143"/>
      <c r="AB299" s="1082"/>
      <c r="AC299" s="1113"/>
      <c r="AD299" s="1114"/>
      <c r="AE299" s="126"/>
      <c r="AF299" s="327"/>
      <c r="AG299" s="129"/>
      <c r="AH299" s="129"/>
      <c r="AI299" s="129"/>
      <c r="AJ299" s="129"/>
      <c r="AK299" s="129"/>
      <c r="AL299" s="129"/>
      <c r="AM299" s="129"/>
      <c r="AN299" s="129"/>
      <c r="AO299" s="129"/>
      <c r="AP299" s="31"/>
      <c r="AQ299" s="45"/>
      <c r="AR299" s="31"/>
    </row>
    <row r="300" spans="1:44">
      <c r="A300" s="1008"/>
      <c r="B300" s="592"/>
      <c r="C300" s="2225"/>
      <c r="D300" s="593"/>
      <c r="E300" s="2492"/>
      <c r="F300" s="142"/>
      <c r="G300" s="46"/>
      <c r="H300" s="46"/>
      <c r="I300" s="46"/>
      <c r="J300" s="46"/>
      <c r="K300" s="46"/>
      <c r="L300" s="46"/>
      <c r="M300" s="46"/>
      <c r="N300" s="46"/>
      <c r="O300" s="46"/>
      <c r="P300" s="46"/>
      <c r="Q300" s="46"/>
      <c r="R300" s="46"/>
      <c r="S300" s="46"/>
      <c r="T300" s="46"/>
      <c r="U300" s="46"/>
      <c r="V300" s="46"/>
      <c r="W300" s="46"/>
      <c r="X300" s="46"/>
      <c r="Y300" s="46"/>
      <c r="Z300" s="46"/>
      <c r="AA300" s="143"/>
      <c r="AB300" s="1082"/>
      <c r="AC300" s="1113"/>
      <c r="AD300" s="1114"/>
      <c r="AE300" s="126"/>
      <c r="AF300" s="327"/>
      <c r="AG300" s="129"/>
      <c r="AH300" s="129"/>
      <c r="AI300" s="129"/>
      <c r="AJ300" s="129"/>
      <c r="AK300" s="129"/>
      <c r="AL300" s="129"/>
      <c r="AM300" s="129"/>
      <c r="AN300" s="129"/>
      <c r="AO300" s="129"/>
      <c r="AP300" s="31"/>
      <c r="AQ300" s="45"/>
      <c r="AR300" s="31"/>
    </row>
    <row r="301" spans="1:44">
      <c r="A301" s="1008"/>
      <c r="B301" s="592"/>
      <c r="C301" s="2225"/>
      <c r="D301" s="593"/>
      <c r="E301" s="2492"/>
      <c r="F301" s="142"/>
      <c r="G301" s="46"/>
      <c r="H301" s="46"/>
      <c r="I301" s="46"/>
      <c r="J301" s="46"/>
      <c r="K301" s="46"/>
      <c r="L301" s="46"/>
      <c r="M301" s="46"/>
      <c r="N301" s="46"/>
      <c r="O301" s="46"/>
      <c r="P301" s="46"/>
      <c r="Q301" s="46"/>
      <c r="R301" s="46"/>
      <c r="S301" s="46"/>
      <c r="T301" s="46"/>
      <c r="U301" s="46"/>
      <c r="V301" s="46"/>
      <c r="W301" s="46"/>
      <c r="X301" s="46"/>
      <c r="Y301" s="46"/>
      <c r="Z301" s="46"/>
      <c r="AA301" s="143"/>
      <c r="AB301" s="144"/>
      <c r="AC301" s="145"/>
      <c r="AD301" s="146"/>
      <c r="AE301" s="126"/>
      <c r="AF301" s="327"/>
      <c r="AG301" s="129"/>
      <c r="AH301" s="129"/>
      <c r="AI301" s="129"/>
      <c r="AJ301" s="129"/>
      <c r="AK301" s="129"/>
      <c r="AL301" s="129"/>
      <c r="AM301" s="129"/>
      <c r="AN301" s="129"/>
      <c r="AO301" s="129"/>
      <c r="AP301" s="31"/>
      <c r="AQ301" s="45"/>
      <c r="AR301" s="31"/>
    </row>
    <row r="302" spans="1:44">
      <c r="A302" s="328"/>
      <c r="B302" s="330"/>
      <c r="C302" s="105"/>
      <c r="D302" s="593"/>
      <c r="E302" s="2492"/>
      <c r="F302" s="142"/>
      <c r="G302" s="46"/>
      <c r="H302" s="46"/>
      <c r="I302" s="46"/>
      <c r="J302" s="46"/>
      <c r="K302" s="46"/>
      <c r="L302" s="46"/>
      <c r="M302" s="46"/>
      <c r="N302" s="46"/>
      <c r="O302" s="46"/>
      <c r="P302" s="46"/>
      <c r="Q302" s="46"/>
      <c r="R302" s="46"/>
      <c r="S302" s="46"/>
      <c r="T302" s="46"/>
      <c r="U302" s="46"/>
      <c r="V302" s="46"/>
      <c r="W302" s="46"/>
      <c r="X302" s="46"/>
      <c r="Y302" s="46"/>
      <c r="Z302" s="46"/>
      <c r="AA302" s="143"/>
      <c r="AB302" s="144"/>
      <c r="AC302" s="145"/>
      <c r="AD302" s="146"/>
      <c r="AE302" s="126"/>
      <c r="AF302" s="327"/>
      <c r="AG302" s="129"/>
      <c r="AH302" s="129"/>
      <c r="AI302" s="129"/>
      <c r="AJ302" s="129"/>
      <c r="AK302" s="129"/>
      <c r="AL302" s="129"/>
      <c r="AM302" s="129"/>
      <c r="AN302" s="129"/>
      <c r="AO302" s="129"/>
      <c r="AP302" s="31"/>
      <c r="AQ302" s="45"/>
      <c r="AR302" s="31"/>
    </row>
    <row r="303" spans="1:44">
      <c r="A303" s="328"/>
      <c r="B303" s="330"/>
      <c r="C303" s="105"/>
      <c r="D303" s="593"/>
      <c r="E303" s="2492"/>
      <c r="F303" s="142"/>
      <c r="G303" s="46"/>
      <c r="H303" s="46"/>
      <c r="I303" s="46"/>
      <c r="J303" s="46"/>
      <c r="K303" s="46"/>
      <c r="L303" s="46"/>
      <c r="M303" s="46"/>
      <c r="N303" s="46"/>
      <c r="O303" s="46"/>
      <c r="P303" s="46"/>
      <c r="Q303" s="46"/>
      <c r="R303" s="46"/>
      <c r="S303" s="46"/>
      <c r="T303" s="46"/>
      <c r="U303" s="46"/>
      <c r="V303" s="46"/>
      <c r="W303" s="46"/>
      <c r="X303" s="46"/>
      <c r="Y303" s="46"/>
      <c r="Z303" s="46"/>
      <c r="AA303" s="143"/>
      <c r="AB303" s="144"/>
      <c r="AC303" s="145"/>
      <c r="AD303" s="146"/>
      <c r="AE303" s="126"/>
      <c r="AF303" s="327"/>
      <c r="AG303" s="129"/>
      <c r="AH303" s="129"/>
      <c r="AI303" s="129"/>
      <c r="AJ303" s="129"/>
      <c r="AK303" s="129"/>
      <c r="AL303" s="129"/>
      <c r="AM303" s="129"/>
      <c r="AN303" s="129"/>
      <c r="AO303" s="129"/>
      <c r="AP303" s="31"/>
      <c r="AQ303" s="45"/>
      <c r="AR303" s="31"/>
    </row>
    <row r="304" spans="1:44">
      <c r="A304" s="328"/>
      <c r="B304" s="330"/>
      <c r="C304" s="105"/>
      <c r="D304" s="593"/>
      <c r="E304" s="2492"/>
      <c r="F304" s="142"/>
      <c r="G304" s="46"/>
      <c r="H304" s="46"/>
      <c r="I304" s="46"/>
      <c r="J304" s="46"/>
      <c r="K304" s="46"/>
      <c r="L304" s="46"/>
      <c r="M304" s="46"/>
      <c r="N304" s="46"/>
      <c r="O304" s="46"/>
      <c r="P304" s="46"/>
      <c r="Q304" s="46"/>
      <c r="R304" s="46"/>
      <c r="S304" s="46"/>
      <c r="T304" s="46"/>
      <c r="U304" s="46"/>
      <c r="V304" s="46"/>
      <c r="W304" s="46"/>
      <c r="X304" s="46"/>
      <c r="Y304" s="46"/>
      <c r="Z304" s="46"/>
      <c r="AA304" s="143"/>
      <c r="AB304" s="144"/>
      <c r="AC304" s="145"/>
      <c r="AD304" s="146"/>
      <c r="AE304" s="126"/>
      <c r="AF304" s="327"/>
      <c r="AG304" s="129"/>
      <c r="AH304" s="129"/>
      <c r="AI304" s="129"/>
      <c r="AJ304" s="129"/>
      <c r="AK304" s="129"/>
      <c r="AL304" s="129"/>
      <c r="AM304" s="129"/>
      <c r="AN304" s="129"/>
      <c r="AO304" s="129"/>
      <c r="AP304" s="31"/>
      <c r="AQ304" s="45"/>
      <c r="AR304" s="31"/>
    </row>
    <row r="305" spans="1:44" ht="13.5" customHeight="1">
      <c r="A305" s="328"/>
      <c r="B305" s="624">
        <v>11</v>
      </c>
      <c r="C305" s="625" t="s">
        <v>1043</v>
      </c>
      <c r="D305" s="139" t="s">
        <v>292</v>
      </c>
      <c r="E305" s="1008" t="s">
        <v>560</v>
      </c>
      <c r="F305" s="142"/>
      <c r="G305" s="1011" t="s">
        <v>72</v>
      </c>
      <c r="H305" s="1011"/>
      <c r="I305" s="1011"/>
      <c r="J305" s="1011"/>
      <c r="K305" s="1011"/>
      <c r="L305" s="1011"/>
      <c r="M305" s="1012"/>
      <c r="N305" s="1058" t="s">
        <v>114</v>
      </c>
      <c r="O305" s="1058"/>
      <c r="P305" s="1058"/>
      <c r="Q305" s="1058"/>
      <c r="R305" s="1058"/>
      <c r="S305" s="1058"/>
      <c r="T305" s="1058"/>
      <c r="U305" s="1058"/>
      <c r="V305" s="1058"/>
      <c r="W305" s="349"/>
      <c r="X305" s="349"/>
      <c r="Y305" s="349"/>
      <c r="Z305" s="31"/>
      <c r="AA305" s="143"/>
      <c r="AB305" s="1082" t="s">
        <v>495</v>
      </c>
      <c r="AC305" s="1113"/>
      <c r="AD305" s="1114"/>
      <c r="AE305" s="126"/>
      <c r="AF305" s="327"/>
      <c r="AG305" s="129"/>
      <c r="AH305" s="129"/>
      <c r="AI305" s="129"/>
      <c r="AJ305" s="129"/>
      <c r="AK305" s="129"/>
      <c r="AL305" s="129"/>
      <c r="AM305" s="129"/>
      <c r="AN305" s="129"/>
      <c r="AO305" s="129"/>
      <c r="AP305" s="31"/>
      <c r="AQ305" s="45"/>
      <c r="AR305" s="31"/>
    </row>
    <row r="306" spans="1:44">
      <c r="A306" s="328"/>
      <c r="B306" s="330"/>
      <c r="C306" s="105"/>
      <c r="D306" s="139"/>
      <c r="E306" s="1008"/>
      <c r="F306" s="142"/>
      <c r="G306" s="1011"/>
      <c r="H306" s="1011"/>
      <c r="I306" s="1011"/>
      <c r="J306" s="1011"/>
      <c r="K306" s="1011"/>
      <c r="L306" s="1011"/>
      <c r="M306" s="1012"/>
      <c r="N306" s="1058"/>
      <c r="O306" s="1058"/>
      <c r="P306" s="1058"/>
      <c r="Q306" s="1058"/>
      <c r="R306" s="1058"/>
      <c r="S306" s="1058"/>
      <c r="T306" s="1058"/>
      <c r="U306" s="1058"/>
      <c r="V306" s="1058"/>
      <c r="W306" s="349"/>
      <c r="X306" s="349"/>
      <c r="Y306" s="349"/>
      <c r="Z306" s="31"/>
      <c r="AA306" s="143"/>
      <c r="AB306" s="1082"/>
      <c r="AC306" s="1113"/>
      <c r="AD306" s="1114"/>
      <c r="AE306" s="126"/>
      <c r="AF306" s="327"/>
      <c r="AG306" s="129"/>
      <c r="AH306" s="129"/>
      <c r="AI306" s="129"/>
      <c r="AJ306" s="129"/>
      <c r="AK306" s="129"/>
      <c r="AL306" s="129"/>
      <c r="AM306" s="129"/>
      <c r="AN306" s="129"/>
      <c r="AO306" s="129"/>
      <c r="AP306" s="31"/>
      <c r="AQ306" s="45"/>
      <c r="AR306" s="31"/>
    </row>
    <row r="307" spans="1:44">
      <c r="A307" s="328"/>
      <c r="B307" s="330"/>
      <c r="C307" s="105"/>
      <c r="D307" s="139"/>
      <c r="E307" s="1008"/>
      <c r="F307" s="142"/>
      <c r="G307" s="350"/>
      <c r="H307" s="350"/>
      <c r="I307" s="350"/>
      <c r="J307" s="350"/>
      <c r="K307" s="350"/>
      <c r="L307" s="351"/>
      <c r="M307" s="351"/>
      <c r="N307" s="351"/>
      <c r="O307" s="31"/>
      <c r="P307" s="349"/>
      <c r="Q307" s="349"/>
      <c r="R307" s="349"/>
      <c r="S307" s="349"/>
      <c r="T307" s="349"/>
      <c r="U307" s="349"/>
      <c r="V307" s="349"/>
      <c r="W307" s="349"/>
      <c r="X307" s="349"/>
      <c r="Y307" s="349"/>
      <c r="Z307" s="31"/>
      <c r="AA307" s="143"/>
      <c r="AB307" s="1082"/>
      <c r="AC307" s="1113"/>
      <c r="AD307" s="1114"/>
      <c r="AE307" s="126"/>
      <c r="AF307" s="327"/>
      <c r="AG307" s="129"/>
      <c r="AH307" s="129"/>
      <c r="AI307" s="129"/>
      <c r="AJ307" s="129"/>
      <c r="AK307" s="129"/>
      <c r="AL307" s="129"/>
      <c r="AM307" s="129"/>
      <c r="AN307" s="129"/>
      <c r="AO307" s="129"/>
      <c r="AP307" s="31"/>
      <c r="AQ307" s="45"/>
      <c r="AR307" s="31"/>
    </row>
    <row r="308" spans="1:44">
      <c r="A308" s="328"/>
      <c r="B308" s="330"/>
      <c r="C308" s="105"/>
      <c r="D308" s="139"/>
      <c r="E308" s="1008"/>
      <c r="F308" s="142"/>
      <c r="G308" s="2232" t="s">
        <v>502</v>
      </c>
      <c r="H308" s="2232"/>
      <c r="I308" s="2232"/>
      <c r="J308" s="2232"/>
      <c r="K308" s="2232"/>
      <c r="L308" s="2232"/>
      <c r="M308" s="2232"/>
      <c r="N308" s="2232"/>
      <c r="O308" s="2232"/>
      <c r="P308" s="2232"/>
      <c r="Q308" s="2232"/>
      <c r="R308" s="2232"/>
      <c r="S308" s="2232"/>
      <c r="T308" s="2232"/>
      <c r="U308" s="2232"/>
      <c r="V308" s="2232"/>
      <c r="W308" s="2232"/>
      <c r="X308" s="2232"/>
      <c r="Y308" s="2232"/>
      <c r="Z308" s="2232"/>
      <c r="AA308" s="143"/>
      <c r="AB308" s="144"/>
      <c r="AC308" s="145"/>
      <c r="AD308" s="146"/>
      <c r="AE308" s="126"/>
      <c r="AF308" s="327"/>
      <c r="AG308" s="129"/>
      <c r="AH308" s="129"/>
      <c r="AI308" s="129"/>
      <c r="AJ308" s="129"/>
      <c r="AK308" s="129"/>
      <c r="AL308" s="129"/>
      <c r="AM308" s="129"/>
      <c r="AN308" s="129"/>
      <c r="AO308" s="129"/>
      <c r="AP308" s="31"/>
      <c r="AQ308" s="45"/>
      <c r="AR308" s="31"/>
    </row>
    <row r="309" spans="1:44">
      <c r="A309" s="328"/>
      <c r="B309" s="330"/>
      <c r="C309" s="105"/>
      <c r="D309" s="139"/>
      <c r="E309" s="1008"/>
      <c r="F309" s="142"/>
      <c r="G309" s="2489"/>
      <c r="H309" s="2490"/>
      <c r="I309" s="2490"/>
      <c r="J309" s="2490"/>
      <c r="K309" s="2490"/>
      <c r="L309" s="2490"/>
      <c r="M309" s="2490"/>
      <c r="N309" s="2490"/>
      <c r="O309" s="2490"/>
      <c r="P309" s="2490"/>
      <c r="Q309" s="2490"/>
      <c r="R309" s="2490"/>
      <c r="S309" s="2490"/>
      <c r="T309" s="2490"/>
      <c r="U309" s="2490"/>
      <c r="V309" s="2490"/>
      <c r="W309" s="2490"/>
      <c r="X309" s="2490"/>
      <c r="Y309" s="2490"/>
      <c r="Z309" s="2491"/>
      <c r="AA309" s="143"/>
      <c r="AB309" s="144"/>
      <c r="AC309" s="145"/>
      <c r="AD309" s="146"/>
      <c r="AE309" s="126"/>
      <c r="AF309" s="327"/>
      <c r="AG309" s="129"/>
      <c r="AH309" s="129"/>
      <c r="AI309" s="129"/>
      <c r="AJ309" s="129"/>
      <c r="AK309" s="129"/>
      <c r="AL309" s="129"/>
      <c r="AM309" s="129"/>
      <c r="AN309" s="129"/>
      <c r="AO309" s="129"/>
      <c r="AP309" s="31"/>
      <c r="AQ309" s="45"/>
      <c r="AR309" s="31"/>
    </row>
    <row r="310" spans="1:44">
      <c r="A310" s="328"/>
      <c r="B310" s="330"/>
      <c r="C310" s="105"/>
      <c r="D310" s="139"/>
      <c r="E310" s="139"/>
      <c r="F310" s="142"/>
      <c r="G310" s="2236"/>
      <c r="H310" s="2237"/>
      <c r="I310" s="2237"/>
      <c r="J310" s="2237"/>
      <c r="K310" s="2237"/>
      <c r="L310" s="2237"/>
      <c r="M310" s="2237"/>
      <c r="N310" s="2237"/>
      <c r="O310" s="2237"/>
      <c r="P310" s="2237"/>
      <c r="Q310" s="2237"/>
      <c r="R310" s="2237"/>
      <c r="S310" s="2237"/>
      <c r="T310" s="2237"/>
      <c r="U310" s="2237"/>
      <c r="V310" s="2237"/>
      <c r="W310" s="2237"/>
      <c r="X310" s="2237"/>
      <c r="Y310" s="2237"/>
      <c r="Z310" s="2238"/>
      <c r="AA310" s="143"/>
      <c r="AB310" s="144"/>
      <c r="AC310" s="145"/>
      <c r="AD310" s="146"/>
      <c r="AE310" s="126"/>
      <c r="AF310" s="327"/>
      <c r="AG310" s="129"/>
      <c r="AH310" s="129"/>
      <c r="AI310" s="129"/>
      <c r="AJ310" s="129"/>
      <c r="AK310" s="129"/>
      <c r="AL310" s="129"/>
      <c r="AM310" s="129"/>
      <c r="AN310" s="129"/>
      <c r="AO310" s="129"/>
      <c r="AP310" s="31"/>
      <c r="AQ310" s="45"/>
      <c r="AR310" s="31"/>
    </row>
    <row r="311" spans="1:44">
      <c r="A311" s="328"/>
      <c r="B311" s="330"/>
      <c r="C311" s="105"/>
      <c r="D311" s="139"/>
      <c r="E311" s="139"/>
      <c r="F311" s="142"/>
      <c r="G311" s="2236"/>
      <c r="H311" s="2237"/>
      <c r="I311" s="2237"/>
      <c r="J311" s="2237"/>
      <c r="K311" s="2237"/>
      <c r="L311" s="2237"/>
      <c r="M311" s="2237"/>
      <c r="N311" s="2237"/>
      <c r="O311" s="2237"/>
      <c r="P311" s="2237"/>
      <c r="Q311" s="2237"/>
      <c r="R311" s="2237"/>
      <c r="S311" s="2237"/>
      <c r="T311" s="2237"/>
      <c r="U311" s="2237"/>
      <c r="V311" s="2237"/>
      <c r="W311" s="2237"/>
      <c r="X311" s="2237"/>
      <c r="Y311" s="2237"/>
      <c r="Z311" s="2238"/>
      <c r="AA311" s="143"/>
      <c r="AB311" s="144"/>
      <c r="AC311" s="145"/>
      <c r="AD311" s="146"/>
      <c r="AE311" s="126"/>
      <c r="AF311" s="327"/>
      <c r="AG311" s="129"/>
      <c r="AH311" s="129"/>
      <c r="AI311" s="129"/>
      <c r="AJ311" s="129"/>
      <c r="AK311" s="129"/>
      <c r="AL311" s="129"/>
      <c r="AM311" s="129"/>
      <c r="AN311" s="129"/>
      <c r="AO311" s="129"/>
      <c r="AP311" s="31"/>
      <c r="AQ311" s="45"/>
      <c r="AR311" s="31"/>
    </row>
    <row r="312" spans="1:44">
      <c r="A312" s="328"/>
      <c r="B312" s="330"/>
      <c r="C312" s="105"/>
      <c r="D312" s="139"/>
      <c r="E312" s="139"/>
      <c r="F312" s="142"/>
      <c r="G312" s="2239"/>
      <c r="H312" s="2240"/>
      <c r="I312" s="2240"/>
      <c r="J312" s="2240"/>
      <c r="K312" s="2240"/>
      <c r="L312" s="2240"/>
      <c r="M312" s="2240"/>
      <c r="N312" s="2240"/>
      <c r="O312" s="2240"/>
      <c r="P312" s="2240"/>
      <c r="Q312" s="2240"/>
      <c r="R312" s="2240"/>
      <c r="S312" s="2240"/>
      <c r="T312" s="2240"/>
      <c r="U312" s="2240"/>
      <c r="V312" s="2240"/>
      <c r="W312" s="2240"/>
      <c r="X312" s="2240"/>
      <c r="Y312" s="2240"/>
      <c r="Z312" s="2241"/>
      <c r="AA312" s="143"/>
      <c r="AB312" s="144"/>
      <c r="AC312" s="145"/>
      <c r="AD312" s="146"/>
      <c r="AE312" s="126"/>
      <c r="AF312" s="327"/>
      <c r="AG312" s="129"/>
      <c r="AH312" s="129"/>
      <c r="AI312" s="129"/>
      <c r="AJ312" s="129"/>
      <c r="AK312" s="129"/>
      <c r="AL312" s="129"/>
      <c r="AM312" s="129"/>
      <c r="AN312" s="129"/>
      <c r="AO312" s="129"/>
      <c r="AP312" s="31"/>
      <c r="AQ312" s="45"/>
      <c r="AR312" s="31"/>
    </row>
    <row r="313" spans="1:44">
      <c r="A313" s="328"/>
      <c r="B313" s="330"/>
      <c r="C313" s="105"/>
      <c r="D313" s="139"/>
      <c r="E313" s="139"/>
      <c r="F313" s="142"/>
      <c r="G313" s="594"/>
      <c r="H313" s="594"/>
      <c r="I313" s="594"/>
      <c r="J313" s="594"/>
      <c r="K313" s="594"/>
      <c r="L313" s="594"/>
      <c r="M313" s="594"/>
      <c r="N313" s="594"/>
      <c r="O313" s="594"/>
      <c r="P313" s="594"/>
      <c r="Q313" s="594"/>
      <c r="R313" s="594"/>
      <c r="S313" s="594"/>
      <c r="T313" s="594"/>
      <c r="U313" s="594"/>
      <c r="V313" s="594"/>
      <c r="W313" s="594"/>
      <c r="X313" s="594"/>
      <c r="Y313" s="594"/>
      <c r="Z313" s="594"/>
      <c r="AA313" s="143"/>
      <c r="AB313" s="144"/>
      <c r="AC313" s="145"/>
      <c r="AD313" s="146"/>
      <c r="AE313" s="126"/>
      <c r="AF313" s="327"/>
      <c r="AG313" s="129"/>
      <c r="AH313" s="129"/>
      <c r="AI313" s="129"/>
      <c r="AJ313" s="129"/>
      <c r="AK313" s="129"/>
      <c r="AL313" s="129"/>
      <c r="AM313" s="129"/>
      <c r="AN313" s="129"/>
      <c r="AO313" s="129"/>
      <c r="AP313" s="31"/>
      <c r="AQ313" s="45"/>
      <c r="AR313" s="31"/>
    </row>
    <row r="314" spans="1:44" ht="13.5" customHeight="1">
      <c r="A314" s="1056" t="s">
        <v>1060</v>
      </c>
      <c r="B314" s="1110" t="s">
        <v>1116</v>
      </c>
      <c r="C314" s="1497" t="s">
        <v>562</v>
      </c>
      <c r="D314" s="63" t="s">
        <v>538</v>
      </c>
      <c r="E314" s="1008" t="s">
        <v>563</v>
      </c>
      <c r="F314" s="32"/>
      <c r="G314" s="1011" t="s">
        <v>72</v>
      </c>
      <c r="H314" s="1011"/>
      <c r="I314" s="1011"/>
      <c r="J314" s="1011"/>
      <c r="K314" s="1011"/>
      <c r="L314" s="1011"/>
      <c r="M314" s="1012"/>
      <c r="N314" s="1058" t="s">
        <v>114</v>
      </c>
      <c r="O314" s="1058"/>
      <c r="P314" s="1058"/>
      <c r="Q314" s="1058"/>
      <c r="R314" s="1058"/>
      <c r="S314" s="1058"/>
      <c r="T314" s="1058"/>
      <c r="U314" s="1058"/>
      <c r="V314" s="1058"/>
      <c r="W314" s="31"/>
      <c r="X314" s="31"/>
      <c r="Y314" s="31"/>
      <c r="Z314" s="31"/>
      <c r="AA314" s="45"/>
      <c r="AB314" s="1082" t="s">
        <v>495</v>
      </c>
      <c r="AC314" s="1113"/>
      <c r="AD314" s="1114"/>
      <c r="AE314" s="126"/>
      <c r="AF314" s="327"/>
      <c r="AG314" s="129"/>
      <c r="AH314" s="129"/>
      <c r="AI314" s="129"/>
      <c r="AJ314" s="129"/>
      <c r="AK314" s="129"/>
      <c r="AL314" s="129"/>
      <c r="AM314" s="129"/>
      <c r="AN314" s="129"/>
      <c r="AO314" s="129"/>
      <c r="AP314" s="31"/>
      <c r="AQ314" s="45"/>
      <c r="AR314" s="31"/>
    </row>
    <row r="315" spans="1:44">
      <c r="A315" s="1056"/>
      <c r="B315" s="1110"/>
      <c r="C315" s="1497"/>
      <c r="D315" s="47"/>
      <c r="E315" s="1008"/>
      <c r="F315" s="32"/>
      <c r="G315" s="1011"/>
      <c r="H315" s="1011"/>
      <c r="I315" s="1011"/>
      <c r="J315" s="1011"/>
      <c r="K315" s="1011"/>
      <c r="L315" s="1011"/>
      <c r="M315" s="1012"/>
      <c r="N315" s="1058"/>
      <c r="O315" s="1058"/>
      <c r="P315" s="1058"/>
      <c r="Q315" s="1058"/>
      <c r="R315" s="1058"/>
      <c r="S315" s="1058"/>
      <c r="T315" s="1058"/>
      <c r="U315" s="1058"/>
      <c r="V315" s="1058"/>
      <c r="W315" s="31"/>
      <c r="X315" s="31"/>
      <c r="Y315" s="31"/>
      <c r="Z315" s="31"/>
      <c r="AA315" s="45"/>
      <c r="AB315" s="1082"/>
      <c r="AC315" s="1113"/>
      <c r="AD315" s="1114"/>
      <c r="AE315" s="126"/>
      <c r="AF315" s="327"/>
      <c r="AG315" s="129"/>
      <c r="AH315" s="129"/>
      <c r="AI315" s="129"/>
      <c r="AJ315" s="129"/>
      <c r="AK315" s="129"/>
      <c r="AL315" s="129"/>
      <c r="AM315" s="129"/>
      <c r="AN315" s="129"/>
      <c r="AO315" s="129"/>
      <c r="AP315" s="31"/>
      <c r="AQ315" s="45"/>
      <c r="AR315" s="31"/>
    </row>
    <row r="316" spans="1:44" ht="13.5" customHeight="1">
      <c r="A316" s="1056"/>
      <c r="B316" s="59"/>
      <c r="C316" s="1497"/>
      <c r="D316" s="47"/>
      <c r="E316" s="1008"/>
      <c r="F316" s="32"/>
      <c r="G316" s="344"/>
      <c r="H316" s="2159"/>
      <c r="I316" s="2159"/>
      <c r="J316" s="2159"/>
      <c r="K316" s="2159"/>
      <c r="L316" s="2159"/>
      <c r="M316" s="2159"/>
      <c r="N316" s="2159"/>
      <c r="O316" s="2159"/>
      <c r="P316" s="2159"/>
      <c r="Q316" s="2159"/>
      <c r="R316" s="2159"/>
      <c r="S316" s="2159"/>
      <c r="T316" s="2159"/>
      <c r="U316" s="2159"/>
      <c r="V316" s="2159"/>
      <c r="W316" s="2159"/>
      <c r="X316" s="2159"/>
      <c r="Y316" s="2159"/>
      <c r="Z316" s="2159"/>
      <c r="AA316" s="45"/>
      <c r="AB316" s="1082"/>
      <c r="AC316" s="1113"/>
      <c r="AD316" s="1114"/>
      <c r="AE316" s="126"/>
      <c r="AF316" s="327"/>
      <c r="AG316" s="129"/>
      <c r="AH316" s="129"/>
      <c r="AI316" s="129"/>
      <c r="AJ316" s="129"/>
      <c r="AK316" s="129"/>
      <c r="AL316" s="129"/>
      <c r="AM316" s="129"/>
      <c r="AN316" s="129"/>
      <c r="AO316" s="129"/>
      <c r="AP316" s="31"/>
      <c r="AQ316" s="45"/>
      <c r="AR316" s="31"/>
    </row>
    <row r="317" spans="1:44">
      <c r="A317" s="1056"/>
      <c r="B317" s="59"/>
      <c r="C317" s="1497"/>
      <c r="D317" s="47"/>
      <c r="E317" s="1008"/>
      <c r="F317" s="32"/>
      <c r="G317" s="31"/>
      <c r="H317" s="2159"/>
      <c r="I317" s="2159"/>
      <c r="J317" s="2159"/>
      <c r="K317" s="2159"/>
      <c r="L317" s="2159"/>
      <c r="M317" s="2159"/>
      <c r="N317" s="2159"/>
      <c r="O317" s="2159"/>
      <c r="P317" s="2159"/>
      <c r="Q317" s="2159"/>
      <c r="R317" s="2159"/>
      <c r="S317" s="2159"/>
      <c r="T317" s="2159"/>
      <c r="U317" s="2159"/>
      <c r="V317" s="2159"/>
      <c r="W317" s="2159"/>
      <c r="X317" s="2159"/>
      <c r="Y317" s="2159"/>
      <c r="Z317" s="2159"/>
      <c r="AA317" s="45"/>
      <c r="AB317" s="144"/>
      <c r="AC317" s="145"/>
      <c r="AD317" s="146"/>
      <c r="AE317" s="126"/>
      <c r="AF317" s="327"/>
      <c r="AG317" s="129"/>
      <c r="AH317" s="129"/>
      <c r="AI317" s="129"/>
      <c r="AJ317" s="129"/>
      <c r="AK317" s="129"/>
      <c r="AL317" s="129"/>
      <c r="AM317" s="129"/>
      <c r="AN317" s="129"/>
      <c r="AO317" s="129"/>
      <c r="AP317" s="31"/>
      <c r="AQ317" s="45"/>
      <c r="AR317" s="31"/>
    </row>
    <row r="318" spans="1:44" ht="8.25" customHeight="1">
      <c r="A318" s="1056"/>
      <c r="B318" s="59"/>
      <c r="C318" s="488"/>
      <c r="D318" s="47"/>
      <c r="E318" s="47"/>
      <c r="F318" s="32"/>
      <c r="G318" s="31"/>
      <c r="H318" s="31"/>
      <c r="I318" s="31"/>
      <c r="J318" s="31"/>
      <c r="K318" s="31"/>
      <c r="L318" s="31"/>
      <c r="M318" s="31"/>
      <c r="N318" s="31"/>
      <c r="O318" s="31"/>
      <c r="P318" s="31"/>
      <c r="Q318" s="31"/>
      <c r="R318" s="31"/>
      <c r="S318" s="31"/>
      <c r="T318" s="31"/>
      <c r="U318" s="31"/>
      <c r="V318" s="31"/>
      <c r="W318" s="31"/>
      <c r="X318" s="31"/>
      <c r="Y318" s="31"/>
      <c r="Z318" s="31"/>
      <c r="AA318" s="45"/>
      <c r="AB318" s="144"/>
      <c r="AC318" s="145"/>
      <c r="AD318" s="146"/>
      <c r="AE318" s="126"/>
      <c r="AF318" s="327"/>
      <c r="AG318" s="129"/>
      <c r="AH318" s="129"/>
      <c r="AI318" s="129"/>
      <c r="AJ318" s="129"/>
      <c r="AK318" s="129"/>
      <c r="AL318" s="129"/>
      <c r="AM318" s="129"/>
      <c r="AN318" s="129"/>
      <c r="AO318" s="129"/>
      <c r="AP318" s="31"/>
      <c r="AQ318" s="45"/>
      <c r="AR318" s="31"/>
    </row>
    <row r="319" spans="1:44" hidden="1">
      <c r="A319" s="47"/>
      <c r="B319" s="59"/>
      <c r="C319" s="488"/>
      <c r="D319" s="47"/>
      <c r="E319" s="47"/>
      <c r="F319" s="32"/>
      <c r="G319" s="31"/>
      <c r="H319" s="31"/>
      <c r="I319" s="31"/>
      <c r="J319" s="31"/>
      <c r="K319" s="31"/>
      <c r="L319" s="31"/>
      <c r="M319" s="31"/>
      <c r="N319" s="31"/>
      <c r="O319" s="31"/>
      <c r="P319" s="31"/>
      <c r="Q319" s="31"/>
      <c r="R319" s="31"/>
      <c r="S319" s="31"/>
      <c r="T319" s="31"/>
      <c r="U319" s="31"/>
      <c r="V319" s="31"/>
      <c r="W319" s="31"/>
      <c r="X319" s="31"/>
      <c r="Y319" s="31"/>
      <c r="Z319" s="31"/>
      <c r="AA319" s="45"/>
      <c r="AB319" s="144"/>
      <c r="AC319" s="145"/>
      <c r="AD319" s="146"/>
      <c r="AE319" s="126"/>
      <c r="AF319" s="327"/>
      <c r="AG319" s="129"/>
      <c r="AH319" s="129"/>
      <c r="AI319" s="129"/>
      <c r="AJ319" s="129"/>
      <c r="AK319" s="129"/>
      <c r="AL319" s="129"/>
      <c r="AM319" s="129"/>
      <c r="AN319" s="129"/>
      <c r="AO319" s="129"/>
      <c r="AP319" s="31"/>
      <c r="AQ319" s="45"/>
      <c r="AR319" s="31"/>
    </row>
    <row r="320" spans="1:44" ht="13.5" customHeight="1">
      <c r="A320" s="1008" t="s">
        <v>1061</v>
      </c>
      <c r="B320" s="1110" t="s">
        <v>1117</v>
      </c>
      <c r="C320" s="1497" t="s">
        <v>564</v>
      </c>
      <c r="D320" s="63" t="s">
        <v>538</v>
      </c>
      <c r="E320" s="1008" t="s">
        <v>929</v>
      </c>
      <c r="F320" s="32"/>
      <c r="G320" s="1011" t="s">
        <v>72</v>
      </c>
      <c r="H320" s="1011"/>
      <c r="I320" s="1011"/>
      <c r="J320" s="1011"/>
      <c r="K320" s="1011"/>
      <c r="L320" s="1011"/>
      <c r="M320" s="1012"/>
      <c r="N320" s="1058" t="s">
        <v>114</v>
      </c>
      <c r="O320" s="1058"/>
      <c r="P320" s="1058"/>
      <c r="Q320" s="1058"/>
      <c r="R320" s="1058"/>
      <c r="S320" s="1058"/>
      <c r="T320" s="1058"/>
      <c r="U320" s="1058"/>
      <c r="V320" s="1058"/>
      <c r="W320" s="31"/>
      <c r="X320" s="31"/>
      <c r="Y320" s="31"/>
      <c r="Z320" s="31"/>
      <c r="AA320" s="45"/>
      <c r="AB320" s="1082" t="s">
        <v>495</v>
      </c>
      <c r="AC320" s="1113"/>
      <c r="AD320" s="1114"/>
      <c r="AE320" s="126"/>
      <c r="AF320" s="327"/>
      <c r="AG320" s="129"/>
      <c r="AH320" s="129"/>
      <c r="AI320" s="129"/>
      <c r="AJ320" s="129"/>
      <c r="AK320" s="129"/>
      <c r="AL320" s="129"/>
      <c r="AM320" s="129"/>
      <c r="AN320" s="129"/>
      <c r="AO320" s="129"/>
      <c r="AP320" s="31"/>
      <c r="AQ320" s="45"/>
      <c r="AR320" s="31"/>
    </row>
    <row r="321" spans="1:44" ht="12.75" customHeight="1">
      <c r="A321" s="1008"/>
      <c r="B321" s="1110"/>
      <c r="C321" s="1497"/>
      <c r="D321" s="47"/>
      <c r="E321" s="1008"/>
      <c r="F321" s="32"/>
      <c r="G321" s="1011"/>
      <c r="H321" s="1011"/>
      <c r="I321" s="1011"/>
      <c r="J321" s="1011"/>
      <c r="K321" s="1011"/>
      <c r="L321" s="1011"/>
      <c r="M321" s="1012"/>
      <c r="N321" s="1058"/>
      <c r="O321" s="1058"/>
      <c r="P321" s="1058"/>
      <c r="Q321" s="1058"/>
      <c r="R321" s="1058"/>
      <c r="S321" s="1058"/>
      <c r="T321" s="1058"/>
      <c r="U321" s="1058"/>
      <c r="V321" s="1058"/>
      <c r="W321" s="31"/>
      <c r="X321" s="31"/>
      <c r="Y321" s="31"/>
      <c r="Z321" s="31"/>
      <c r="AA321" s="45"/>
      <c r="AB321" s="1082"/>
      <c r="AC321" s="1113"/>
      <c r="AD321" s="1114"/>
      <c r="AE321" s="126"/>
      <c r="AF321" s="327"/>
      <c r="AG321" s="129"/>
      <c r="AH321" s="129"/>
      <c r="AI321" s="129"/>
      <c r="AJ321" s="129"/>
      <c r="AK321" s="129"/>
      <c r="AL321" s="129"/>
      <c r="AM321" s="129"/>
      <c r="AN321" s="129"/>
      <c r="AO321" s="129"/>
      <c r="AP321" s="31"/>
      <c r="AQ321" s="45"/>
      <c r="AR321" s="31"/>
    </row>
    <row r="322" spans="1:44" ht="12.75" customHeight="1">
      <c r="A322" s="1008"/>
      <c r="B322" s="59"/>
      <c r="C322" s="1497"/>
      <c r="D322" s="47"/>
      <c r="E322" s="1008"/>
      <c r="F322" s="32"/>
      <c r="G322" s="157"/>
      <c r="H322" s="157"/>
      <c r="I322" s="157"/>
      <c r="J322" s="157"/>
      <c r="K322" s="157"/>
      <c r="L322" s="157"/>
      <c r="M322" s="157"/>
      <c r="O322" s="444"/>
      <c r="P322" s="444"/>
      <c r="Q322" s="444"/>
      <c r="R322" s="444"/>
      <c r="S322" s="444"/>
      <c r="T322" s="444"/>
      <c r="U322" s="444"/>
      <c r="V322" s="444"/>
      <c r="W322" s="31"/>
      <c r="X322" s="31"/>
      <c r="Y322" s="31"/>
      <c r="Z322" s="31"/>
      <c r="AA322" s="31"/>
      <c r="AB322" s="1082"/>
      <c r="AC322" s="1113"/>
      <c r="AD322" s="1114"/>
      <c r="AE322" s="126"/>
      <c r="AF322" s="327"/>
      <c r="AG322" s="129"/>
      <c r="AH322" s="129"/>
      <c r="AI322" s="129"/>
      <c r="AJ322" s="129"/>
      <c r="AK322" s="129"/>
      <c r="AL322" s="129"/>
      <c r="AM322" s="129"/>
      <c r="AN322" s="129"/>
      <c r="AO322" s="129"/>
      <c r="AP322" s="31"/>
      <c r="AQ322" s="45"/>
      <c r="AR322" s="31"/>
    </row>
    <row r="323" spans="1:44" ht="12.75" customHeight="1">
      <c r="A323" s="1008"/>
      <c r="B323" s="59"/>
      <c r="C323" s="1497"/>
      <c r="D323" s="47"/>
      <c r="E323" s="1008"/>
      <c r="F323" s="31"/>
      <c r="G323" s="927" t="s">
        <v>737</v>
      </c>
      <c r="H323" s="927"/>
      <c r="I323" s="927"/>
      <c r="J323" s="927"/>
      <c r="K323" s="927"/>
      <c r="L323" s="927"/>
      <c r="M323" s="927"/>
      <c r="N323" s="927"/>
      <c r="O323" s="927"/>
      <c r="P323" s="927"/>
      <c r="Q323" s="927"/>
      <c r="R323" s="927"/>
      <c r="S323" s="927"/>
      <c r="T323" s="927"/>
      <c r="U323" s="927"/>
      <c r="V323" s="927"/>
      <c r="W323" s="927"/>
      <c r="X323" s="927"/>
      <c r="Y323" s="927"/>
      <c r="Z323" s="927"/>
      <c r="AA323" s="38"/>
      <c r="AB323" s="213"/>
      <c r="AC323" s="214"/>
      <c r="AD323" s="215"/>
      <c r="AE323" s="126"/>
      <c r="AF323" s="327"/>
      <c r="AG323" s="129"/>
      <c r="AH323" s="129"/>
      <c r="AI323" s="129"/>
      <c r="AJ323" s="129"/>
      <c r="AK323" s="129"/>
      <c r="AL323" s="129"/>
      <c r="AM323" s="129"/>
      <c r="AN323" s="129"/>
      <c r="AO323" s="129"/>
      <c r="AP323" s="31"/>
      <c r="AQ323" s="45"/>
      <c r="AR323" s="31"/>
    </row>
    <row r="324" spans="1:44" ht="12.75" customHeight="1">
      <c r="A324" s="1008"/>
      <c r="B324" s="59"/>
      <c r="C324" s="1497"/>
      <c r="D324" s="47"/>
      <c r="E324" s="1008"/>
      <c r="F324" s="31"/>
      <c r="G324" s="1062"/>
      <c r="H324" s="1063"/>
      <c r="I324" s="1063"/>
      <c r="J324" s="1063"/>
      <c r="K324" s="1064"/>
      <c r="L324" s="1062"/>
      <c r="M324" s="1063"/>
      <c r="N324" s="1063"/>
      <c r="O324" s="1063"/>
      <c r="P324" s="1064"/>
      <c r="Q324" s="2129" t="s">
        <v>738</v>
      </c>
      <c r="R324" s="2129"/>
      <c r="S324" s="2129"/>
      <c r="T324" s="2129"/>
      <c r="U324" s="2129" t="s">
        <v>739</v>
      </c>
      <c r="V324" s="2129"/>
      <c r="W324" s="2129"/>
      <c r="X324" s="2129"/>
      <c r="Y324" s="31"/>
      <c r="Z324" s="31"/>
      <c r="AA324" s="38"/>
      <c r="AB324" s="213"/>
      <c r="AC324" s="214"/>
      <c r="AD324" s="215"/>
      <c r="AE324" s="126"/>
      <c r="AF324" s="327"/>
      <c r="AG324" s="129"/>
      <c r="AH324" s="129"/>
      <c r="AI324" s="129"/>
      <c r="AJ324" s="129"/>
      <c r="AK324" s="129"/>
      <c r="AL324" s="129"/>
      <c r="AM324" s="129"/>
      <c r="AN324" s="129"/>
      <c r="AO324" s="129"/>
      <c r="AP324" s="31"/>
      <c r="AQ324" s="45"/>
      <c r="AR324" s="31"/>
    </row>
    <row r="325" spans="1:44" ht="12.75" customHeight="1">
      <c r="A325" s="1008"/>
      <c r="B325" s="59"/>
      <c r="C325" s="1497"/>
      <c r="D325" s="47"/>
      <c r="E325" s="1008"/>
      <c r="F325" s="31"/>
      <c r="G325" s="2083" t="s">
        <v>740</v>
      </c>
      <c r="H325" s="2084"/>
      <c r="I325" s="2084"/>
      <c r="J325" s="2084"/>
      <c r="K325" s="2085"/>
      <c r="L325" s="2082" t="s">
        <v>741</v>
      </c>
      <c r="M325" s="2082"/>
      <c r="N325" s="2082"/>
      <c r="O325" s="2082"/>
      <c r="P325" s="2082"/>
      <c r="Q325" s="2115"/>
      <c r="R325" s="2115"/>
      <c r="S325" s="2116"/>
      <c r="T325" s="445" t="s">
        <v>293</v>
      </c>
      <c r="U325" s="2115"/>
      <c r="V325" s="2115"/>
      <c r="W325" s="2116"/>
      <c r="X325" s="446" t="s">
        <v>293</v>
      </c>
      <c r="Y325" s="31"/>
      <c r="Z325" s="31"/>
      <c r="AA325" s="38"/>
      <c r="AB325" s="213"/>
      <c r="AC325" s="214"/>
      <c r="AD325" s="215"/>
      <c r="AE325" s="126"/>
      <c r="AF325" s="327"/>
      <c r="AG325" s="129"/>
      <c r="AH325" s="129"/>
      <c r="AI325" s="129"/>
      <c r="AJ325" s="129"/>
      <c r="AK325" s="129"/>
      <c r="AL325" s="129"/>
      <c r="AM325" s="129"/>
      <c r="AN325" s="129"/>
      <c r="AO325" s="129"/>
      <c r="AP325" s="31"/>
      <c r="AQ325" s="45"/>
      <c r="AR325" s="31"/>
    </row>
    <row r="326" spans="1:44" ht="12.75" customHeight="1">
      <c r="A326" s="1008"/>
      <c r="B326" s="59"/>
      <c r="C326" s="1497"/>
      <c r="D326" s="47"/>
      <c r="E326" s="1008"/>
      <c r="F326" s="31"/>
      <c r="G326" s="953"/>
      <c r="H326" s="954"/>
      <c r="I326" s="954"/>
      <c r="J326" s="954"/>
      <c r="K326" s="987"/>
      <c r="L326" s="2082" t="s">
        <v>742</v>
      </c>
      <c r="M326" s="2082"/>
      <c r="N326" s="2082"/>
      <c r="O326" s="2082"/>
      <c r="P326" s="2082"/>
      <c r="Q326" s="2115"/>
      <c r="R326" s="2115"/>
      <c r="S326" s="2116"/>
      <c r="T326" s="445" t="s">
        <v>293</v>
      </c>
      <c r="U326" s="2115"/>
      <c r="V326" s="2115"/>
      <c r="W326" s="2116"/>
      <c r="X326" s="446" t="s">
        <v>293</v>
      </c>
      <c r="Y326" s="31"/>
      <c r="Z326" s="31"/>
      <c r="AA326" s="38"/>
      <c r="AB326" s="213"/>
      <c r="AC326" s="214"/>
      <c r="AD326" s="215"/>
      <c r="AE326" s="126"/>
      <c r="AF326" s="327"/>
      <c r="AG326" s="129"/>
      <c r="AH326" s="129"/>
      <c r="AI326" s="129"/>
      <c r="AJ326" s="129"/>
      <c r="AK326" s="129"/>
      <c r="AL326" s="129"/>
      <c r="AM326" s="129"/>
      <c r="AN326" s="129"/>
      <c r="AO326" s="129"/>
      <c r="AP326" s="31"/>
      <c r="AQ326" s="45"/>
      <c r="AR326" s="31"/>
    </row>
    <row r="327" spans="1:44" ht="12.75" customHeight="1">
      <c r="A327" s="1008"/>
      <c r="B327" s="59"/>
      <c r="C327" s="1497"/>
      <c r="D327" s="47"/>
      <c r="E327" s="1008"/>
      <c r="F327" s="31"/>
      <c r="G327" s="2083" t="s">
        <v>743</v>
      </c>
      <c r="H327" s="2084"/>
      <c r="I327" s="2084"/>
      <c r="J327" s="2084"/>
      <c r="K327" s="2085"/>
      <c r="L327" s="2082" t="s">
        <v>741</v>
      </c>
      <c r="M327" s="2082"/>
      <c r="N327" s="2082"/>
      <c r="O327" s="2082"/>
      <c r="P327" s="2082"/>
      <c r="Q327" s="2115"/>
      <c r="R327" s="2115"/>
      <c r="S327" s="2116"/>
      <c r="T327" s="445" t="s">
        <v>293</v>
      </c>
      <c r="U327" s="2115"/>
      <c r="V327" s="2115"/>
      <c r="W327" s="2116"/>
      <c r="X327" s="446" t="s">
        <v>293</v>
      </c>
      <c r="Y327" s="31"/>
      <c r="Z327" s="31"/>
      <c r="AA327" s="38"/>
      <c r="AB327" s="213"/>
      <c r="AC327" s="214"/>
      <c r="AD327" s="215"/>
      <c r="AE327" s="126"/>
      <c r="AF327" s="327"/>
      <c r="AG327" s="129"/>
      <c r="AH327" s="129"/>
      <c r="AI327" s="129"/>
      <c r="AJ327" s="129"/>
      <c r="AK327" s="129"/>
      <c r="AL327" s="129"/>
      <c r="AM327" s="129"/>
      <c r="AN327" s="129"/>
      <c r="AO327" s="129"/>
      <c r="AP327" s="31"/>
      <c r="AQ327" s="45"/>
      <c r="AR327" s="31"/>
    </row>
    <row r="328" spans="1:44" ht="12.75" customHeight="1">
      <c r="A328" s="1008"/>
      <c r="B328" s="59"/>
      <c r="C328" s="1497"/>
      <c r="D328" s="47"/>
      <c r="E328" s="1008"/>
      <c r="F328" s="31"/>
      <c r="G328" s="953"/>
      <c r="H328" s="954"/>
      <c r="I328" s="954"/>
      <c r="J328" s="954"/>
      <c r="K328" s="987"/>
      <c r="L328" s="2082" t="s">
        <v>742</v>
      </c>
      <c r="M328" s="2082"/>
      <c r="N328" s="2082"/>
      <c r="O328" s="2082"/>
      <c r="P328" s="2082"/>
      <c r="Q328" s="2115"/>
      <c r="R328" s="2115"/>
      <c r="S328" s="2116"/>
      <c r="T328" s="445" t="s">
        <v>293</v>
      </c>
      <c r="U328" s="2115"/>
      <c r="V328" s="2115"/>
      <c r="W328" s="2116"/>
      <c r="X328" s="446" t="s">
        <v>293</v>
      </c>
      <c r="Y328" s="31"/>
      <c r="Z328" s="31"/>
      <c r="AA328" s="38"/>
      <c r="AB328" s="213"/>
      <c r="AC328" s="214"/>
      <c r="AD328" s="215"/>
      <c r="AE328" s="126"/>
      <c r="AF328" s="327"/>
      <c r="AG328" s="129"/>
      <c r="AH328" s="129"/>
      <c r="AI328" s="129"/>
      <c r="AJ328" s="129"/>
      <c r="AK328" s="129"/>
      <c r="AL328" s="129"/>
      <c r="AM328" s="129"/>
      <c r="AN328" s="129"/>
      <c r="AO328" s="129"/>
      <c r="AP328" s="31"/>
      <c r="AQ328" s="45"/>
      <c r="AR328" s="31"/>
    </row>
    <row r="329" spans="1:44" ht="13.5" customHeight="1">
      <c r="A329" s="1008"/>
      <c r="B329" s="59"/>
      <c r="C329" s="1497"/>
      <c r="D329" s="47"/>
      <c r="E329" s="1008"/>
      <c r="F329" s="32"/>
      <c r="G329" s="31"/>
      <c r="H329" s="350"/>
      <c r="I329" s="350"/>
      <c r="J329" s="350"/>
      <c r="K329" s="350"/>
      <c r="L329" s="350"/>
      <c r="M329" s="447"/>
      <c r="N329" s="447"/>
      <c r="O329" s="447"/>
      <c r="P329" s="447"/>
      <c r="Q329" s="447"/>
      <c r="R329" s="448"/>
      <c r="S329" s="448"/>
      <c r="T329" s="448"/>
      <c r="U329" s="448"/>
      <c r="V329" s="448"/>
      <c r="W329" s="448"/>
      <c r="X329" s="448"/>
      <c r="Y329" s="245"/>
      <c r="Z329" s="31"/>
      <c r="AA329" s="31"/>
      <c r="AB329" s="213"/>
      <c r="AC329" s="214"/>
      <c r="AD329" s="215"/>
      <c r="AE329" s="126"/>
      <c r="AF329" s="327"/>
      <c r="AG329" s="129"/>
      <c r="AH329" s="129"/>
      <c r="AI329" s="129"/>
      <c r="AJ329" s="129"/>
      <c r="AK329" s="129"/>
      <c r="AL329" s="129"/>
      <c r="AM329" s="129"/>
      <c r="AN329" s="129"/>
      <c r="AO329" s="129"/>
      <c r="AP329" s="31"/>
      <c r="AQ329" s="45"/>
      <c r="AR329" s="31"/>
    </row>
    <row r="330" spans="1:44" ht="13.5" customHeight="1">
      <c r="A330" s="1008"/>
      <c r="B330" s="59"/>
      <c r="C330" s="1497"/>
      <c r="D330" s="47"/>
      <c r="E330" s="1008"/>
      <c r="F330" s="31"/>
      <c r="G330" s="927" t="s">
        <v>744</v>
      </c>
      <c r="H330" s="927"/>
      <c r="I330" s="927"/>
      <c r="J330" s="927"/>
      <c r="K330" s="927"/>
      <c r="L330" s="927"/>
      <c r="M330" s="927"/>
      <c r="N330" s="927"/>
      <c r="O330" s="927"/>
      <c r="P330" s="927"/>
      <c r="Q330" s="927"/>
      <c r="R330" s="927"/>
      <c r="S330" s="927"/>
      <c r="T330" s="927"/>
      <c r="U330" s="927"/>
      <c r="V330" s="927"/>
      <c r="W330" s="927"/>
      <c r="X330" s="927"/>
      <c r="Y330" s="927"/>
      <c r="Z330" s="927"/>
      <c r="AA330" s="31"/>
      <c r="AB330" s="213"/>
      <c r="AC330" s="214"/>
      <c r="AD330" s="215"/>
      <c r="AE330" s="126"/>
      <c r="AF330" s="327"/>
      <c r="AG330" s="129"/>
      <c r="AH330" s="129"/>
      <c r="AI330" s="129"/>
      <c r="AJ330" s="129"/>
      <c r="AK330" s="129"/>
      <c r="AL330" s="129"/>
      <c r="AM330" s="129"/>
      <c r="AN330" s="129"/>
      <c r="AO330" s="129"/>
      <c r="AP330" s="31"/>
      <c r="AQ330" s="45"/>
      <c r="AR330" s="31"/>
    </row>
    <row r="331" spans="1:44" ht="13.5" customHeight="1">
      <c r="A331" s="1008"/>
      <c r="B331" s="59"/>
      <c r="C331" s="1497"/>
      <c r="D331" s="47"/>
      <c r="E331" s="1008"/>
      <c r="F331" s="31"/>
      <c r="G331" s="1062"/>
      <c r="H331" s="1063"/>
      <c r="I331" s="1063"/>
      <c r="J331" s="1063"/>
      <c r="K331" s="1064"/>
      <c r="L331" s="1062"/>
      <c r="M331" s="1063"/>
      <c r="N331" s="1063"/>
      <c r="O331" s="1063"/>
      <c r="P331" s="1064"/>
      <c r="Q331" s="2129" t="s">
        <v>738</v>
      </c>
      <c r="R331" s="2129"/>
      <c r="S331" s="2129"/>
      <c r="T331" s="2129"/>
      <c r="U331" s="2129" t="s">
        <v>739</v>
      </c>
      <c r="V331" s="2129"/>
      <c r="W331" s="2129"/>
      <c r="X331" s="2129"/>
      <c r="Y331" s="31"/>
      <c r="Z331" s="31"/>
      <c r="AA331" s="31"/>
      <c r="AB331" s="213"/>
      <c r="AC331" s="214"/>
      <c r="AD331" s="215"/>
      <c r="AE331" s="126"/>
      <c r="AF331" s="327"/>
      <c r="AG331" s="129"/>
      <c r="AH331" s="129"/>
      <c r="AI331" s="129"/>
      <c r="AJ331" s="129"/>
      <c r="AK331" s="129"/>
      <c r="AL331" s="129"/>
      <c r="AM331" s="129"/>
      <c r="AN331" s="129"/>
      <c r="AO331" s="129"/>
      <c r="AP331" s="31"/>
      <c r="AQ331" s="45"/>
      <c r="AR331" s="31"/>
    </row>
    <row r="332" spans="1:44" ht="13.5" customHeight="1">
      <c r="A332" s="1008"/>
      <c r="B332" s="59"/>
      <c r="C332" s="1497"/>
      <c r="D332" s="47"/>
      <c r="E332" s="1008"/>
      <c r="F332" s="31"/>
      <c r="G332" s="2083" t="s">
        <v>740</v>
      </c>
      <c r="H332" s="2084"/>
      <c r="I332" s="2084"/>
      <c r="J332" s="2084"/>
      <c r="K332" s="2085"/>
      <c r="L332" s="2082" t="s">
        <v>741</v>
      </c>
      <c r="M332" s="2082"/>
      <c r="N332" s="2082"/>
      <c r="O332" s="2082"/>
      <c r="P332" s="2082"/>
      <c r="Q332" s="2115"/>
      <c r="R332" s="2115"/>
      <c r="S332" s="2116"/>
      <c r="T332" s="445" t="s">
        <v>293</v>
      </c>
      <c r="U332" s="2115"/>
      <c r="V332" s="2115"/>
      <c r="W332" s="2116"/>
      <c r="X332" s="446" t="s">
        <v>293</v>
      </c>
      <c r="Y332" s="31"/>
      <c r="Z332" s="31"/>
      <c r="AA332" s="31"/>
      <c r="AB332" s="213"/>
      <c r="AC332" s="214"/>
      <c r="AD332" s="215"/>
      <c r="AE332" s="126"/>
      <c r="AF332" s="327"/>
      <c r="AG332" s="129"/>
      <c r="AH332" s="129"/>
      <c r="AI332" s="129"/>
      <c r="AJ332" s="129"/>
      <c r="AK332" s="129"/>
      <c r="AL332" s="129"/>
      <c r="AM332" s="129"/>
      <c r="AN332" s="129"/>
      <c r="AO332" s="129"/>
      <c r="AP332" s="31"/>
      <c r="AQ332" s="45"/>
      <c r="AR332" s="31"/>
    </row>
    <row r="333" spans="1:44" ht="13.5" customHeight="1">
      <c r="A333" s="1008"/>
      <c r="B333" s="59"/>
      <c r="C333" s="1497"/>
      <c r="D333" s="47"/>
      <c r="E333" s="1008"/>
      <c r="F333" s="31"/>
      <c r="G333" s="953"/>
      <c r="H333" s="954"/>
      <c r="I333" s="954"/>
      <c r="J333" s="954"/>
      <c r="K333" s="987"/>
      <c r="L333" s="2082" t="s">
        <v>742</v>
      </c>
      <c r="M333" s="2082"/>
      <c r="N333" s="2082"/>
      <c r="O333" s="2082"/>
      <c r="P333" s="2082"/>
      <c r="Q333" s="2115"/>
      <c r="R333" s="2115"/>
      <c r="S333" s="2116"/>
      <c r="T333" s="445" t="s">
        <v>293</v>
      </c>
      <c r="U333" s="2115"/>
      <c r="V333" s="2115"/>
      <c r="W333" s="2116"/>
      <c r="X333" s="446" t="s">
        <v>293</v>
      </c>
      <c r="Y333" s="31"/>
      <c r="Z333" s="31"/>
      <c r="AA333" s="31"/>
      <c r="AB333" s="213"/>
      <c r="AC333" s="214"/>
      <c r="AD333" s="215"/>
      <c r="AE333" s="126"/>
      <c r="AF333" s="327"/>
      <c r="AG333" s="129"/>
      <c r="AH333" s="129"/>
      <c r="AI333" s="129"/>
      <c r="AJ333" s="129"/>
      <c r="AK333" s="129"/>
      <c r="AL333" s="129"/>
      <c r="AM333" s="129"/>
      <c r="AN333" s="129"/>
      <c r="AO333" s="129"/>
      <c r="AP333" s="31"/>
      <c r="AQ333" s="45"/>
      <c r="AR333" s="31"/>
    </row>
    <row r="334" spans="1:44" ht="13.5" customHeight="1">
      <c r="A334" s="1008"/>
      <c r="B334" s="59"/>
      <c r="C334" s="1497"/>
      <c r="D334" s="47"/>
      <c r="E334" s="1008"/>
      <c r="F334" s="31"/>
      <c r="G334" s="2083" t="s">
        <v>743</v>
      </c>
      <c r="H334" s="2084"/>
      <c r="I334" s="2084"/>
      <c r="J334" s="2084"/>
      <c r="K334" s="2085"/>
      <c r="L334" s="2082" t="s">
        <v>741</v>
      </c>
      <c r="M334" s="2082"/>
      <c r="N334" s="2082"/>
      <c r="O334" s="2082"/>
      <c r="P334" s="2082"/>
      <c r="Q334" s="2115"/>
      <c r="R334" s="2115"/>
      <c r="S334" s="2116"/>
      <c r="T334" s="445" t="s">
        <v>293</v>
      </c>
      <c r="U334" s="2115"/>
      <c r="V334" s="2115"/>
      <c r="W334" s="2116"/>
      <c r="X334" s="446" t="s">
        <v>293</v>
      </c>
      <c r="Y334" s="31"/>
      <c r="Z334" s="31"/>
      <c r="AA334" s="31"/>
      <c r="AB334" s="213"/>
      <c r="AC334" s="214"/>
      <c r="AD334" s="215"/>
      <c r="AE334" s="126"/>
      <c r="AF334" s="327"/>
      <c r="AG334" s="129"/>
      <c r="AH334" s="129"/>
      <c r="AI334" s="129"/>
      <c r="AJ334" s="129"/>
      <c r="AK334" s="129"/>
      <c r="AL334" s="129"/>
      <c r="AM334" s="129"/>
      <c r="AN334" s="129"/>
      <c r="AO334" s="129"/>
      <c r="AP334" s="31"/>
      <c r="AQ334" s="45"/>
      <c r="AR334" s="31"/>
    </row>
    <row r="335" spans="1:44" ht="13.5" customHeight="1">
      <c r="A335" s="1008"/>
      <c r="B335" s="59"/>
      <c r="C335" s="1497"/>
      <c r="D335" s="47"/>
      <c r="E335" s="1008"/>
      <c r="F335" s="31"/>
      <c r="G335" s="953"/>
      <c r="H335" s="954"/>
      <c r="I335" s="954"/>
      <c r="J335" s="954"/>
      <c r="K335" s="987"/>
      <c r="L335" s="2082" t="s">
        <v>742</v>
      </c>
      <c r="M335" s="2082"/>
      <c r="N335" s="2082"/>
      <c r="O335" s="2082"/>
      <c r="P335" s="2082"/>
      <c r="Q335" s="2115"/>
      <c r="R335" s="2115"/>
      <c r="S335" s="2116"/>
      <c r="T335" s="445" t="s">
        <v>293</v>
      </c>
      <c r="U335" s="2115"/>
      <c r="V335" s="2115"/>
      <c r="W335" s="2116"/>
      <c r="X335" s="446" t="s">
        <v>293</v>
      </c>
      <c r="Y335" s="31"/>
      <c r="Z335" s="31"/>
      <c r="AA335" s="31"/>
      <c r="AB335" s="213"/>
      <c r="AC335" s="214"/>
      <c r="AD335" s="215"/>
      <c r="AE335" s="126"/>
      <c r="AF335" s="327"/>
      <c r="AG335" s="129"/>
      <c r="AH335" s="129"/>
      <c r="AI335" s="129"/>
      <c r="AJ335" s="129"/>
      <c r="AK335" s="129"/>
      <c r="AL335" s="129"/>
      <c r="AM335" s="129"/>
      <c r="AN335" s="129"/>
      <c r="AO335" s="129"/>
      <c r="AP335" s="31"/>
      <c r="AQ335" s="45"/>
      <c r="AR335" s="31"/>
    </row>
    <row r="336" spans="1:44" ht="13.5" customHeight="1">
      <c r="A336" s="1008"/>
      <c r="B336" s="59"/>
      <c r="C336" s="1497"/>
      <c r="D336" s="47"/>
      <c r="E336" s="1008"/>
      <c r="F336" s="31"/>
      <c r="G336" s="350"/>
      <c r="H336" s="350"/>
      <c r="I336" s="350"/>
      <c r="J336" s="350"/>
      <c r="K336" s="350"/>
      <c r="L336" s="447"/>
      <c r="M336" s="447"/>
      <c r="N336" s="447"/>
      <c r="O336" s="447"/>
      <c r="P336" s="447"/>
      <c r="Q336" s="448"/>
      <c r="R336" s="448"/>
      <c r="S336" s="448"/>
      <c r="T336" s="448"/>
      <c r="U336" s="448"/>
      <c r="V336" s="448"/>
      <c r="W336" s="448"/>
      <c r="X336" s="245"/>
      <c r="Y336" s="31"/>
      <c r="Z336" s="31"/>
      <c r="AA336" s="31"/>
      <c r="AB336" s="213"/>
      <c r="AC336" s="214"/>
      <c r="AD336" s="215"/>
      <c r="AE336" s="126"/>
      <c r="AF336" s="327"/>
      <c r="AG336" s="129"/>
      <c r="AH336" s="129"/>
      <c r="AI336" s="129"/>
      <c r="AJ336" s="129"/>
      <c r="AK336" s="129"/>
      <c r="AL336" s="129"/>
      <c r="AM336" s="129"/>
      <c r="AN336" s="129"/>
      <c r="AO336" s="129"/>
      <c r="AP336" s="31"/>
      <c r="AQ336" s="45"/>
      <c r="AR336" s="31"/>
    </row>
    <row r="337" spans="1:44">
      <c r="A337" s="1008"/>
      <c r="B337" s="59"/>
      <c r="C337" s="1497"/>
      <c r="D337" s="47"/>
      <c r="E337" s="1008"/>
      <c r="F337" s="32"/>
      <c r="G337" s="2130" t="s">
        <v>133</v>
      </c>
      <c r="H337" s="2131"/>
      <c r="I337" s="2131"/>
      <c r="J337" s="2131"/>
      <c r="K337" s="2131"/>
      <c r="L337" s="2131"/>
      <c r="M337" s="2131"/>
      <c r="N337" s="2132"/>
      <c r="O337" s="2133"/>
      <c r="P337" s="2134"/>
      <c r="Q337" s="2134"/>
      <c r="R337" s="384" t="s">
        <v>119</v>
      </c>
      <c r="S337" s="355"/>
      <c r="T337" s="355"/>
      <c r="U337" s="355"/>
      <c r="V337" s="355"/>
      <c r="W337" s="355"/>
      <c r="X337" s="355"/>
      <c r="Y337" s="355"/>
      <c r="Z337" s="355"/>
      <c r="AA337" s="45"/>
      <c r="AB337" s="144"/>
      <c r="AC337" s="145"/>
      <c r="AD337" s="146"/>
      <c r="AE337" s="126"/>
      <c r="AF337" s="327"/>
      <c r="AG337" s="129"/>
      <c r="AH337" s="129"/>
      <c r="AI337" s="129"/>
      <c r="AJ337" s="129"/>
      <c r="AK337" s="129"/>
      <c r="AL337" s="129"/>
      <c r="AM337" s="129"/>
      <c r="AN337" s="129"/>
      <c r="AO337" s="129"/>
      <c r="AP337" s="31"/>
      <c r="AQ337" s="45"/>
      <c r="AR337" s="31"/>
    </row>
    <row r="338" spans="1:44" ht="7.5" customHeight="1">
      <c r="A338" s="47"/>
      <c r="B338" s="59"/>
      <c r="C338" s="1497"/>
      <c r="D338" s="47"/>
      <c r="E338" s="1008"/>
      <c r="F338" s="32"/>
      <c r="G338" s="31"/>
      <c r="H338" s="927"/>
      <c r="I338" s="927"/>
      <c r="J338" s="927"/>
      <c r="K338" s="927"/>
      <c r="L338" s="927"/>
      <c r="M338" s="927"/>
      <c r="N338" s="927"/>
      <c r="O338" s="927"/>
      <c r="P338" s="927"/>
      <c r="Q338" s="927"/>
      <c r="R338" s="927"/>
      <c r="S338" s="927"/>
      <c r="T338" s="927"/>
      <c r="U338" s="927"/>
      <c r="V338" s="927"/>
      <c r="W338" s="927"/>
      <c r="X338" s="927"/>
      <c r="Y338" s="927"/>
      <c r="Z338" s="927"/>
      <c r="AA338" s="927"/>
      <c r="AB338" s="144"/>
      <c r="AC338" s="145"/>
      <c r="AD338" s="146"/>
      <c r="AE338" s="126"/>
      <c r="AF338" s="327"/>
      <c r="AG338" s="129"/>
      <c r="AH338" s="129"/>
      <c r="AI338" s="129"/>
      <c r="AJ338" s="129"/>
      <c r="AK338" s="129"/>
      <c r="AL338" s="129"/>
      <c r="AM338" s="129"/>
      <c r="AN338" s="129"/>
      <c r="AO338" s="129"/>
      <c r="AP338" s="31"/>
      <c r="AQ338" s="45"/>
      <c r="AR338" s="31"/>
    </row>
    <row r="339" spans="1:44" ht="1.5" customHeight="1">
      <c r="A339" s="47"/>
      <c r="B339" s="59"/>
      <c r="C339" s="1497"/>
      <c r="D339" s="47"/>
      <c r="E339" s="1008"/>
      <c r="F339" s="32"/>
      <c r="G339" s="390"/>
      <c r="H339" s="390"/>
      <c r="I339" s="390"/>
      <c r="J339" s="390"/>
      <c r="K339" s="390"/>
      <c r="L339" s="390"/>
      <c r="M339" s="390"/>
      <c r="N339" s="390"/>
      <c r="O339" s="449"/>
      <c r="P339" s="449"/>
      <c r="Q339" s="449"/>
      <c r="R339" s="245"/>
      <c r="S339" s="355"/>
      <c r="T339" s="355"/>
      <c r="U339" s="355"/>
      <c r="V339" s="355"/>
      <c r="W339" s="355"/>
      <c r="X339" s="355"/>
      <c r="Y339" s="355"/>
      <c r="Z339" s="355"/>
      <c r="AA339" s="45"/>
      <c r="AB339" s="144"/>
      <c r="AC339" s="145"/>
      <c r="AD339" s="146"/>
      <c r="AE339" s="126"/>
      <c r="AF339" s="327"/>
      <c r="AG339" s="129"/>
      <c r="AH339" s="129"/>
      <c r="AI339" s="129"/>
      <c r="AJ339" s="129"/>
      <c r="AK339" s="129"/>
      <c r="AL339" s="129"/>
      <c r="AM339" s="129"/>
      <c r="AN339" s="129"/>
      <c r="AO339" s="129"/>
      <c r="AP339" s="31"/>
      <c r="AQ339" s="45"/>
      <c r="AR339" s="31"/>
    </row>
    <row r="340" spans="1:44" ht="13.5" customHeight="1">
      <c r="A340" s="47"/>
      <c r="B340" s="59"/>
      <c r="C340" s="1497"/>
      <c r="D340" s="47"/>
      <c r="E340" s="1008"/>
      <c r="F340" s="32"/>
      <c r="G340" s="2135" t="s">
        <v>221</v>
      </c>
      <c r="H340" s="2135"/>
      <c r="I340" s="2135"/>
      <c r="J340" s="2135"/>
      <c r="K340" s="2135"/>
      <c r="L340" s="2135"/>
      <c r="M340" s="2135"/>
      <c r="N340" s="2135"/>
      <c r="O340" s="2135"/>
      <c r="P340" s="2135"/>
      <c r="Q340" s="2135"/>
      <c r="R340" s="2135"/>
      <c r="S340" s="2135"/>
      <c r="T340" s="2135"/>
      <c r="U340" s="2135"/>
      <c r="V340" s="2135"/>
      <c r="W340" s="2135"/>
      <c r="X340" s="2135"/>
      <c r="Y340" s="2135"/>
      <c r="Z340" s="2135"/>
      <c r="AA340" s="2136"/>
      <c r="AB340" s="144"/>
      <c r="AC340" s="145"/>
      <c r="AD340" s="146"/>
      <c r="AE340" s="126"/>
      <c r="AF340" s="327"/>
      <c r="AG340" s="129"/>
      <c r="AH340" s="129"/>
      <c r="AI340" s="129"/>
      <c r="AJ340" s="129"/>
      <c r="AK340" s="129"/>
      <c r="AL340" s="129"/>
      <c r="AM340" s="129"/>
      <c r="AN340" s="129"/>
      <c r="AO340" s="129"/>
      <c r="AP340" s="31"/>
      <c r="AQ340" s="45"/>
      <c r="AR340" s="31"/>
    </row>
    <row r="341" spans="1:44">
      <c r="A341" s="47"/>
      <c r="B341" s="59"/>
      <c r="C341" s="1497"/>
      <c r="D341" s="47"/>
      <c r="E341" s="1008"/>
      <c r="F341" s="32"/>
      <c r="G341" s="2135"/>
      <c r="H341" s="2135"/>
      <c r="I341" s="2135"/>
      <c r="J341" s="2135"/>
      <c r="K341" s="2135"/>
      <c r="L341" s="2135"/>
      <c r="M341" s="2135"/>
      <c r="N341" s="2135"/>
      <c r="O341" s="2135"/>
      <c r="P341" s="2135"/>
      <c r="Q341" s="2135"/>
      <c r="R341" s="2135"/>
      <c r="S341" s="2135"/>
      <c r="T341" s="2135"/>
      <c r="U341" s="2135"/>
      <c r="V341" s="2135"/>
      <c r="W341" s="2135"/>
      <c r="X341" s="2135"/>
      <c r="Y341" s="2135"/>
      <c r="Z341" s="2135"/>
      <c r="AA341" s="2136"/>
      <c r="AB341" s="144"/>
      <c r="AC341" s="145"/>
      <c r="AD341" s="146"/>
      <c r="AE341" s="126"/>
      <c r="AF341" s="327"/>
      <c r="AG341" s="129"/>
      <c r="AH341" s="129"/>
      <c r="AI341" s="129"/>
      <c r="AJ341" s="129"/>
      <c r="AK341" s="129"/>
      <c r="AL341" s="129"/>
      <c r="AM341" s="129"/>
      <c r="AN341" s="129"/>
      <c r="AO341" s="129"/>
      <c r="AP341" s="31"/>
      <c r="AQ341" s="45"/>
      <c r="AR341" s="31"/>
    </row>
    <row r="342" spans="1:44">
      <c r="A342" s="47"/>
      <c r="B342" s="59"/>
      <c r="C342" s="1497"/>
      <c r="D342" s="47"/>
      <c r="E342" s="1008"/>
      <c r="F342" s="32"/>
      <c r="G342" s="2086"/>
      <c r="H342" s="2087"/>
      <c r="I342" s="2087"/>
      <c r="J342" s="2087"/>
      <c r="K342" s="2087"/>
      <c r="L342" s="2087"/>
      <c r="M342" s="2087"/>
      <c r="N342" s="2087"/>
      <c r="O342" s="2087"/>
      <c r="P342" s="2087"/>
      <c r="Q342" s="2087"/>
      <c r="R342" s="2087"/>
      <c r="S342" s="2087"/>
      <c r="T342" s="2087"/>
      <c r="U342" s="2087"/>
      <c r="V342" s="2087"/>
      <c r="W342" s="2087"/>
      <c r="X342" s="2087"/>
      <c r="Y342" s="2087"/>
      <c r="Z342" s="2088"/>
      <c r="AA342" s="339"/>
      <c r="AB342" s="144"/>
      <c r="AC342" s="145"/>
      <c r="AD342" s="146"/>
      <c r="AE342" s="126"/>
      <c r="AF342" s="327"/>
      <c r="AG342" s="129"/>
      <c r="AH342" s="129"/>
      <c r="AI342" s="129"/>
      <c r="AJ342" s="129"/>
      <c r="AK342" s="129"/>
      <c r="AL342" s="129"/>
      <c r="AM342" s="129"/>
      <c r="AN342" s="129"/>
      <c r="AO342" s="129"/>
      <c r="AP342" s="31"/>
      <c r="AQ342" s="45"/>
      <c r="AR342" s="31"/>
    </row>
    <row r="343" spans="1:44">
      <c r="A343" s="47"/>
      <c r="B343" s="59"/>
      <c r="C343" s="1497"/>
      <c r="D343" s="47"/>
      <c r="E343" s="1008"/>
      <c r="F343" s="32"/>
      <c r="G343" s="1588"/>
      <c r="H343" s="1589"/>
      <c r="I343" s="1589"/>
      <c r="J343" s="1589"/>
      <c r="K343" s="1589"/>
      <c r="L343" s="1589"/>
      <c r="M343" s="1589"/>
      <c r="N343" s="1589"/>
      <c r="O343" s="1589"/>
      <c r="P343" s="1589"/>
      <c r="Q343" s="1589"/>
      <c r="R343" s="1589"/>
      <c r="S343" s="1589"/>
      <c r="T343" s="1589"/>
      <c r="U343" s="1589"/>
      <c r="V343" s="1589"/>
      <c r="W343" s="1589"/>
      <c r="X343" s="1589"/>
      <c r="Y343" s="1589"/>
      <c r="Z343" s="1590"/>
      <c r="AA343" s="339"/>
      <c r="AB343" s="144"/>
      <c r="AC343" s="145"/>
      <c r="AD343" s="146"/>
      <c r="AE343" s="126"/>
      <c r="AF343" s="327"/>
      <c r="AG343" s="129"/>
      <c r="AH343" s="129"/>
      <c r="AI343" s="129"/>
      <c r="AJ343" s="129"/>
      <c r="AK343" s="129"/>
      <c r="AL343" s="129"/>
      <c r="AM343" s="129"/>
      <c r="AN343" s="129"/>
      <c r="AO343" s="129"/>
      <c r="AP343" s="31"/>
      <c r="AQ343" s="45"/>
      <c r="AR343" s="31"/>
    </row>
    <row r="344" spans="1:44">
      <c r="A344" s="47"/>
      <c r="B344" s="59"/>
      <c r="C344" s="1497"/>
      <c r="D344" s="47"/>
      <c r="E344" s="1008"/>
      <c r="F344" s="32"/>
      <c r="G344" s="1501"/>
      <c r="H344" s="1289"/>
      <c r="I344" s="1289"/>
      <c r="J344" s="1289"/>
      <c r="K344" s="1289"/>
      <c r="L344" s="1289"/>
      <c r="M344" s="1289"/>
      <c r="N344" s="1289"/>
      <c r="O344" s="1289"/>
      <c r="P344" s="1289"/>
      <c r="Q344" s="1289"/>
      <c r="R344" s="1289"/>
      <c r="S344" s="1289"/>
      <c r="T344" s="1289"/>
      <c r="U344" s="1289"/>
      <c r="V344" s="1289"/>
      <c r="W344" s="1289"/>
      <c r="X344" s="1289"/>
      <c r="Y344" s="1289"/>
      <c r="Z344" s="1502"/>
      <c r="AA344" s="339"/>
      <c r="AB344" s="144"/>
      <c r="AC344" s="145"/>
      <c r="AD344" s="146"/>
      <c r="AE344" s="126"/>
      <c r="AF344" s="327"/>
      <c r="AG344" s="129"/>
      <c r="AH344" s="129"/>
      <c r="AI344" s="129"/>
      <c r="AJ344" s="129"/>
      <c r="AK344" s="129"/>
      <c r="AL344" s="129"/>
      <c r="AM344" s="129"/>
      <c r="AN344" s="129"/>
      <c r="AO344" s="129"/>
      <c r="AP344" s="31"/>
      <c r="AQ344" s="45"/>
      <c r="AR344" s="31"/>
    </row>
    <row r="345" spans="1:44">
      <c r="A345" s="47"/>
      <c r="B345" s="59"/>
      <c r="C345" s="1497"/>
      <c r="D345" s="47"/>
      <c r="E345" s="1008"/>
      <c r="F345" s="32"/>
      <c r="G345" s="41"/>
      <c r="H345" s="41"/>
      <c r="I345" s="41"/>
      <c r="J345" s="41"/>
      <c r="K345" s="41"/>
      <c r="L345" s="41"/>
      <c r="M345" s="41"/>
      <c r="N345" s="41"/>
      <c r="O345" s="41"/>
      <c r="P345" s="41"/>
      <c r="Q345" s="41"/>
      <c r="R345" s="41"/>
      <c r="S345" s="41"/>
      <c r="T345" s="41"/>
      <c r="U345" s="41"/>
      <c r="V345" s="41"/>
      <c r="W345" s="41"/>
      <c r="X345" s="41"/>
      <c r="Y345" s="41"/>
      <c r="Z345" s="41"/>
      <c r="AA345" s="339"/>
      <c r="AB345" s="144"/>
      <c r="AC345" s="145"/>
      <c r="AD345" s="146"/>
      <c r="AE345" s="126"/>
      <c r="AF345" s="327"/>
      <c r="AG345" s="129"/>
      <c r="AH345" s="129"/>
      <c r="AI345" s="129"/>
      <c r="AJ345" s="129"/>
      <c r="AK345" s="129"/>
      <c r="AL345" s="129"/>
      <c r="AM345" s="129"/>
      <c r="AN345" s="129"/>
      <c r="AO345" s="129"/>
      <c r="AP345" s="31"/>
      <c r="AQ345" s="45"/>
      <c r="AR345" s="31"/>
    </row>
    <row r="346" spans="1:44">
      <c r="A346" s="47"/>
      <c r="B346" s="59"/>
      <c r="C346" s="1497"/>
      <c r="D346" s="47"/>
      <c r="E346" s="47"/>
      <c r="F346" s="32"/>
      <c r="G346" s="2089" t="s">
        <v>134</v>
      </c>
      <c r="H346" s="2090"/>
      <c r="I346" s="2090"/>
      <c r="J346" s="2090"/>
      <c r="K346" s="2090"/>
      <c r="L346" s="2090"/>
      <c r="M346" s="2090"/>
      <c r="N346" s="2091"/>
      <c r="O346" s="2092"/>
      <c r="P346" s="2093"/>
      <c r="Q346" s="2093"/>
      <c r="R346" s="159" t="s">
        <v>119</v>
      </c>
      <c r="S346" s="41"/>
      <c r="T346" s="41"/>
      <c r="U346" s="41"/>
      <c r="V346" s="41"/>
      <c r="W346" s="41"/>
      <c r="X346" s="41"/>
      <c r="Y346" s="41"/>
      <c r="Z346" s="41"/>
      <c r="AA346" s="339"/>
      <c r="AB346" s="144"/>
      <c r="AC346" s="145"/>
      <c r="AD346" s="146"/>
      <c r="AE346" s="126"/>
      <c r="AF346" s="327"/>
      <c r="AG346" s="129"/>
      <c r="AH346" s="129"/>
      <c r="AI346" s="129"/>
      <c r="AJ346" s="129"/>
      <c r="AK346" s="129"/>
      <c r="AL346" s="129"/>
      <c r="AM346" s="129"/>
      <c r="AN346" s="129"/>
      <c r="AO346" s="129"/>
      <c r="AP346" s="31"/>
      <c r="AQ346" s="45"/>
      <c r="AR346" s="31"/>
    </row>
    <row r="347" spans="1:44">
      <c r="A347" s="47"/>
      <c r="B347" s="59"/>
      <c r="C347" s="1497"/>
      <c r="D347" s="47"/>
      <c r="E347" s="47"/>
      <c r="F347" s="32"/>
      <c r="G347" s="1553" t="s">
        <v>865</v>
      </c>
      <c r="H347" s="1553"/>
      <c r="I347" s="1553"/>
      <c r="J347" s="1553"/>
      <c r="K347" s="1553"/>
      <c r="L347" s="1553"/>
      <c r="M347" s="1553"/>
      <c r="N347" s="1553"/>
      <c r="O347" s="1553"/>
      <c r="P347" s="1553"/>
      <c r="Q347" s="1553"/>
      <c r="R347" s="1553"/>
      <c r="S347" s="1553"/>
      <c r="T347" s="1553"/>
      <c r="U347" s="1553"/>
      <c r="V347" s="1553"/>
      <c r="W347" s="1553"/>
      <c r="X347" s="1553"/>
      <c r="Y347" s="1553"/>
      <c r="Z347" s="1553"/>
      <c r="AA347" s="1554"/>
      <c r="AB347" s="144"/>
      <c r="AC347" s="145"/>
      <c r="AD347" s="146"/>
      <c r="AE347" s="126"/>
      <c r="AF347" s="327"/>
      <c r="AG347" s="129"/>
      <c r="AH347" s="129"/>
      <c r="AI347" s="129"/>
      <c r="AJ347" s="129"/>
      <c r="AK347" s="129"/>
      <c r="AL347" s="129"/>
      <c r="AM347" s="129"/>
      <c r="AN347" s="129"/>
      <c r="AO347" s="129"/>
      <c r="AP347" s="31"/>
      <c r="AQ347" s="45"/>
      <c r="AR347" s="31"/>
    </row>
    <row r="348" spans="1:44">
      <c r="A348" s="47"/>
      <c r="B348" s="59"/>
      <c r="C348" s="1497"/>
      <c r="D348" s="47"/>
      <c r="E348" s="47"/>
      <c r="F348" s="32"/>
      <c r="G348" s="2086"/>
      <c r="H348" s="2087"/>
      <c r="I348" s="2087"/>
      <c r="J348" s="2087"/>
      <c r="K348" s="2087"/>
      <c r="L348" s="2087"/>
      <c r="M348" s="2087"/>
      <c r="N348" s="2087"/>
      <c r="O348" s="2087"/>
      <c r="P348" s="2087"/>
      <c r="Q348" s="2087"/>
      <c r="R348" s="2087"/>
      <c r="S348" s="2087"/>
      <c r="T348" s="2087"/>
      <c r="U348" s="2087"/>
      <c r="V348" s="2087"/>
      <c r="W348" s="2087"/>
      <c r="X348" s="2087"/>
      <c r="Y348" s="2087"/>
      <c r="Z348" s="2088"/>
      <c r="AA348" s="339"/>
      <c r="AB348" s="144"/>
      <c r="AC348" s="145"/>
      <c r="AD348" s="146"/>
      <c r="AE348" s="126"/>
      <c r="AF348" s="327"/>
      <c r="AG348" s="129"/>
      <c r="AH348" s="129"/>
      <c r="AI348" s="129"/>
      <c r="AJ348" s="129"/>
      <c r="AK348" s="129"/>
      <c r="AL348" s="129"/>
      <c r="AM348" s="129"/>
      <c r="AN348" s="129"/>
      <c r="AO348" s="129"/>
      <c r="AP348" s="31"/>
      <c r="AQ348" s="45"/>
      <c r="AR348" s="31"/>
    </row>
    <row r="349" spans="1:44">
      <c r="A349" s="47"/>
      <c r="B349" s="59"/>
      <c r="C349" s="1497"/>
      <c r="D349" s="47"/>
      <c r="E349" s="47"/>
      <c r="F349" s="32"/>
      <c r="G349" s="1588"/>
      <c r="H349" s="1589"/>
      <c r="I349" s="1589"/>
      <c r="J349" s="1589"/>
      <c r="K349" s="1589"/>
      <c r="L349" s="1589"/>
      <c r="M349" s="1589"/>
      <c r="N349" s="1589"/>
      <c r="O349" s="1589"/>
      <c r="P349" s="1589"/>
      <c r="Q349" s="1589"/>
      <c r="R349" s="1589"/>
      <c r="S349" s="1589"/>
      <c r="T349" s="1589"/>
      <c r="U349" s="1589"/>
      <c r="V349" s="1589"/>
      <c r="W349" s="1589"/>
      <c r="X349" s="1589"/>
      <c r="Y349" s="1589"/>
      <c r="Z349" s="1590"/>
      <c r="AA349" s="339"/>
      <c r="AB349" s="144"/>
      <c r="AC349" s="145"/>
      <c r="AD349" s="146"/>
      <c r="AE349" s="126"/>
      <c r="AF349" s="327"/>
      <c r="AG349" s="129"/>
      <c r="AH349" s="129"/>
      <c r="AI349" s="129"/>
      <c r="AJ349" s="129"/>
      <c r="AK349" s="129"/>
      <c r="AL349" s="129"/>
      <c r="AM349" s="129"/>
      <c r="AN349" s="129"/>
      <c r="AO349" s="129"/>
      <c r="AP349" s="31"/>
      <c r="AQ349" s="45"/>
      <c r="AR349" s="31"/>
    </row>
    <row r="350" spans="1:44">
      <c r="A350" s="47"/>
      <c r="B350" s="59"/>
      <c r="C350" s="1497"/>
      <c r="D350" s="47"/>
      <c r="E350" s="47"/>
      <c r="F350" s="32"/>
      <c r="G350" s="1501"/>
      <c r="H350" s="1289"/>
      <c r="I350" s="1289"/>
      <c r="J350" s="1289"/>
      <c r="K350" s="1289"/>
      <c r="L350" s="1289"/>
      <c r="M350" s="1289"/>
      <c r="N350" s="1289"/>
      <c r="O350" s="1289"/>
      <c r="P350" s="1289"/>
      <c r="Q350" s="1289"/>
      <c r="R350" s="1289"/>
      <c r="S350" s="1289"/>
      <c r="T350" s="1289"/>
      <c r="U350" s="1289"/>
      <c r="V350" s="1289"/>
      <c r="W350" s="1289"/>
      <c r="X350" s="1289"/>
      <c r="Y350" s="1289"/>
      <c r="Z350" s="1502"/>
      <c r="AA350" s="339"/>
      <c r="AB350" s="144"/>
      <c r="AC350" s="145"/>
      <c r="AD350" s="146"/>
      <c r="AE350" s="126"/>
      <c r="AF350" s="327"/>
      <c r="AG350" s="129"/>
      <c r="AH350" s="129"/>
      <c r="AI350" s="129"/>
      <c r="AJ350" s="129"/>
      <c r="AK350" s="129"/>
      <c r="AL350" s="129"/>
      <c r="AM350" s="129"/>
      <c r="AN350" s="129"/>
      <c r="AO350" s="129"/>
      <c r="AP350" s="31"/>
      <c r="AQ350" s="45"/>
      <c r="AR350" s="31"/>
    </row>
    <row r="351" spans="1:44" ht="13.5" customHeight="1">
      <c r="A351" s="47"/>
      <c r="B351" s="59"/>
      <c r="C351" s="1497"/>
      <c r="D351" s="47"/>
      <c r="E351" s="47"/>
      <c r="F351" s="32"/>
      <c r="G351" s="2242" t="s">
        <v>222</v>
      </c>
      <c r="H351" s="2242"/>
      <c r="I351" s="2242"/>
      <c r="J351" s="2242"/>
      <c r="K351" s="2242"/>
      <c r="L351" s="2242"/>
      <c r="M351" s="2242"/>
      <c r="N351" s="2242"/>
      <c r="O351" s="2242"/>
      <c r="P351" s="2242"/>
      <c r="Q351" s="2242"/>
      <c r="R351" s="2242"/>
      <c r="S351" s="2242"/>
      <c r="T351" s="2242"/>
      <c r="U351" s="2242"/>
      <c r="V351" s="2242"/>
      <c r="W351" s="2242"/>
      <c r="X351" s="2242"/>
      <c r="Y351" s="2242"/>
      <c r="Z351" s="2242"/>
      <c r="AA351" s="339"/>
      <c r="AB351" s="144"/>
      <c r="AC351" s="145"/>
      <c r="AD351" s="146"/>
      <c r="AE351" s="126"/>
      <c r="AF351" s="327"/>
      <c r="AG351" s="129"/>
      <c r="AH351" s="129"/>
      <c r="AI351" s="129"/>
      <c r="AJ351" s="129"/>
      <c r="AK351" s="129"/>
      <c r="AL351" s="129"/>
      <c r="AM351" s="129"/>
      <c r="AN351" s="129"/>
      <c r="AO351" s="129"/>
      <c r="AP351" s="31"/>
      <c r="AQ351" s="45"/>
      <c r="AR351" s="31"/>
    </row>
    <row r="352" spans="1:44">
      <c r="A352" s="47"/>
      <c r="B352" s="59"/>
      <c r="C352" s="1497"/>
      <c r="D352" s="47"/>
      <c r="E352" s="47"/>
      <c r="F352" s="32"/>
      <c r="G352" s="2229"/>
      <c r="H352" s="2229"/>
      <c r="I352" s="2229"/>
      <c r="J352" s="2229"/>
      <c r="K352" s="2229"/>
      <c r="L352" s="2229"/>
      <c r="M352" s="2229"/>
      <c r="N352" s="2229"/>
      <c r="O352" s="2229"/>
      <c r="P352" s="2229"/>
      <c r="Q352" s="2229"/>
      <c r="R352" s="2229"/>
      <c r="S352" s="2229"/>
      <c r="T352" s="2229"/>
      <c r="U352" s="2229"/>
      <c r="V352" s="2229"/>
      <c r="W352" s="2229"/>
      <c r="X352" s="2229"/>
      <c r="Y352" s="2229"/>
      <c r="Z352" s="2229"/>
      <c r="AA352" s="339"/>
      <c r="AB352" s="144"/>
      <c r="AC352" s="145"/>
      <c r="AD352" s="146"/>
      <c r="AE352" s="126"/>
      <c r="AF352" s="327"/>
      <c r="AG352" s="129"/>
      <c r="AH352" s="129"/>
      <c r="AI352" s="129"/>
      <c r="AJ352" s="129"/>
      <c r="AK352" s="129"/>
      <c r="AL352" s="129"/>
      <c r="AM352" s="129"/>
      <c r="AN352" s="129"/>
      <c r="AO352" s="129"/>
      <c r="AP352" s="31"/>
      <c r="AQ352" s="45"/>
      <c r="AR352" s="31"/>
    </row>
    <row r="353" spans="1:44">
      <c r="A353" s="47"/>
      <c r="B353" s="59"/>
      <c r="C353" s="1497"/>
      <c r="D353" s="47"/>
      <c r="E353" s="47"/>
      <c r="F353" s="32"/>
      <c r="G353" s="2086"/>
      <c r="H353" s="2087"/>
      <c r="I353" s="2087"/>
      <c r="J353" s="2087"/>
      <c r="K353" s="2087"/>
      <c r="L353" s="2087"/>
      <c r="M353" s="2087"/>
      <c r="N353" s="2087"/>
      <c r="O353" s="2087"/>
      <c r="P353" s="2087"/>
      <c r="Q353" s="2087"/>
      <c r="R353" s="2087"/>
      <c r="S353" s="2087"/>
      <c r="T353" s="2087"/>
      <c r="U353" s="2087"/>
      <c r="V353" s="2087"/>
      <c r="W353" s="2087"/>
      <c r="X353" s="2087"/>
      <c r="Y353" s="2087"/>
      <c r="Z353" s="2088"/>
      <c r="AA353" s="339"/>
      <c r="AB353" s="144"/>
      <c r="AC353" s="145"/>
      <c r="AD353" s="146"/>
      <c r="AE353" s="126"/>
      <c r="AF353" s="327"/>
      <c r="AG353" s="129"/>
      <c r="AH353" s="129"/>
      <c r="AI353" s="129"/>
      <c r="AJ353" s="129"/>
      <c r="AK353" s="129"/>
      <c r="AL353" s="129"/>
      <c r="AM353" s="129"/>
      <c r="AN353" s="129"/>
      <c r="AO353" s="129"/>
      <c r="AP353" s="31"/>
      <c r="AQ353" s="45"/>
      <c r="AR353" s="31"/>
    </row>
    <row r="354" spans="1:44">
      <c r="A354" s="47"/>
      <c r="B354" s="59"/>
      <c r="C354" s="1497"/>
      <c r="D354" s="47"/>
      <c r="E354" s="47"/>
      <c r="F354" s="32"/>
      <c r="G354" s="1588"/>
      <c r="H354" s="1589"/>
      <c r="I354" s="1589"/>
      <c r="J354" s="1589"/>
      <c r="K354" s="1589"/>
      <c r="L354" s="1589"/>
      <c r="M354" s="1589"/>
      <c r="N354" s="1589"/>
      <c r="O354" s="1589"/>
      <c r="P354" s="1589"/>
      <c r="Q354" s="1589"/>
      <c r="R354" s="1589"/>
      <c r="S354" s="1589"/>
      <c r="T354" s="1589"/>
      <c r="U354" s="1589"/>
      <c r="V354" s="1589"/>
      <c r="W354" s="1589"/>
      <c r="X354" s="1589"/>
      <c r="Y354" s="1589"/>
      <c r="Z354" s="1590"/>
      <c r="AA354" s="339"/>
      <c r="AB354" s="144"/>
      <c r="AC354" s="145"/>
      <c r="AD354" s="146"/>
      <c r="AE354" s="126"/>
      <c r="AF354" s="327"/>
      <c r="AG354" s="129"/>
      <c r="AH354" s="129"/>
      <c r="AI354" s="129"/>
      <c r="AJ354" s="129"/>
      <c r="AK354" s="129"/>
      <c r="AL354" s="129"/>
      <c r="AM354" s="129"/>
      <c r="AN354" s="129"/>
      <c r="AO354" s="129"/>
      <c r="AP354" s="31"/>
      <c r="AQ354" s="45"/>
      <c r="AR354" s="31"/>
    </row>
    <row r="355" spans="1:44">
      <c r="A355" s="47"/>
      <c r="B355" s="59"/>
      <c r="C355" s="1497"/>
      <c r="D355" s="47"/>
      <c r="E355" s="47"/>
      <c r="F355" s="32"/>
      <c r="G355" s="1501"/>
      <c r="H355" s="1289"/>
      <c r="I355" s="1289"/>
      <c r="J355" s="1289"/>
      <c r="K355" s="1289"/>
      <c r="L355" s="1289"/>
      <c r="M355" s="1289"/>
      <c r="N355" s="1289"/>
      <c r="O355" s="1289"/>
      <c r="P355" s="1289"/>
      <c r="Q355" s="1289"/>
      <c r="R355" s="1289"/>
      <c r="S355" s="1289"/>
      <c r="T355" s="1289"/>
      <c r="U355" s="1289"/>
      <c r="V355" s="1289"/>
      <c r="W355" s="1289"/>
      <c r="X355" s="1289"/>
      <c r="Y355" s="1289"/>
      <c r="Z355" s="1502"/>
      <c r="AA355" s="339"/>
      <c r="AB355" s="144"/>
      <c r="AC355" s="145"/>
      <c r="AD355" s="146"/>
      <c r="AE355" s="126"/>
      <c r="AF355" s="327"/>
      <c r="AG355" s="129"/>
      <c r="AH355" s="129"/>
      <c r="AI355" s="129"/>
      <c r="AJ355" s="129"/>
      <c r="AK355" s="129"/>
      <c r="AL355" s="129"/>
      <c r="AM355" s="129"/>
      <c r="AN355" s="129"/>
      <c r="AO355" s="129"/>
      <c r="AP355" s="31"/>
      <c r="AQ355" s="45"/>
      <c r="AR355" s="31"/>
    </row>
    <row r="356" spans="1:44">
      <c r="A356" s="203"/>
      <c r="B356" s="127"/>
      <c r="C356" s="503"/>
      <c r="D356" s="203"/>
      <c r="E356" s="203"/>
      <c r="F356" s="64"/>
      <c r="G356" s="118"/>
      <c r="H356" s="118"/>
      <c r="I356" s="118"/>
      <c r="J356" s="118"/>
      <c r="K356" s="118"/>
      <c r="L356" s="118"/>
      <c r="M356" s="262"/>
      <c r="N356" s="229"/>
      <c r="O356" s="229"/>
      <c r="P356" s="229"/>
      <c r="Q356" s="229"/>
      <c r="R356" s="229"/>
      <c r="S356" s="118"/>
      <c r="T356" s="229"/>
      <c r="U356" s="229"/>
      <c r="V356" s="229"/>
      <c r="W356" s="229"/>
      <c r="X356" s="229"/>
      <c r="Y356" s="118"/>
      <c r="Z356" s="118"/>
      <c r="AA356" s="66"/>
      <c r="AB356" s="336"/>
      <c r="AC356" s="337"/>
      <c r="AD356" s="338"/>
      <c r="AE356" s="126"/>
      <c r="AF356" s="327"/>
      <c r="AG356" s="129"/>
      <c r="AH356" s="129"/>
      <c r="AI356" s="129"/>
      <c r="AJ356" s="129"/>
      <c r="AK356" s="129"/>
      <c r="AL356" s="129"/>
      <c r="AM356" s="129"/>
      <c r="AN356" s="129"/>
      <c r="AO356" s="129"/>
      <c r="AP356" s="31"/>
      <c r="AQ356" s="45"/>
      <c r="AR356" s="31"/>
    </row>
    <row r="357" spans="1:44" ht="5.25" customHeight="1">
      <c r="A357" s="47"/>
      <c r="B357" s="59"/>
      <c r="C357" s="488"/>
      <c r="D357" s="47"/>
      <c r="E357" s="47"/>
      <c r="F357" s="32"/>
      <c r="G357" s="31"/>
      <c r="H357" s="31"/>
      <c r="I357" s="31"/>
      <c r="J357" s="31"/>
      <c r="K357" s="31"/>
      <c r="L357" s="31"/>
      <c r="M357" s="46"/>
      <c r="N357" s="209"/>
      <c r="O357" s="209"/>
      <c r="P357" s="209"/>
      <c r="Q357" s="209"/>
      <c r="R357" s="209"/>
      <c r="S357" s="31"/>
      <c r="T357" s="209"/>
      <c r="U357" s="209"/>
      <c r="V357" s="209"/>
      <c r="W357" s="209"/>
      <c r="X357" s="209"/>
      <c r="Y357" s="31"/>
      <c r="Z357" s="31"/>
      <c r="AA357" s="45"/>
      <c r="AB357" s="144"/>
      <c r="AC357" s="145"/>
      <c r="AD357" s="146"/>
      <c r="AE357" s="126"/>
      <c r="AF357" s="327"/>
      <c r="AG357" s="129"/>
      <c r="AH357" s="129"/>
      <c r="AI357" s="129"/>
      <c r="AJ357" s="129"/>
      <c r="AK357" s="129"/>
      <c r="AL357" s="129"/>
      <c r="AM357" s="129"/>
      <c r="AN357" s="129"/>
      <c r="AO357" s="129"/>
      <c r="AP357" s="31"/>
      <c r="AQ357" s="45"/>
      <c r="AR357" s="31"/>
    </row>
    <row r="358" spans="1:44" ht="13.5" customHeight="1">
      <c r="A358" s="328"/>
      <c r="B358" s="330"/>
      <c r="C358" s="105"/>
      <c r="D358" s="63" t="s">
        <v>538</v>
      </c>
      <c r="E358" s="1008" t="s">
        <v>565</v>
      </c>
      <c r="F358" s="142"/>
      <c r="G358" s="1011" t="s">
        <v>72</v>
      </c>
      <c r="H358" s="1011"/>
      <c r="I358" s="1011"/>
      <c r="J358" s="1011"/>
      <c r="K358" s="1011"/>
      <c r="L358" s="1011"/>
      <c r="M358" s="1012"/>
      <c r="N358" s="1058" t="s">
        <v>114</v>
      </c>
      <c r="O358" s="1058"/>
      <c r="P358" s="1058"/>
      <c r="Q358" s="1058"/>
      <c r="R358" s="1058"/>
      <c r="S358" s="1058"/>
      <c r="T358" s="1058"/>
      <c r="U358" s="1058"/>
      <c r="V358" s="1058"/>
      <c r="W358" s="31"/>
      <c r="X358" s="31"/>
      <c r="Y358" s="31"/>
      <c r="Z358" s="31"/>
      <c r="AA358" s="45"/>
      <c r="AB358" s="1082" t="s">
        <v>495</v>
      </c>
      <c r="AC358" s="1113"/>
      <c r="AD358" s="1114"/>
      <c r="AE358" s="126"/>
      <c r="AF358" s="327"/>
      <c r="AG358" s="129"/>
      <c r="AH358" s="129"/>
      <c r="AI358" s="129"/>
      <c r="AJ358" s="129"/>
      <c r="AK358" s="129"/>
      <c r="AL358" s="129"/>
      <c r="AM358" s="129"/>
      <c r="AN358" s="129"/>
      <c r="AO358" s="129"/>
      <c r="AP358" s="31"/>
      <c r="AQ358" s="45"/>
      <c r="AR358" s="31"/>
    </row>
    <row r="359" spans="1:44">
      <c r="A359" s="328"/>
      <c r="B359" s="330"/>
      <c r="C359" s="105"/>
      <c r="D359" s="139"/>
      <c r="E359" s="1008"/>
      <c r="F359" s="142"/>
      <c r="G359" s="1011"/>
      <c r="H359" s="1011"/>
      <c r="I359" s="1011"/>
      <c r="J359" s="1011"/>
      <c r="K359" s="1011"/>
      <c r="L359" s="1011"/>
      <c r="M359" s="1012"/>
      <c r="N359" s="1058"/>
      <c r="O359" s="1058"/>
      <c r="P359" s="1058"/>
      <c r="Q359" s="1058"/>
      <c r="R359" s="1058"/>
      <c r="S359" s="1058"/>
      <c r="T359" s="1058"/>
      <c r="U359" s="1058"/>
      <c r="V359" s="1058"/>
      <c r="W359" s="31"/>
      <c r="X359" s="31"/>
      <c r="Y359" s="31"/>
      <c r="Z359" s="31"/>
      <c r="AA359" s="45"/>
      <c r="AB359" s="1082"/>
      <c r="AC359" s="1113"/>
      <c r="AD359" s="1114"/>
      <c r="AE359" s="126"/>
      <c r="AF359" s="327"/>
      <c r="AG359" s="129"/>
      <c r="AH359" s="129"/>
      <c r="AI359" s="129"/>
      <c r="AJ359" s="129"/>
      <c r="AK359" s="129"/>
      <c r="AL359" s="129"/>
      <c r="AM359" s="129"/>
      <c r="AN359" s="129"/>
      <c r="AO359" s="129"/>
      <c r="AP359" s="31"/>
      <c r="AQ359" s="45"/>
      <c r="AR359" s="31"/>
    </row>
    <row r="360" spans="1:44">
      <c r="A360" s="328"/>
      <c r="B360" s="330"/>
      <c r="C360" s="105"/>
      <c r="D360" s="139"/>
      <c r="E360" s="1008"/>
      <c r="F360" s="142"/>
      <c r="G360" s="126"/>
      <c r="H360" s="31"/>
      <c r="I360" s="31"/>
      <c r="J360" s="31"/>
      <c r="K360" s="31"/>
      <c r="L360" s="31"/>
      <c r="M360" s="31"/>
      <c r="N360" s="31"/>
      <c r="O360" s="31"/>
      <c r="P360" s="31"/>
      <c r="Q360" s="31"/>
      <c r="R360" s="31"/>
      <c r="S360" s="31"/>
      <c r="T360" s="31"/>
      <c r="U360" s="31"/>
      <c r="V360" s="31"/>
      <c r="W360" s="31"/>
      <c r="X360" s="31"/>
      <c r="Y360" s="31"/>
      <c r="Z360" s="31"/>
      <c r="AA360" s="45"/>
      <c r="AB360" s="1082"/>
      <c r="AC360" s="1113"/>
      <c r="AD360" s="1114"/>
      <c r="AE360" s="126"/>
      <c r="AF360" s="327"/>
      <c r="AG360" s="129"/>
      <c r="AH360" s="129"/>
      <c r="AI360" s="129"/>
      <c r="AJ360" s="129"/>
      <c r="AK360" s="129"/>
      <c r="AL360" s="129"/>
      <c r="AM360" s="129"/>
      <c r="AN360" s="129"/>
      <c r="AO360" s="129"/>
      <c r="AP360" s="31"/>
      <c r="AQ360" s="45"/>
      <c r="AR360" s="31"/>
    </row>
    <row r="361" spans="1:44">
      <c r="A361" s="328"/>
      <c r="B361" s="330"/>
      <c r="C361" s="105"/>
      <c r="D361" s="139"/>
      <c r="E361" s="1008"/>
      <c r="F361" s="142"/>
      <c r="G361" s="2243" t="s">
        <v>508</v>
      </c>
      <c r="H361" s="2243"/>
      <c r="I361" s="2243"/>
      <c r="J361" s="2243"/>
      <c r="K361" s="2243"/>
      <c r="L361" s="2243"/>
      <c r="M361" s="2243"/>
      <c r="N361" s="2243"/>
      <c r="O361" s="2243"/>
      <c r="P361" s="2243"/>
      <c r="Q361" s="2243"/>
      <c r="R361" s="2243"/>
      <c r="S361" s="2243"/>
      <c r="T361" s="2243"/>
      <c r="U361" s="2243"/>
      <c r="V361" s="2244"/>
      <c r="W361" s="2245" t="s">
        <v>103</v>
      </c>
      <c r="X361" s="2246"/>
      <c r="Y361" s="2246"/>
      <c r="Z361" s="2247"/>
      <c r="AA361" s="45"/>
      <c r="AB361" s="144"/>
      <c r="AC361" s="145"/>
      <c r="AD361" s="146"/>
      <c r="AE361" s="126"/>
      <c r="AF361" s="327"/>
      <c r="AG361" s="129"/>
      <c r="AH361" s="129"/>
      <c r="AI361" s="129"/>
      <c r="AJ361" s="129"/>
      <c r="AK361" s="129"/>
      <c r="AL361" s="129"/>
      <c r="AM361" s="129"/>
      <c r="AN361" s="129"/>
      <c r="AO361" s="129"/>
      <c r="AP361" s="31"/>
      <c r="AQ361" s="45"/>
      <c r="AR361" s="31"/>
    </row>
    <row r="362" spans="1:44">
      <c r="A362" s="328"/>
      <c r="B362" s="330"/>
      <c r="C362" s="105"/>
      <c r="D362" s="139"/>
      <c r="E362" s="1008"/>
      <c r="F362" s="142"/>
      <c r="G362" s="31"/>
      <c r="H362" s="31"/>
      <c r="I362" s="31"/>
      <c r="J362" s="31"/>
      <c r="K362" s="31"/>
      <c r="L362" s="31"/>
      <c r="M362" s="31"/>
      <c r="N362" s="31"/>
      <c r="O362" s="31"/>
      <c r="P362" s="31"/>
      <c r="Q362" s="31"/>
      <c r="R362" s="31"/>
      <c r="S362" s="31"/>
      <c r="T362" s="31"/>
      <c r="U362" s="31"/>
      <c r="V362" s="31"/>
      <c r="W362" s="31"/>
      <c r="X362" s="31"/>
      <c r="Y362" s="31"/>
      <c r="Z362" s="31"/>
      <c r="AA362" s="45"/>
      <c r="AB362" s="144"/>
      <c r="AC362" s="145"/>
      <c r="AD362" s="146"/>
      <c r="AE362" s="126"/>
      <c r="AF362" s="327"/>
      <c r="AG362" s="129"/>
      <c r="AH362" s="129"/>
      <c r="AI362" s="129"/>
      <c r="AJ362" s="129"/>
      <c r="AK362" s="129"/>
      <c r="AL362" s="129"/>
      <c r="AM362" s="129"/>
      <c r="AN362" s="129"/>
      <c r="AO362" s="129"/>
      <c r="AP362" s="31"/>
      <c r="AQ362" s="45"/>
      <c r="AR362" s="31"/>
    </row>
    <row r="363" spans="1:44">
      <c r="A363" s="328"/>
      <c r="B363" s="330"/>
      <c r="C363" s="105"/>
      <c r="D363" s="139"/>
      <c r="E363" s="1008"/>
      <c r="F363" s="142"/>
      <c r="G363" s="356" t="s">
        <v>509</v>
      </c>
      <c r="AA363" s="45"/>
      <c r="AB363" s="144"/>
      <c r="AC363" s="145"/>
      <c r="AD363" s="146"/>
      <c r="AE363" s="126"/>
      <c r="AF363" s="327"/>
      <c r="AG363" s="129"/>
      <c r="AH363" s="129"/>
      <c r="AI363" s="129"/>
      <c r="AJ363" s="129"/>
      <c r="AK363" s="129"/>
      <c r="AL363" s="129"/>
      <c r="AM363" s="129"/>
      <c r="AN363" s="129"/>
      <c r="AO363" s="129"/>
      <c r="AP363" s="31"/>
      <c r="AQ363" s="45"/>
      <c r="AR363" s="31"/>
    </row>
    <row r="364" spans="1:44">
      <c r="A364" s="328"/>
      <c r="B364" s="330"/>
      <c r="C364" s="105"/>
      <c r="D364" s="139"/>
      <c r="E364" s="1008"/>
      <c r="F364" s="142"/>
      <c r="G364" s="99" t="s">
        <v>510</v>
      </c>
      <c r="H364" s="99"/>
      <c r="I364" s="99"/>
      <c r="J364" s="99"/>
      <c r="K364" s="99"/>
      <c r="L364" s="99"/>
      <c r="M364" s="99"/>
      <c r="N364" s="99"/>
      <c r="O364" s="99"/>
      <c r="P364" s="99"/>
      <c r="Q364" s="99"/>
      <c r="R364" s="99"/>
      <c r="S364" s="99"/>
      <c r="T364" s="99"/>
      <c r="U364" s="99"/>
      <c r="V364" s="99"/>
      <c r="W364" s="99"/>
      <c r="X364" s="99"/>
      <c r="Y364" s="99"/>
      <c r="Z364" s="99"/>
      <c r="AA364" s="45"/>
      <c r="AB364" s="144"/>
      <c r="AC364" s="145"/>
      <c r="AD364" s="146"/>
      <c r="AE364" s="126"/>
      <c r="AF364" s="327"/>
      <c r="AG364" s="129"/>
      <c r="AH364" s="129"/>
      <c r="AI364" s="129"/>
      <c r="AJ364" s="129"/>
      <c r="AK364" s="129"/>
      <c r="AL364" s="129"/>
      <c r="AM364" s="129"/>
      <c r="AN364" s="129"/>
      <c r="AO364" s="129"/>
      <c r="AP364" s="31"/>
      <c r="AQ364" s="45"/>
      <c r="AR364" s="31"/>
    </row>
    <row r="365" spans="1:44">
      <c r="A365" s="328"/>
      <c r="B365" s="330"/>
      <c r="C365" s="105"/>
      <c r="D365" s="139"/>
      <c r="E365" s="1008"/>
      <c r="F365" s="142"/>
      <c r="G365" s="2248" t="s">
        <v>511</v>
      </c>
      <c r="H365" s="2249"/>
      <c r="I365" s="2249"/>
      <c r="J365" s="2249"/>
      <c r="K365" s="2249"/>
      <c r="L365" s="2249"/>
      <c r="M365" s="2249"/>
      <c r="N365" s="2249"/>
      <c r="O365" s="2249"/>
      <c r="P365" s="2250"/>
      <c r="Q365" s="2251" t="s">
        <v>512</v>
      </c>
      <c r="R365" s="2249"/>
      <c r="S365" s="2249"/>
      <c r="T365" s="2249"/>
      <c r="U365" s="2249"/>
      <c r="V365" s="2249"/>
      <c r="W365" s="2249"/>
      <c r="X365" s="2249"/>
      <c r="Y365" s="2249"/>
      <c r="Z365" s="2252"/>
      <c r="AA365" s="45"/>
      <c r="AB365" s="144"/>
      <c r="AC365" s="145"/>
      <c r="AD365" s="146"/>
      <c r="AE365" s="126"/>
      <c r="AF365" s="327"/>
      <c r="AG365" s="129"/>
      <c r="AH365" s="129"/>
      <c r="AI365" s="129"/>
      <c r="AJ365" s="129"/>
      <c r="AK365" s="129"/>
      <c r="AL365" s="129"/>
      <c r="AM365" s="129"/>
      <c r="AN365" s="129"/>
      <c r="AO365" s="129"/>
      <c r="AP365" s="31"/>
      <c r="AQ365" s="45"/>
      <c r="AR365" s="31"/>
    </row>
    <row r="366" spans="1:44">
      <c r="A366" s="328"/>
      <c r="B366" s="330"/>
      <c r="C366" s="105"/>
      <c r="D366" s="139"/>
      <c r="E366" s="1008"/>
      <c r="F366" s="142"/>
      <c r="G366" s="2248" t="s">
        <v>4</v>
      </c>
      <c r="H366" s="2249"/>
      <c r="I366" s="2249"/>
      <c r="J366" s="2249"/>
      <c r="K366" s="2252"/>
      <c r="L366" s="2253" t="s">
        <v>5</v>
      </c>
      <c r="M366" s="2254"/>
      <c r="N366" s="2254"/>
      <c r="O366" s="2254"/>
      <c r="P366" s="2254"/>
      <c r="Q366" s="2251" t="s">
        <v>4</v>
      </c>
      <c r="R366" s="2254"/>
      <c r="S366" s="2254"/>
      <c r="T366" s="2254"/>
      <c r="U366" s="2254"/>
      <c r="V366" s="2248" t="s">
        <v>5</v>
      </c>
      <c r="W366" s="2249"/>
      <c r="X366" s="2249"/>
      <c r="Y366" s="2249"/>
      <c r="Z366" s="2252"/>
      <c r="AA366" s="45"/>
      <c r="AB366" s="144"/>
      <c r="AC366" s="145"/>
      <c r="AD366" s="146"/>
      <c r="AE366" s="126"/>
      <c r="AF366" s="327"/>
      <c r="AG366" s="129"/>
      <c r="AH366" s="129"/>
      <c r="AI366" s="129"/>
      <c r="AJ366" s="129"/>
      <c r="AK366" s="129"/>
      <c r="AL366" s="129"/>
      <c r="AM366" s="129"/>
      <c r="AN366" s="129"/>
      <c r="AO366" s="129"/>
      <c r="AP366" s="31"/>
      <c r="AQ366" s="45"/>
      <c r="AR366" s="31"/>
    </row>
    <row r="367" spans="1:44">
      <c r="A367" s="328"/>
      <c r="B367" s="330"/>
      <c r="C367" s="105"/>
      <c r="D367" s="139"/>
      <c r="E367" s="1008"/>
      <c r="F367" s="142"/>
      <c r="G367" s="2248" t="s">
        <v>513</v>
      </c>
      <c r="H367" s="2249"/>
      <c r="I367" s="2249"/>
      <c r="J367" s="2249"/>
      <c r="K367" s="2252"/>
      <c r="L367" s="2253" t="s">
        <v>513</v>
      </c>
      <c r="M367" s="2254"/>
      <c r="N367" s="2254"/>
      <c r="O367" s="2254"/>
      <c r="P367" s="2254"/>
      <c r="Q367" s="2251" t="s">
        <v>513</v>
      </c>
      <c r="R367" s="2254"/>
      <c r="S367" s="2254"/>
      <c r="T367" s="2254"/>
      <c r="U367" s="2255"/>
      <c r="V367" s="2248" t="s">
        <v>513</v>
      </c>
      <c r="W367" s="2249"/>
      <c r="X367" s="2249"/>
      <c r="Y367" s="2249"/>
      <c r="Z367" s="2252"/>
      <c r="AA367" s="45"/>
      <c r="AB367" s="144"/>
      <c r="AC367" s="145"/>
      <c r="AD367" s="146"/>
      <c r="AE367" s="126"/>
      <c r="AF367" s="327"/>
      <c r="AG367" s="129"/>
      <c r="AH367" s="129"/>
      <c r="AI367" s="129"/>
      <c r="AJ367" s="129"/>
      <c r="AK367" s="129"/>
      <c r="AL367" s="129"/>
      <c r="AM367" s="129"/>
      <c r="AN367" s="129"/>
      <c r="AO367" s="129"/>
      <c r="AP367" s="31"/>
      <c r="AQ367" s="45"/>
      <c r="AR367" s="31"/>
    </row>
    <row r="368" spans="1:44">
      <c r="A368" s="328"/>
      <c r="B368" s="330"/>
      <c r="C368" s="105"/>
      <c r="D368" s="139"/>
      <c r="E368" s="139"/>
      <c r="F368" s="142"/>
      <c r="G368" s="2094"/>
      <c r="H368" s="2095"/>
      <c r="I368" s="2095"/>
      <c r="J368" s="2095"/>
      <c r="K368" s="2096"/>
      <c r="L368" s="2094" t="s">
        <v>514</v>
      </c>
      <c r="M368" s="2095"/>
      <c r="N368" s="2095"/>
      <c r="O368" s="2095"/>
      <c r="P368" s="2095"/>
      <c r="Q368" s="2137"/>
      <c r="R368" s="2095"/>
      <c r="S368" s="2095"/>
      <c r="T368" s="2095"/>
      <c r="U368" s="2096"/>
      <c r="V368" s="2094"/>
      <c r="W368" s="2095"/>
      <c r="X368" s="2095"/>
      <c r="Y368" s="2095"/>
      <c r="Z368" s="2096"/>
      <c r="AA368" s="45"/>
      <c r="AB368" s="144"/>
      <c r="AC368" s="145"/>
      <c r="AD368" s="146"/>
      <c r="AE368" s="126"/>
      <c r="AF368" s="327"/>
      <c r="AG368" s="129"/>
      <c r="AH368" s="129"/>
      <c r="AI368" s="129"/>
      <c r="AJ368" s="129"/>
      <c r="AK368" s="129"/>
      <c r="AL368" s="129"/>
      <c r="AM368" s="129"/>
      <c r="AN368" s="129"/>
      <c r="AO368" s="129"/>
      <c r="AP368" s="31"/>
      <c r="AQ368" s="45"/>
      <c r="AR368" s="31"/>
    </row>
    <row r="369" spans="1:44">
      <c r="A369" s="328"/>
      <c r="B369" s="330"/>
      <c r="C369" s="105"/>
      <c r="D369" s="139"/>
      <c r="E369" s="139"/>
      <c r="F369" s="142"/>
      <c r="G369" s="2138"/>
      <c r="H369" s="2139"/>
      <c r="I369" s="2139"/>
      <c r="J369" s="2139"/>
      <c r="K369" s="2140"/>
      <c r="L369" s="2138"/>
      <c r="M369" s="2139"/>
      <c r="N369" s="2139"/>
      <c r="O369" s="2139"/>
      <c r="P369" s="2139"/>
      <c r="Q369" s="2141"/>
      <c r="R369" s="2139"/>
      <c r="S369" s="2139"/>
      <c r="T369" s="2139"/>
      <c r="U369" s="2140"/>
      <c r="V369" s="2138"/>
      <c r="W369" s="2139"/>
      <c r="X369" s="2139"/>
      <c r="Y369" s="2139"/>
      <c r="Z369" s="2140"/>
      <c r="AA369" s="45"/>
      <c r="AB369" s="144"/>
      <c r="AC369" s="145"/>
      <c r="AD369" s="146"/>
      <c r="AE369" s="126"/>
      <c r="AF369" s="327"/>
      <c r="AG369" s="129"/>
      <c r="AH369" s="129"/>
      <c r="AI369" s="129"/>
      <c r="AJ369" s="129"/>
      <c r="AK369" s="129"/>
      <c r="AL369" s="129"/>
      <c r="AM369" s="129"/>
      <c r="AN369" s="129"/>
      <c r="AO369" s="129"/>
      <c r="AP369" s="31"/>
      <c r="AQ369" s="45"/>
      <c r="AR369" s="31"/>
    </row>
    <row r="370" spans="1:44">
      <c r="A370" s="328"/>
      <c r="B370" s="330"/>
      <c r="C370" s="105"/>
      <c r="D370" s="139"/>
      <c r="E370" s="139"/>
      <c r="F370" s="142"/>
      <c r="G370" s="2138"/>
      <c r="H370" s="2139"/>
      <c r="I370" s="2139"/>
      <c r="J370" s="2139"/>
      <c r="K370" s="2140"/>
      <c r="L370" s="2138"/>
      <c r="M370" s="2139"/>
      <c r="N370" s="2139"/>
      <c r="O370" s="2139"/>
      <c r="P370" s="2139"/>
      <c r="Q370" s="2141"/>
      <c r="R370" s="2139"/>
      <c r="S370" s="2139"/>
      <c r="T370" s="2139"/>
      <c r="U370" s="2140"/>
      <c r="V370" s="2138"/>
      <c r="W370" s="2139"/>
      <c r="X370" s="2139"/>
      <c r="Y370" s="2139"/>
      <c r="Z370" s="2140"/>
      <c r="AA370" s="45"/>
      <c r="AB370" s="144"/>
      <c r="AC370" s="145"/>
      <c r="AD370" s="146"/>
      <c r="AE370" s="126"/>
      <c r="AF370" s="327"/>
      <c r="AG370" s="129"/>
      <c r="AH370" s="129"/>
      <c r="AI370" s="129"/>
      <c r="AJ370" s="129"/>
      <c r="AK370" s="129"/>
      <c r="AL370" s="129"/>
      <c r="AM370" s="129"/>
      <c r="AN370" s="129"/>
      <c r="AO370" s="129"/>
      <c r="AP370" s="31"/>
      <c r="AQ370" s="45"/>
      <c r="AR370" s="31"/>
    </row>
    <row r="371" spans="1:44">
      <c r="A371" s="328"/>
      <c r="B371" s="330"/>
      <c r="C371" s="105"/>
      <c r="D371" s="139"/>
      <c r="E371" s="139"/>
      <c r="F371" s="142"/>
      <c r="G371" s="2138"/>
      <c r="H371" s="2139"/>
      <c r="I371" s="2139"/>
      <c r="J371" s="2139"/>
      <c r="K371" s="2140"/>
      <c r="L371" s="2138"/>
      <c r="M371" s="2139"/>
      <c r="N371" s="2139"/>
      <c r="O371" s="2139"/>
      <c r="P371" s="2139"/>
      <c r="Q371" s="2141"/>
      <c r="R371" s="2139"/>
      <c r="S371" s="2139"/>
      <c r="T371" s="2139"/>
      <c r="U371" s="2140"/>
      <c r="V371" s="2138"/>
      <c r="W371" s="2139"/>
      <c r="X371" s="2139"/>
      <c r="Y371" s="2139"/>
      <c r="Z371" s="2140"/>
      <c r="AA371" s="45"/>
      <c r="AB371" s="144"/>
      <c r="AC371" s="145"/>
      <c r="AD371" s="146"/>
      <c r="AE371" s="126"/>
      <c r="AF371" s="327"/>
      <c r="AG371" s="129"/>
      <c r="AH371" s="129"/>
      <c r="AI371" s="129"/>
      <c r="AJ371" s="129"/>
      <c r="AK371" s="129"/>
      <c r="AL371" s="129"/>
      <c r="AM371" s="129"/>
      <c r="AN371" s="129"/>
      <c r="AO371" s="129"/>
      <c r="AP371" s="31"/>
      <c r="AQ371" s="45"/>
      <c r="AR371" s="31"/>
    </row>
    <row r="372" spans="1:44">
      <c r="A372" s="328"/>
      <c r="B372" s="330"/>
      <c r="C372" s="105"/>
      <c r="D372" s="139"/>
      <c r="E372" s="139"/>
      <c r="F372" s="142"/>
      <c r="G372" s="2138"/>
      <c r="H372" s="2139"/>
      <c r="I372" s="2139"/>
      <c r="J372" s="2139"/>
      <c r="K372" s="2140"/>
      <c r="L372" s="2138"/>
      <c r="M372" s="2139"/>
      <c r="N372" s="2139"/>
      <c r="O372" s="2139"/>
      <c r="P372" s="2139"/>
      <c r="Q372" s="2141"/>
      <c r="R372" s="2139"/>
      <c r="S372" s="2139"/>
      <c r="T372" s="2139"/>
      <c r="U372" s="2140"/>
      <c r="V372" s="2138"/>
      <c r="W372" s="2139"/>
      <c r="X372" s="2139"/>
      <c r="Y372" s="2139"/>
      <c r="Z372" s="2140"/>
      <c r="AA372" s="45"/>
      <c r="AB372" s="144"/>
      <c r="AC372" s="145"/>
      <c r="AD372" s="146"/>
      <c r="AE372" s="126"/>
      <c r="AF372" s="327"/>
      <c r="AG372" s="129"/>
      <c r="AH372" s="129"/>
      <c r="AI372" s="129"/>
      <c r="AJ372" s="129"/>
      <c r="AK372" s="129"/>
      <c r="AL372" s="129"/>
      <c r="AM372" s="129"/>
      <c r="AN372" s="129"/>
      <c r="AO372" s="129"/>
      <c r="AP372" s="31"/>
      <c r="AQ372" s="45"/>
      <c r="AR372" s="31"/>
    </row>
    <row r="373" spans="1:44">
      <c r="A373" s="328"/>
      <c r="B373" s="330"/>
      <c r="C373" s="105"/>
      <c r="D373" s="139"/>
      <c r="E373" s="139"/>
      <c r="F373" s="142"/>
      <c r="G373" s="2138"/>
      <c r="H373" s="2139"/>
      <c r="I373" s="2139"/>
      <c r="J373" s="2139"/>
      <c r="K373" s="2140"/>
      <c r="L373" s="2138"/>
      <c r="M373" s="2139"/>
      <c r="N373" s="2139"/>
      <c r="O373" s="2139"/>
      <c r="P373" s="2139"/>
      <c r="Q373" s="2141"/>
      <c r="R373" s="2139"/>
      <c r="S373" s="2139"/>
      <c r="T373" s="2139"/>
      <c r="U373" s="2140"/>
      <c r="V373" s="2138"/>
      <c r="W373" s="2139"/>
      <c r="X373" s="2139"/>
      <c r="Y373" s="2139"/>
      <c r="Z373" s="2140"/>
      <c r="AA373" s="45"/>
      <c r="AB373" s="144"/>
      <c r="AC373" s="145"/>
      <c r="AD373" s="146"/>
      <c r="AE373" s="126"/>
      <c r="AF373" s="327"/>
      <c r="AG373" s="129"/>
      <c r="AH373" s="129"/>
      <c r="AI373" s="129"/>
      <c r="AJ373" s="129"/>
      <c r="AK373" s="129"/>
      <c r="AL373" s="129"/>
      <c r="AM373" s="129"/>
      <c r="AN373" s="129"/>
      <c r="AO373" s="129"/>
      <c r="AP373" s="31"/>
      <c r="AQ373" s="45"/>
      <c r="AR373" s="31"/>
    </row>
    <row r="374" spans="1:44">
      <c r="A374" s="328"/>
      <c r="B374" s="330"/>
      <c r="C374" s="105"/>
      <c r="D374" s="139"/>
      <c r="E374" s="139"/>
      <c r="F374" s="142"/>
      <c r="G374" s="2138"/>
      <c r="H374" s="2139"/>
      <c r="I374" s="2139"/>
      <c r="J374" s="2139"/>
      <c r="K374" s="2140"/>
      <c r="L374" s="2138"/>
      <c r="M374" s="2139"/>
      <c r="N374" s="2139"/>
      <c r="O374" s="2139"/>
      <c r="P374" s="2139"/>
      <c r="Q374" s="2141"/>
      <c r="R374" s="2139"/>
      <c r="S374" s="2139"/>
      <c r="T374" s="2139"/>
      <c r="U374" s="2140"/>
      <c r="V374" s="2138"/>
      <c r="W374" s="2139"/>
      <c r="X374" s="2139"/>
      <c r="Y374" s="2139"/>
      <c r="Z374" s="2140"/>
      <c r="AA374" s="45"/>
      <c r="AB374" s="144"/>
      <c r="AC374" s="145"/>
      <c r="AD374" s="146"/>
      <c r="AE374" s="126"/>
      <c r="AF374" s="327"/>
      <c r="AG374" s="129"/>
      <c r="AH374" s="129"/>
      <c r="AI374" s="129"/>
      <c r="AJ374" s="129"/>
      <c r="AK374" s="129"/>
      <c r="AL374" s="129"/>
      <c r="AM374" s="129"/>
      <c r="AN374" s="129"/>
      <c r="AO374" s="129"/>
      <c r="AP374" s="31"/>
      <c r="AQ374" s="45"/>
      <c r="AR374" s="31"/>
    </row>
    <row r="375" spans="1:44">
      <c r="A375" s="328"/>
      <c r="B375" s="330"/>
      <c r="C375" s="105"/>
      <c r="D375" s="139"/>
      <c r="E375" s="139"/>
      <c r="F375" s="142"/>
      <c r="G375" s="2138"/>
      <c r="H375" s="2139"/>
      <c r="I375" s="2139"/>
      <c r="J375" s="2139"/>
      <c r="K375" s="2140"/>
      <c r="L375" s="2138"/>
      <c r="M375" s="2139"/>
      <c r="N375" s="2139"/>
      <c r="O375" s="2139"/>
      <c r="P375" s="2139"/>
      <c r="Q375" s="2141"/>
      <c r="R375" s="2139"/>
      <c r="S375" s="2139"/>
      <c r="T375" s="2139"/>
      <c r="U375" s="2140"/>
      <c r="V375" s="2138"/>
      <c r="W375" s="2139"/>
      <c r="X375" s="2139"/>
      <c r="Y375" s="2139"/>
      <c r="Z375" s="2140"/>
      <c r="AA375" s="45"/>
      <c r="AB375" s="144"/>
      <c r="AC375" s="145"/>
      <c r="AD375" s="146"/>
      <c r="AE375" s="126"/>
      <c r="AF375" s="327"/>
      <c r="AG375" s="129"/>
      <c r="AH375" s="129"/>
      <c r="AI375" s="129"/>
      <c r="AJ375" s="129"/>
      <c r="AK375" s="129"/>
      <c r="AL375" s="129"/>
      <c r="AM375" s="129"/>
      <c r="AN375" s="129"/>
      <c r="AO375" s="129"/>
      <c r="AP375" s="31"/>
      <c r="AQ375" s="45"/>
      <c r="AR375" s="31"/>
    </row>
    <row r="376" spans="1:44">
      <c r="A376" s="328"/>
      <c r="B376" s="330"/>
      <c r="C376" s="105"/>
      <c r="D376" s="139"/>
      <c r="E376" s="139"/>
      <c r="F376" s="142"/>
      <c r="G376" s="2138"/>
      <c r="H376" s="2139"/>
      <c r="I376" s="2139"/>
      <c r="J376" s="2139"/>
      <c r="K376" s="2140"/>
      <c r="L376" s="2138"/>
      <c r="M376" s="2139"/>
      <c r="N376" s="2139"/>
      <c r="O376" s="2139"/>
      <c r="P376" s="2139"/>
      <c r="Q376" s="2141"/>
      <c r="R376" s="2139"/>
      <c r="S376" s="2139"/>
      <c r="T376" s="2139"/>
      <c r="U376" s="2140"/>
      <c r="V376" s="2138"/>
      <c r="W376" s="2139"/>
      <c r="X376" s="2139"/>
      <c r="Y376" s="2139"/>
      <c r="Z376" s="2140"/>
      <c r="AA376" s="45"/>
      <c r="AB376" s="144"/>
      <c r="AC376" s="145"/>
      <c r="AD376" s="146"/>
      <c r="AE376" s="126"/>
      <c r="AF376" s="327"/>
      <c r="AG376" s="129"/>
      <c r="AH376" s="129"/>
      <c r="AI376" s="129"/>
      <c r="AJ376" s="129"/>
      <c r="AK376" s="129"/>
      <c r="AL376" s="129"/>
      <c r="AM376" s="129"/>
      <c r="AN376" s="129"/>
      <c r="AO376" s="129"/>
      <c r="AP376" s="31"/>
      <c r="AQ376" s="45"/>
      <c r="AR376" s="31"/>
    </row>
    <row r="377" spans="1:44">
      <c r="A377" s="328"/>
      <c r="B377" s="330"/>
      <c r="C377" s="105"/>
      <c r="D377" s="139"/>
      <c r="E377" s="139"/>
      <c r="F377" s="142"/>
      <c r="G377" s="2138"/>
      <c r="H377" s="2139"/>
      <c r="I377" s="2139"/>
      <c r="J377" s="2139"/>
      <c r="K377" s="2140"/>
      <c r="L377" s="2138"/>
      <c r="M377" s="2139"/>
      <c r="N377" s="2139"/>
      <c r="O377" s="2139"/>
      <c r="P377" s="2139"/>
      <c r="Q377" s="2141"/>
      <c r="R377" s="2139"/>
      <c r="S377" s="2139"/>
      <c r="T377" s="2139"/>
      <c r="U377" s="2140"/>
      <c r="V377" s="2138"/>
      <c r="W377" s="2139"/>
      <c r="X377" s="2139"/>
      <c r="Y377" s="2139"/>
      <c r="Z377" s="2140"/>
      <c r="AA377" s="45"/>
      <c r="AB377" s="144"/>
      <c r="AC377" s="145"/>
      <c r="AD377" s="146"/>
      <c r="AE377" s="126"/>
      <c r="AF377" s="327"/>
      <c r="AG377" s="129"/>
      <c r="AH377" s="129"/>
      <c r="AI377" s="129"/>
      <c r="AJ377" s="129"/>
      <c r="AK377" s="129"/>
      <c r="AL377" s="129"/>
      <c r="AM377" s="129"/>
      <c r="AN377" s="129"/>
      <c r="AO377" s="129"/>
      <c r="AP377" s="31"/>
      <c r="AQ377" s="45"/>
      <c r="AR377" s="31"/>
    </row>
    <row r="378" spans="1:44">
      <c r="A378" s="328"/>
      <c r="B378" s="330"/>
      <c r="C378" s="105"/>
      <c r="D378" s="139"/>
      <c r="E378" s="139"/>
      <c r="F378" s="142"/>
      <c r="G378" s="2138"/>
      <c r="H378" s="2139"/>
      <c r="I378" s="2139"/>
      <c r="J378" s="2139"/>
      <c r="K378" s="2140"/>
      <c r="L378" s="2138"/>
      <c r="M378" s="2139"/>
      <c r="N378" s="2139"/>
      <c r="O378" s="2139"/>
      <c r="P378" s="2139"/>
      <c r="Q378" s="2141"/>
      <c r="R378" s="2139"/>
      <c r="S378" s="2139"/>
      <c r="T378" s="2139"/>
      <c r="U378" s="2140"/>
      <c r="V378" s="2138"/>
      <c r="W378" s="2139"/>
      <c r="X378" s="2139"/>
      <c r="Y378" s="2139"/>
      <c r="Z378" s="2140"/>
      <c r="AA378" s="45"/>
      <c r="AB378" s="144"/>
      <c r="AC378" s="145"/>
      <c r="AD378" s="146"/>
      <c r="AE378" s="126"/>
      <c r="AF378" s="327"/>
      <c r="AG378" s="129"/>
      <c r="AH378" s="129"/>
      <c r="AI378" s="129"/>
      <c r="AJ378" s="129"/>
      <c r="AK378" s="129"/>
      <c r="AL378" s="129"/>
      <c r="AM378" s="129"/>
      <c r="AN378" s="129"/>
      <c r="AO378" s="129"/>
      <c r="AP378" s="31"/>
      <c r="AQ378" s="45"/>
      <c r="AR378" s="31"/>
    </row>
    <row r="379" spans="1:44">
      <c r="A379" s="328"/>
      <c r="B379" s="330"/>
      <c r="C379" s="105"/>
      <c r="D379" s="139"/>
      <c r="E379" s="139"/>
      <c r="F379" s="142"/>
      <c r="G379" s="2138"/>
      <c r="H379" s="2139"/>
      <c r="I379" s="2139"/>
      <c r="J379" s="2139"/>
      <c r="K379" s="2140"/>
      <c r="L379" s="2138"/>
      <c r="M379" s="2139"/>
      <c r="N379" s="2139"/>
      <c r="O379" s="2139"/>
      <c r="P379" s="2139"/>
      <c r="Q379" s="2141"/>
      <c r="R379" s="2139"/>
      <c r="S379" s="2139"/>
      <c r="T379" s="2139"/>
      <c r="U379" s="2140"/>
      <c r="V379" s="2138"/>
      <c r="W379" s="2139"/>
      <c r="X379" s="2139"/>
      <c r="Y379" s="2139"/>
      <c r="Z379" s="2140"/>
      <c r="AA379" s="45"/>
      <c r="AB379" s="144"/>
      <c r="AC379" s="145"/>
      <c r="AD379" s="146"/>
      <c r="AE379" s="126"/>
      <c r="AF379" s="327"/>
      <c r="AG379" s="129"/>
      <c r="AH379" s="129"/>
      <c r="AI379" s="129"/>
      <c r="AJ379" s="129"/>
      <c r="AK379" s="129"/>
      <c r="AL379" s="129"/>
      <c r="AM379" s="129"/>
      <c r="AN379" s="129"/>
      <c r="AO379" s="129"/>
      <c r="AP379" s="31"/>
      <c r="AQ379" s="45"/>
      <c r="AR379" s="31"/>
    </row>
    <row r="380" spans="1:44">
      <c r="A380" s="328"/>
      <c r="B380" s="330"/>
      <c r="C380" s="105"/>
      <c r="D380" s="139"/>
      <c r="E380" s="139"/>
      <c r="F380" s="142"/>
      <c r="G380" s="2138"/>
      <c r="H380" s="2139"/>
      <c r="I380" s="2139"/>
      <c r="J380" s="2139"/>
      <c r="K380" s="2140"/>
      <c r="L380" s="2138"/>
      <c r="M380" s="2139"/>
      <c r="N380" s="2139"/>
      <c r="O380" s="2139"/>
      <c r="P380" s="2139"/>
      <c r="Q380" s="2141"/>
      <c r="R380" s="2139"/>
      <c r="S380" s="2139"/>
      <c r="T380" s="2139"/>
      <c r="U380" s="2140"/>
      <c r="V380" s="2138"/>
      <c r="W380" s="2139"/>
      <c r="X380" s="2139"/>
      <c r="Y380" s="2139"/>
      <c r="Z380" s="2140"/>
      <c r="AA380" s="45"/>
      <c r="AB380" s="144"/>
      <c r="AC380" s="145"/>
      <c r="AD380" s="146"/>
      <c r="AE380" s="126"/>
      <c r="AF380" s="327"/>
      <c r="AG380" s="129"/>
      <c r="AH380" s="129"/>
      <c r="AI380" s="129"/>
      <c r="AJ380" s="129"/>
      <c r="AK380" s="129"/>
      <c r="AL380" s="129"/>
      <c r="AM380" s="129"/>
      <c r="AN380" s="129"/>
      <c r="AO380" s="129"/>
      <c r="AP380" s="31"/>
      <c r="AQ380" s="45"/>
      <c r="AR380" s="31"/>
    </row>
    <row r="381" spans="1:44">
      <c r="A381" s="328"/>
      <c r="B381" s="330"/>
      <c r="C381" s="105"/>
      <c r="D381" s="139"/>
      <c r="E381" s="139"/>
      <c r="F381" s="142"/>
      <c r="G381" s="2138"/>
      <c r="H381" s="2139"/>
      <c r="I381" s="2139"/>
      <c r="J381" s="2139"/>
      <c r="K381" s="2140"/>
      <c r="L381" s="2138"/>
      <c r="M381" s="2139"/>
      <c r="N381" s="2139"/>
      <c r="O381" s="2139"/>
      <c r="P381" s="2139"/>
      <c r="Q381" s="2141"/>
      <c r="R381" s="2139"/>
      <c r="S381" s="2139"/>
      <c r="T381" s="2139"/>
      <c r="U381" s="2140"/>
      <c r="V381" s="2138"/>
      <c r="W381" s="2139"/>
      <c r="X381" s="2139"/>
      <c r="Y381" s="2139"/>
      <c r="Z381" s="2140"/>
      <c r="AA381" s="45"/>
      <c r="AB381" s="144"/>
      <c r="AC381" s="145"/>
      <c r="AD381" s="146"/>
      <c r="AE381" s="126"/>
      <c r="AF381" s="327"/>
      <c r="AG381" s="129"/>
      <c r="AH381" s="129"/>
      <c r="AI381" s="129"/>
      <c r="AJ381" s="129"/>
      <c r="AK381" s="129"/>
      <c r="AL381" s="129"/>
      <c r="AM381" s="129"/>
      <c r="AN381" s="129"/>
      <c r="AO381" s="129"/>
      <c r="AP381" s="31"/>
      <c r="AQ381" s="45"/>
      <c r="AR381" s="31"/>
    </row>
    <row r="382" spans="1:44">
      <c r="A382" s="328"/>
      <c r="B382" s="330"/>
      <c r="C382" s="105"/>
      <c r="D382" s="139"/>
      <c r="E382" s="139"/>
      <c r="F382" s="142"/>
      <c r="G382" s="2256"/>
      <c r="H382" s="2257"/>
      <c r="I382" s="2257"/>
      <c r="J382" s="2257"/>
      <c r="K382" s="2258"/>
      <c r="L382" s="2256"/>
      <c r="M382" s="2257"/>
      <c r="N382" s="2257"/>
      <c r="O382" s="2257"/>
      <c r="P382" s="2257"/>
      <c r="Q382" s="2259"/>
      <c r="R382" s="2257"/>
      <c r="S382" s="2257"/>
      <c r="T382" s="2257"/>
      <c r="U382" s="2258"/>
      <c r="V382" s="2256"/>
      <c r="W382" s="2257"/>
      <c r="X382" s="2257"/>
      <c r="Y382" s="2257"/>
      <c r="Z382" s="2258"/>
      <c r="AA382" s="45"/>
      <c r="AB382" s="144"/>
      <c r="AC382" s="145"/>
      <c r="AD382" s="146"/>
      <c r="AE382" s="126"/>
      <c r="AF382" s="327"/>
      <c r="AG382" s="129"/>
      <c r="AH382" s="129"/>
      <c r="AI382" s="129"/>
      <c r="AJ382" s="129"/>
      <c r="AK382" s="129"/>
      <c r="AL382" s="129"/>
      <c r="AM382" s="129"/>
      <c r="AN382" s="129"/>
      <c r="AO382" s="129"/>
      <c r="AP382" s="31"/>
      <c r="AQ382" s="45"/>
      <c r="AR382" s="31"/>
    </row>
    <row r="383" spans="1:44">
      <c r="A383" s="328"/>
      <c r="B383" s="330"/>
      <c r="C383" s="105"/>
      <c r="D383" s="139"/>
      <c r="E383" s="139"/>
      <c r="F383" s="142"/>
      <c r="G383" s="31"/>
      <c r="H383" s="31"/>
      <c r="I383" s="31"/>
      <c r="J383" s="31"/>
      <c r="K383" s="31"/>
      <c r="L383" s="31"/>
      <c r="M383" s="31"/>
      <c r="N383" s="31"/>
      <c r="O383" s="31"/>
      <c r="P383" s="31"/>
      <c r="Q383" s="31"/>
      <c r="R383" s="31"/>
      <c r="S383" s="31"/>
      <c r="T383" s="31"/>
      <c r="U383" s="31"/>
      <c r="V383" s="31"/>
      <c r="W383" s="31"/>
      <c r="X383" s="31"/>
      <c r="Y383" s="31"/>
      <c r="Z383" s="31"/>
      <c r="AA383" s="45"/>
      <c r="AB383" s="144"/>
      <c r="AC383" s="145"/>
      <c r="AD383" s="146"/>
      <c r="AE383" s="126"/>
      <c r="AF383" s="327"/>
      <c r="AG383" s="129"/>
      <c r="AH383" s="129"/>
      <c r="AI383" s="129"/>
      <c r="AJ383" s="129"/>
      <c r="AK383" s="129"/>
      <c r="AL383" s="129"/>
      <c r="AM383" s="129"/>
      <c r="AN383" s="129"/>
      <c r="AO383" s="129"/>
      <c r="AP383" s="31"/>
      <c r="AQ383" s="45"/>
      <c r="AR383" s="31"/>
    </row>
    <row r="384" spans="1:44">
      <c r="A384" s="328"/>
      <c r="B384" s="330"/>
      <c r="C384" s="105"/>
      <c r="D384" s="139"/>
      <c r="E384" s="139"/>
      <c r="F384" s="142"/>
      <c r="G384" s="31"/>
      <c r="H384" s="31"/>
      <c r="I384" s="31"/>
      <c r="J384" s="31"/>
      <c r="K384" s="31"/>
      <c r="L384" s="31"/>
      <c r="M384" s="31"/>
      <c r="N384" s="31"/>
      <c r="O384" s="31"/>
      <c r="P384" s="31"/>
      <c r="Q384" s="31"/>
      <c r="R384" s="31"/>
      <c r="S384" s="31"/>
      <c r="T384" s="31"/>
      <c r="U384" s="31"/>
      <c r="V384" s="46"/>
      <c r="W384" s="46"/>
      <c r="X384" s="46"/>
      <c r="Y384" s="46"/>
      <c r="Z384" s="46"/>
      <c r="AA384" s="45"/>
      <c r="AB384" s="144"/>
      <c r="AC384" s="145"/>
      <c r="AD384" s="146"/>
      <c r="AE384" s="126"/>
      <c r="AF384" s="327"/>
      <c r="AG384" s="129"/>
      <c r="AH384" s="129"/>
      <c r="AI384" s="129"/>
      <c r="AJ384" s="129"/>
      <c r="AK384" s="129"/>
      <c r="AL384" s="129"/>
      <c r="AM384" s="129"/>
      <c r="AN384" s="129"/>
      <c r="AO384" s="129"/>
      <c r="AP384" s="31"/>
      <c r="AQ384" s="45"/>
      <c r="AR384" s="31"/>
    </row>
    <row r="385" spans="1:44">
      <c r="A385" s="328"/>
      <c r="B385" s="330"/>
      <c r="C385" s="105"/>
      <c r="D385" s="139"/>
      <c r="E385" s="139"/>
      <c r="F385" s="142"/>
      <c r="G385" s="2243" t="s">
        <v>123</v>
      </c>
      <c r="H385" s="2243"/>
      <c r="I385" s="2243"/>
      <c r="J385" s="2243"/>
      <c r="K385" s="2243"/>
      <c r="L385" s="2243"/>
      <c r="M385" s="2243"/>
      <c r="N385" s="2243"/>
      <c r="O385" s="2243"/>
      <c r="P385" s="2243"/>
      <c r="Q385" s="2243"/>
      <c r="R385" s="2243"/>
      <c r="S385" s="2243"/>
      <c r="T385" s="2243"/>
      <c r="U385" s="2243"/>
      <c r="V385" s="2244"/>
      <c r="W385" s="2245" t="s">
        <v>103</v>
      </c>
      <c r="X385" s="2246"/>
      <c r="Y385" s="2246"/>
      <c r="Z385" s="2247"/>
      <c r="AA385" s="45"/>
      <c r="AB385" s="144"/>
      <c r="AC385" s="145"/>
      <c r="AD385" s="146"/>
      <c r="AE385" s="126"/>
      <c r="AF385" s="327"/>
      <c r="AG385" s="129"/>
      <c r="AH385" s="129"/>
      <c r="AI385" s="129"/>
      <c r="AJ385" s="129"/>
      <c r="AK385" s="129"/>
      <c r="AL385" s="129"/>
      <c r="AM385" s="129"/>
      <c r="AN385" s="129"/>
      <c r="AO385" s="129"/>
      <c r="AP385" s="31"/>
      <c r="AQ385" s="45"/>
      <c r="AR385" s="31"/>
    </row>
    <row r="386" spans="1:44">
      <c r="A386" s="328"/>
      <c r="B386" s="330"/>
      <c r="C386" s="105"/>
      <c r="D386" s="139"/>
      <c r="E386" s="139"/>
      <c r="F386" s="142"/>
      <c r="G386" s="148"/>
      <c r="H386" s="31" t="s">
        <v>124</v>
      </c>
      <c r="I386" s="31"/>
      <c r="J386" s="31"/>
      <c r="K386" s="31"/>
      <c r="L386" s="31"/>
      <c r="M386" s="31"/>
      <c r="N386" s="31"/>
      <c r="O386" s="31"/>
      <c r="P386" s="31"/>
      <c r="Q386" s="31"/>
      <c r="R386" s="31"/>
      <c r="S386" s="31"/>
      <c r="T386" s="31"/>
      <c r="U386" s="31"/>
      <c r="V386" s="31"/>
      <c r="W386" s="31"/>
      <c r="X386" s="31"/>
      <c r="Y386" s="31"/>
      <c r="Z386" s="31"/>
      <c r="AA386" s="45"/>
      <c r="AB386" s="144"/>
      <c r="AC386" s="145"/>
      <c r="AD386" s="146"/>
      <c r="AE386" s="126"/>
      <c r="AF386" s="327"/>
      <c r="AG386" s="129"/>
      <c r="AH386" s="129"/>
      <c r="AI386" s="129"/>
      <c r="AJ386" s="129"/>
      <c r="AK386" s="129"/>
      <c r="AL386" s="129"/>
      <c r="AM386" s="129"/>
      <c r="AN386" s="129"/>
      <c r="AO386" s="129"/>
      <c r="AP386" s="31"/>
      <c r="AQ386" s="45"/>
      <c r="AR386" s="31"/>
    </row>
    <row r="387" spans="1:44">
      <c r="A387" s="328"/>
      <c r="B387" s="330"/>
      <c r="C387" s="105"/>
      <c r="D387" s="139"/>
      <c r="E387" s="139"/>
      <c r="F387" s="142"/>
      <c r="G387" s="31"/>
      <c r="H387" s="31"/>
      <c r="I387" s="31"/>
      <c r="J387" s="31"/>
      <c r="K387" s="31"/>
      <c r="L387" s="31"/>
      <c r="M387" s="31"/>
      <c r="N387" s="31"/>
      <c r="O387" s="31"/>
      <c r="P387" s="31"/>
      <c r="Q387" s="31"/>
      <c r="R387" s="31"/>
      <c r="S387" s="31"/>
      <c r="T387" s="31"/>
      <c r="U387" s="31"/>
      <c r="V387" s="31"/>
      <c r="W387" s="31"/>
      <c r="X387" s="31"/>
      <c r="Y387" s="31"/>
      <c r="Z387" s="31"/>
      <c r="AA387" s="45"/>
      <c r="AB387" s="144"/>
      <c r="AC387" s="145"/>
      <c r="AD387" s="146"/>
      <c r="AE387" s="126"/>
      <c r="AF387" s="327"/>
      <c r="AG387" s="129"/>
      <c r="AH387" s="129"/>
      <c r="AI387" s="129"/>
      <c r="AJ387" s="129"/>
      <c r="AK387" s="129"/>
      <c r="AL387" s="129"/>
      <c r="AM387" s="129"/>
      <c r="AN387" s="129"/>
      <c r="AO387" s="129"/>
      <c r="AP387" s="31"/>
      <c r="AQ387" s="45"/>
      <c r="AR387" s="31"/>
    </row>
    <row r="388" spans="1:44">
      <c r="A388" s="328"/>
      <c r="B388" s="330"/>
      <c r="C388" s="105"/>
      <c r="D388" s="139"/>
      <c r="E388" s="139"/>
      <c r="F388" s="142"/>
      <c r="G388" s="2260" t="s">
        <v>515</v>
      </c>
      <c r="H388" s="2260"/>
      <c r="I388" s="2260"/>
      <c r="J388" s="2260"/>
      <c r="K388" s="2260"/>
      <c r="L388" s="2260"/>
      <c r="M388" s="2260"/>
      <c r="N388" s="2260"/>
      <c r="O388" s="2260"/>
      <c r="P388" s="2260"/>
      <c r="Q388" s="2260"/>
      <c r="R388" s="2260"/>
      <c r="S388" s="2260"/>
      <c r="T388" s="2260"/>
      <c r="U388" s="2260"/>
      <c r="V388" s="2260"/>
      <c r="W388" s="2260"/>
      <c r="X388" s="2260"/>
      <c r="Y388" s="2260"/>
      <c r="Z388" s="2260"/>
      <c r="AA388" s="2261"/>
      <c r="AB388" s="144"/>
      <c r="AC388" s="145"/>
      <c r="AD388" s="146"/>
      <c r="AE388" s="126"/>
      <c r="AF388" s="327"/>
      <c r="AG388" s="129"/>
      <c r="AH388" s="129"/>
      <c r="AI388" s="129"/>
      <c r="AJ388" s="129"/>
      <c r="AK388" s="129"/>
      <c r="AL388" s="129"/>
      <c r="AM388" s="129"/>
      <c r="AN388" s="129"/>
      <c r="AO388" s="129"/>
      <c r="AP388" s="31"/>
      <c r="AQ388" s="45"/>
      <c r="AR388" s="31"/>
    </row>
    <row r="389" spans="1:44">
      <c r="A389" s="328"/>
      <c r="B389" s="330"/>
      <c r="C389" s="105"/>
      <c r="D389" s="139"/>
      <c r="E389" s="139"/>
      <c r="F389" s="142"/>
      <c r="G389" s="2111"/>
      <c r="H389" s="2112"/>
      <c r="I389" s="2112"/>
      <c r="J389" s="2112"/>
      <c r="K389" s="2112"/>
      <c r="L389" s="2112"/>
      <c r="M389" s="2112"/>
      <c r="N389" s="2112"/>
      <c r="O389" s="2112"/>
      <c r="P389" s="2112"/>
      <c r="Q389" s="2112"/>
      <c r="R389" s="2112"/>
      <c r="S389" s="2112"/>
      <c r="T389" s="2112"/>
      <c r="U389" s="2112"/>
      <c r="V389" s="2112"/>
      <c r="W389" s="2112"/>
      <c r="X389" s="2112"/>
      <c r="Y389" s="2112"/>
      <c r="Z389" s="2113"/>
      <c r="AA389" s="45"/>
      <c r="AB389" s="144"/>
      <c r="AC389" s="145"/>
      <c r="AD389" s="146"/>
      <c r="AE389" s="126"/>
      <c r="AF389" s="327"/>
      <c r="AG389" s="129"/>
      <c r="AH389" s="129"/>
      <c r="AI389" s="129"/>
      <c r="AJ389" s="129"/>
      <c r="AK389" s="129"/>
      <c r="AL389" s="129"/>
      <c r="AM389" s="129"/>
      <c r="AN389" s="129"/>
      <c r="AO389" s="129"/>
      <c r="AP389" s="31"/>
      <c r="AQ389" s="45"/>
      <c r="AR389" s="31"/>
    </row>
    <row r="390" spans="1:44">
      <c r="A390" s="328"/>
      <c r="B390" s="330"/>
      <c r="C390" s="105"/>
      <c r="D390" s="139"/>
      <c r="E390" s="139"/>
      <c r="F390" s="142"/>
      <c r="G390" s="1855"/>
      <c r="H390" s="1856"/>
      <c r="I390" s="1856"/>
      <c r="J390" s="1856"/>
      <c r="K390" s="1856"/>
      <c r="L390" s="1856"/>
      <c r="M390" s="1856"/>
      <c r="N390" s="1856"/>
      <c r="O390" s="1856"/>
      <c r="P390" s="1856"/>
      <c r="Q390" s="1856"/>
      <c r="R390" s="1856"/>
      <c r="S390" s="1856"/>
      <c r="T390" s="1856"/>
      <c r="U390" s="1856"/>
      <c r="V390" s="1856"/>
      <c r="W390" s="1856"/>
      <c r="X390" s="1856"/>
      <c r="Y390" s="1856"/>
      <c r="Z390" s="1857"/>
      <c r="AA390" s="45"/>
      <c r="AB390" s="144"/>
      <c r="AC390" s="145"/>
      <c r="AD390" s="146"/>
      <c r="AE390" s="126"/>
      <c r="AF390" s="327"/>
      <c r="AG390" s="129"/>
      <c r="AH390" s="129"/>
      <c r="AI390" s="129"/>
      <c r="AJ390" s="129"/>
      <c r="AK390" s="129"/>
      <c r="AL390" s="129"/>
      <c r="AM390" s="129"/>
      <c r="AN390" s="129"/>
      <c r="AO390" s="129"/>
      <c r="AP390" s="31"/>
      <c r="AQ390" s="45"/>
      <c r="AR390" s="31"/>
    </row>
    <row r="391" spans="1:44">
      <c r="A391" s="328"/>
      <c r="B391" s="330"/>
      <c r="C391" s="105"/>
      <c r="D391" s="139"/>
      <c r="E391" s="139"/>
      <c r="F391" s="142"/>
      <c r="G391" s="1561"/>
      <c r="H391" s="1562"/>
      <c r="I391" s="1562"/>
      <c r="J391" s="1562"/>
      <c r="K391" s="1562"/>
      <c r="L391" s="1562"/>
      <c r="M391" s="1562"/>
      <c r="N391" s="1562"/>
      <c r="O391" s="1562"/>
      <c r="P391" s="1562"/>
      <c r="Q391" s="1562"/>
      <c r="R391" s="1562"/>
      <c r="S391" s="1562"/>
      <c r="T391" s="1562"/>
      <c r="U391" s="1562"/>
      <c r="V391" s="1562"/>
      <c r="W391" s="1562"/>
      <c r="X391" s="1562"/>
      <c r="Y391" s="1562"/>
      <c r="Z391" s="1563"/>
      <c r="AA391" s="45"/>
      <c r="AB391" s="144"/>
      <c r="AC391" s="145"/>
      <c r="AD391" s="146"/>
      <c r="AE391" s="126"/>
      <c r="AF391" s="327"/>
      <c r="AG391" s="129"/>
      <c r="AH391" s="129"/>
      <c r="AI391" s="129"/>
      <c r="AJ391" s="129"/>
      <c r="AK391" s="129"/>
      <c r="AL391" s="129"/>
      <c r="AM391" s="129"/>
      <c r="AN391" s="129"/>
      <c r="AO391" s="129"/>
      <c r="AP391" s="31"/>
      <c r="AQ391" s="45"/>
      <c r="AR391" s="31"/>
    </row>
    <row r="392" spans="1:44">
      <c r="A392" s="328"/>
      <c r="B392" s="330"/>
      <c r="C392" s="105"/>
      <c r="D392" s="139"/>
      <c r="E392" s="139"/>
      <c r="F392" s="142"/>
      <c r="G392" s="2260" t="s">
        <v>516</v>
      </c>
      <c r="H392" s="2260"/>
      <c r="I392" s="2260"/>
      <c r="J392" s="2260"/>
      <c r="K392" s="2260"/>
      <c r="L392" s="2260"/>
      <c r="M392" s="2260"/>
      <c r="N392" s="2260"/>
      <c r="O392" s="2260"/>
      <c r="P392" s="2260"/>
      <c r="Q392" s="2260"/>
      <c r="R392" s="2260"/>
      <c r="S392" s="2260"/>
      <c r="T392" s="2260"/>
      <c r="U392" s="2260"/>
      <c r="V392" s="2260"/>
      <c r="W392" s="2260"/>
      <c r="X392" s="2260"/>
      <c r="Y392" s="2260"/>
      <c r="Z392" s="2260"/>
      <c r="AA392" s="2261"/>
      <c r="AB392" s="144"/>
      <c r="AC392" s="145"/>
      <c r="AD392" s="146"/>
      <c r="AE392" s="126"/>
      <c r="AF392" s="327"/>
      <c r="AG392" s="129"/>
      <c r="AH392" s="129"/>
      <c r="AI392" s="129"/>
      <c r="AJ392" s="129"/>
      <c r="AK392" s="129"/>
      <c r="AL392" s="129"/>
      <c r="AM392" s="129"/>
      <c r="AN392" s="129"/>
      <c r="AO392" s="129"/>
      <c r="AP392" s="31"/>
      <c r="AQ392" s="45"/>
      <c r="AR392" s="31"/>
    </row>
    <row r="393" spans="1:44">
      <c r="A393" s="328"/>
      <c r="B393" s="330"/>
      <c r="C393" s="105"/>
      <c r="D393" s="139"/>
      <c r="E393" s="139"/>
      <c r="F393" s="142"/>
      <c r="G393" s="2111"/>
      <c r="H393" s="2112"/>
      <c r="I393" s="2112"/>
      <c r="J393" s="2112"/>
      <c r="K393" s="2112"/>
      <c r="L393" s="2112"/>
      <c r="M393" s="2112"/>
      <c r="N393" s="2112"/>
      <c r="O393" s="2112"/>
      <c r="P393" s="2112"/>
      <c r="Q393" s="2112"/>
      <c r="R393" s="2112"/>
      <c r="S393" s="2112"/>
      <c r="T393" s="2112"/>
      <c r="U393" s="2112"/>
      <c r="V393" s="2112"/>
      <c r="W393" s="2112"/>
      <c r="X393" s="2112"/>
      <c r="Y393" s="2112"/>
      <c r="Z393" s="2113"/>
      <c r="AA393" s="45"/>
      <c r="AB393" s="144"/>
      <c r="AC393" s="145"/>
      <c r="AD393" s="146"/>
      <c r="AE393" s="126"/>
      <c r="AF393" s="327"/>
      <c r="AG393" s="129"/>
      <c r="AH393" s="129"/>
      <c r="AI393" s="129"/>
      <c r="AJ393" s="129"/>
      <c r="AK393" s="129"/>
      <c r="AL393" s="129"/>
      <c r="AM393" s="129"/>
      <c r="AN393" s="129"/>
      <c r="AO393" s="129"/>
      <c r="AP393" s="31"/>
      <c r="AQ393" s="45"/>
      <c r="AR393" s="31"/>
    </row>
    <row r="394" spans="1:44">
      <c r="A394" s="328"/>
      <c r="B394" s="330"/>
      <c r="C394" s="105"/>
      <c r="D394" s="139"/>
      <c r="E394" s="139"/>
      <c r="F394" s="142"/>
      <c r="G394" s="1855"/>
      <c r="H394" s="1856"/>
      <c r="I394" s="1856"/>
      <c r="J394" s="1856"/>
      <c r="K394" s="1856"/>
      <c r="L394" s="1856"/>
      <c r="M394" s="1856"/>
      <c r="N394" s="1856"/>
      <c r="O394" s="1856"/>
      <c r="P394" s="1856"/>
      <c r="Q394" s="1856"/>
      <c r="R394" s="1856"/>
      <c r="S394" s="1856"/>
      <c r="T394" s="1856"/>
      <c r="U394" s="1856"/>
      <c r="V394" s="1856"/>
      <c r="W394" s="1856"/>
      <c r="X394" s="1856"/>
      <c r="Y394" s="1856"/>
      <c r="Z394" s="1857"/>
      <c r="AA394" s="45"/>
      <c r="AB394" s="144"/>
      <c r="AC394" s="145"/>
      <c r="AD394" s="146"/>
      <c r="AE394" s="126"/>
      <c r="AF394" s="327"/>
      <c r="AG394" s="129"/>
      <c r="AH394" s="129"/>
      <c r="AI394" s="129"/>
      <c r="AJ394" s="129"/>
      <c r="AK394" s="129"/>
      <c r="AL394" s="129"/>
      <c r="AM394" s="129"/>
      <c r="AN394" s="129"/>
      <c r="AO394" s="129"/>
      <c r="AP394" s="31"/>
      <c r="AQ394" s="45"/>
      <c r="AR394" s="31"/>
    </row>
    <row r="395" spans="1:44">
      <c r="A395" s="328"/>
      <c r="B395" s="330"/>
      <c r="C395" s="105"/>
      <c r="D395" s="139"/>
      <c r="E395" s="139"/>
      <c r="F395" s="142"/>
      <c r="G395" s="1561"/>
      <c r="H395" s="1562"/>
      <c r="I395" s="1562"/>
      <c r="J395" s="1562"/>
      <c r="K395" s="1562"/>
      <c r="L395" s="1562"/>
      <c r="M395" s="1562"/>
      <c r="N395" s="1562"/>
      <c r="O395" s="1562"/>
      <c r="P395" s="1562"/>
      <c r="Q395" s="1562"/>
      <c r="R395" s="1562"/>
      <c r="S395" s="1562"/>
      <c r="T395" s="1562"/>
      <c r="U395" s="1562"/>
      <c r="V395" s="1562"/>
      <c r="W395" s="1562"/>
      <c r="X395" s="1562"/>
      <c r="Y395" s="1562"/>
      <c r="Z395" s="1563"/>
      <c r="AA395" s="45"/>
      <c r="AB395" s="144"/>
      <c r="AC395" s="145"/>
      <c r="AD395" s="146"/>
      <c r="AE395" s="126"/>
      <c r="AF395" s="327"/>
      <c r="AG395" s="129"/>
      <c r="AH395" s="129"/>
      <c r="AI395" s="129"/>
      <c r="AJ395" s="129"/>
      <c r="AK395" s="129"/>
      <c r="AL395" s="129"/>
      <c r="AM395" s="129"/>
      <c r="AN395" s="129"/>
      <c r="AO395" s="129"/>
      <c r="AP395" s="31"/>
      <c r="AQ395" s="45"/>
      <c r="AR395" s="31"/>
    </row>
    <row r="396" spans="1:44">
      <c r="A396" s="328"/>
      <c r="B396" s="330"/>
      <c r="C396" s="105"/>
      <c r="D396" s="139"/>
      <c r="E396" s="139"/>
      <c r="F396" s="142"/>
      <c r="G396" s="594"/>
      <c r="H396" s="594"/>
      <c r="I396" s="594"/>
      <c r="J396" s="594"/>
      <c r="K396" s="594"/>
      <c r="L396" s="594"/>
      <c r="M396" s="594"/>
      <c r="N396" s="594"/>
      <c r="O396" s="594"/>
      <c r="P396" s="594"/>
      <c r="Q396" s="594"/>
      <c r="R396" s="594"/>
      <c r="S396" s="594"/>
      <c r="T396" s="594"/>
      <c r="U396" s="594"/>
      <c r="V396" s="594"/>
      <c r="W396" s="594"/>
      <c r="X396" s="594"/>
      <c r="Y396" s="594"/>
      <c r="Z396" s="594"/>
      <c r="AA396" s="143"/>
      <c r="AB396" s="144"/>
      <c r="AC396" s="145"/>
      <c r="AD396" s="146"/>
      <c r="AE396" s="126"/>
      <c r="AF396" s="327"/>
      <c r="AG396" s="129"/>
      <c r="AH396" s="129"/>
      <c r="AI396" s="129"/>
      <c r="AJ396" s="129"/>
      <c r="AK396" s="129"/>
      <c r="AL396" s="129"/>
      <c r="AM396" s="129"/>
      <c r="AN396" s="129"/>
      <c r="AO396" s="129"/>
      <c r="AP396" s="31"/>
      <c r="AQ396" s="45"/>
      <c r="AR396" s="31"/>
    </row>
    <row r="397" spans="1:44">
      <c r="A397" s="328"/>
      <c r="B397" s="330"/>
      <c r="C397" s="105"/>
      <c r="D397" s="139"/>
      <c r="E397" s="139"/>
      <c r="F397" s="142"/>
      <c r="G397" s="46"/>
      <c r="H397" s="46"/>
      <c r="I397" s="46"/>
      <c r="J397" s="46"/>
      <c r="K397" s="46"/>
      <c r="L397" s="46"/>
      <c r="M397" s="46"/>
      <c r="N397" s="46"/>
      <c r="O397" s="46"/>
      <c r="P397" s="46"/>
      <c r="Q397" s="46"/>
      <c r="R397" s="46"/>
      <c r="S397" s="46"/>
      <c r="T397" s="46"/>
      <c r="U397" s="46"/>
      <c r="V397" s="46"/>
      <c r="W397" s="46"/>
      <c r="X397" s="46"/>
      <c r="Y397" s="46"/>
      <c r="Z397" s="46"/>
      <c r="AA397" s="143"/>
      <c r="AB397" s="144"/>
      <c r="AC397" s="145"/>
      <c r="AD397" s="146"/>
      <c r="AE397" s="126"/>
      <c r="AF397" s="327"/>
      <c r="AG397" s="129"/>
      <c r="AH397" s="129"/>
      <c r="AI397" s="129"/>
      <c r="AJ397" s="129"/>
      <c r="AK397" s="129"/>
      <c r="AL397" s="129"/>
      <c r="AM397" s="129"/>
      <c r="AN397" s="129"/>
      <c r="AO397" s="129"/>
      <c r="AP397" s="31"/>
      <c r="AQ397" s="45"/>
      <c r="AR397" s="31"/>
    </row>
    <row r="398" spans="1:44" ht="13.5" customHeight="1">
      <c r="A398" s="1008" t="s">
        <v>503</v>
      </c>
      <c r="B398" s="330">
        <v>14</v>
      </c>
      <c r="C398" s="1497" t="s">
        <v>552</v>
      </c>
      <c r="D398" s="139" t="s">
        <v>384</v>
      </c>
      <c r="E398" s="1008" t="s">
        <v>553</v>
      </c>
      <c r="F398" s="142"/>
      <c r="G398" s="1011" t="s">
        <v>72</v>
      </c>
      <c r="H398" s="1011"/>
      <c r="I398" s="1011"/>
      <c r="J398" s="1011"/>
      <c r="K398" s="1011"/>
      <c r="L398" s="1011"/>
      <c r="M398" s="1011"/>
      <c r="N398" s="1058" t="s">
        <v>114</v>
      </c>
      <c r="O398" s="1058"/>
      <c r="P398" s="1058"/>
      <c r="Q398" s="1058"/>
      <c r="R398" s="1058"/>
      <c r="S398" s="1058"/>
      <c r="T398" s="1058"/>
      <c r="U398" s="1058"/>
      <c r="V398" s="1058"/>
      <c r="W398" s="46"/>
      <c r="X398" s="46"/>
      <c r="Y398" s="46"/>
      <c r="Z398" s="46"/>
      <c r="AA398" s="143"/>
      <c r="AB398" s="1082" t="s">
        <v>495</v>
      </c>
      <c r="AC398" s="1113"/>
      <c r="AD398" s="1114"/>
      <c r="AE398" s="126"/>
      <c r="AF398" s="327"/>
      <c r="AG398" s="129"/>
      <c r="AH398" s="129"/>
      <c r="AI398" s="129"/>
      <c r="AJ398" s="129"/>
      <c r="AK398" s="129"/>
      <c r="AL398" s="129"/>
      <c r="AM398" s="129"/>
      <c r="AN398" s="129"/>
      <c r="AO398" s="129"/>
      <c r="AP398" s="31"/>
      <c r="AQ398" s="45"/>
      <c r="AR398" s="31"/>
    </row>
    <row r="399" spans="1:44">
      <c r="A399" s="1008"/>
      <c r="B399" s="330"/>
      <c r="C399" s="1497"/>
      <c r="D399" s="139"/>
      <c r="E399" s="1008"/>
      <c r="F399" s="142"/>
      <c r="G399" s="1011"/>
      <c r="H399" s="1011"/>
      <c r="I399" s="1011"/>
      <c r="J399" s="1011"/>
      <c r="K399" s="1011"/>
      <c r="L399" s="1011"/>
      <c r="M399" s="1011"/>
      <c r="N399" s="1058"/>
      <c r="O399" s="1058"/>
      <c r="P399" s="1058"/>
      <c r="Q399" s="1058"/>
      <c r="R399" s="1058"/>
      <c r="S399" s="1058"/>
      <c r="T399" s="1058"/>
      <c r="U399" s="1058"/>
      <c r="V399" s="1058"/>
      <c r="W399" s="46"/>
      <c r="X399" s="46"/>
      <c r="Y399" s="46"/>
      <c r="Z399" s="46"/>
      <c r="AA399" s="143"/>
      <c r="AB399" s="1082"/>
      <c r="AC399" s="1113"/>
      <c r="AD399" s="1114"/>
      <c r="AE399" s="126"/>
      <c r="AF399" s="327"/>
      <c r="AG399" s="129"/>
      <c r="AH399" s="129"/>
      <c r="AI399" s="129"/>
      <c r="AJ399" s="129"/>
      <c r="AK399" s="129"/>
      <c r="AL399" s="129"/>
      <c r="AM399" s="129"/>
      <c r="AN399" s="129"/>
      <c r="AO399" s="129"/>
      <c r="AP399" s="31"/>
      <c r="AQ399" s="45"/>
      <c r="AR399" s="31"/>
    </row>
    <row r="400" spans="1:44">
      <c r="A400" s="1008"/>
      <c r="B400" s="330"/>
      <c r="C400" s="1497"/>
      <c r="D400" s="139"/>
      <c r="E400" s="1008"/>
      <c r="F400" s="142"/>
      <c r="G400" s="46"/>
      <c r="H400" s="46"/>
      <c r="I400" s="46"/>
      <c r="J400" s="46"/>
      <c r="K400" s="46"/>
      <c r="L400" s="46"/>
      <c r="M400" s="46"/>
      <c r="N400" s="46"/>
      <c r="O400" s="46"/>
      <c r="P400" s="46"/>
      <c r="Q400" s="46"/>
      <c r="R400" s="46"/>
      <c r="S400" s="46"/>
      <c r="T400" s="46"/>
      <c r="U400" s="46"/>
      <c r="V400" s="46"/>
      <c r="W400" s="46"/>
      <c r="X400" s="46"/>
      <c r="Y400" s="46"/>
      <c r="Z400" s="46"/>
      <c r="AA400" s="143"/>
      <c r="AB400" s="1082"/>
      <c r="AC400" s="1113"/>
      <c r="AD400" s="1114"/>
      <c r="AE400" s="126"/>
      <c r="AF400" s="327"/>
      <c r="AG400" s="129"/>
      <c r="AH400" s="129"/>
      <c r="AI400" s="129"/>
      <c r="AJ400" s="129"/>
      <c r="AK400" s="129"/>
      <c r="AL400" s="129"/>
      <c r="AM400" s="129"/>
      <c r="AN400" s="129"/>
      <c r="AO400" s="129"/>
      <c r="AP400" s="31"/>
      <c r="AQ400" s="45"/>
      <c r="AR400" s="31"/>
    </row>
    <row r="401" spans="1:44">
      <c r="A401" s="1008"/>
      <c r="B401" s="330"/>
      <c r="C401" s="1497"/>
      <c r="D401" s="139"/>
      <c r="E401" s="1008"/>
      <c r="F401" s="142"/>
      <c r="G401" s="46"/>
      <c r="H401" s="46"/>
      <c r="I401" s="46"/>
      <c r="J401" s="46"/>
      <c r="K401" s="46"/>
      <c r="L401" s="46"/>
      <c r="M401" s="46"/>
      <c r="N401" s="46"/>
      <c r="O401" s="46"/>
      <c r="P401" s="46"/>
      <c r="Q401" s="46"/>
      <c r="R401" s="46"/>
      <c r="S401" s="46"/>
      <c r="T401" s="46"/>
      <c r="U401" s="46"/>
      <c r="V401" s="46"/>
      <c r="W401" s="46"/>
      <c r="X401" s="46"/>
      <c r="Y401" s="46"/>
      <c r="Z401" s="46"/>
      <c r="AA401" s="143"/>
      <c r="AB401" s="144"/>
      <c r="AC401" s="145"/>
      <c r="AD401" s="146"/>
      <c r="AE401" s="126"/>
      <c r="AF401" s="327"/>
      <c r="AG401" s="129"/>
      <c r="AH401" s="129"/>
      <c r="AI401" s="129"/>
      <c r="AJ401" s="129"/>
      <c r="AK401" s="129"/>
      <c r="AL401" s="129"/>
      <c r="AM401" s="129"/>
      <c r="AN401" s="129"/>
      <c r="AO401" s="129"/>
      <c r="AP401" s="31"/>
      <c r="AQ401" s="45"/>
      <c r="AR401" s="31"/>
    </row>
    <row r="402" spans="1:44">
      <c r="A402" s="1008"/>
      <c r="B402" s="330"/>
      <c r="C402" s="105"/>
      <c r="D402" s="139"/>
      <c r="E402" s="1008"/>
      <c r="F402" s="142"/>
      <c r="G402" s="46"/>
      <c r="H402" s="46"/>
      <c r="I402" s="46"/>
      <c r="J402" s="46"/>
      <c r="K402" s="46"/>
      <c r="L402" s="46"/>
      <c r="M402" s="46"/>
      <c r="N402" s="46"/>
      <c r="O402" s="46"/>
      <c r="P402" s="46"/>
      <c r="Q402" s="46"/>
      <c r="R402" s="46"/>
      <c r="S402" s="46"/>
      <c r="T402" s="46"/>
      <c r="U402" s="46"/>
      <c r="V402" s="46"/>
      <c r="W402" s="46"/>
      <c r="X402" s="46"/>
      <c r="Y402" s="46"/>
      <c r="Z402" s="46"/>
      <c r="AA402" s="143"/>
      <c r="AB402" s="144"/>
      <c r="AC402" s="145"/>
      <c r="AD402" s="146"/>
      <c r="AE402" s="126"/>
      <c r="AF402" s="327"/>
      <c r="AG402" s="129"/>
      <c r="AH402" s="129"/>
      <c r="AI402" s="129"/>
      <c r="AJ402" s="129"/>
      <c r="AK402" s="129"/>
      <c r="AL402" s="129"/>
      <c r="AM402" s="129"/>
      <c r="AN402" s="129"/>
      <c r="AO402" s="129"/>
      <c r="AP402" s="31"/>
      <c r="AQ402" s="45"/>
      <c r="AR402" s="31"/>
    </row>
    <row r="403" spans="1:44">
      <c r="A403" s="1008"/>
      <c r="B403" s="330"/>
      <c r="C403" s="105"/>
      <c r="D403" s="139"/>
      <c r="E403" s="47"/>
      <c r="F403" s="142"/>
      <c r="G403" s="46"/>
      <c r="H403" s="46"/>
      <c r="I403" s="46"/>
      <c r="J403" s="46"/>
      <c r="K403" s="46"/>
      <c r="L403" s="46"/>
      <c r="M403" s="46"/>
      <c r="N403" s="46"/>
      <c r="O403" s="46"/>
      <c r="P403" s="46"/>
      <c r="Q403" s="46"/>
      <c r="R403" s="46"/>
      <c r="S403" s="46"/>
      <c r="T403" s="46"/>
      <c r="U403" s="46"/>
      <c r="V403" s="46"/>
      <c r="W403" s="46"/>
      <c r="X403" s="46"/>
      <c r="Y403" s="46"/>
      <c r="Z403" s="46"/>
      <c r="AA403" s="143"/>
      <c r="AB403" s="144"/>
      <c r="AC403" s="145"/>
      <c r="AD403" s="146"/>
      <c r="AE403" s="126"/>
      <c r="AF403" s="327"/>
      <c r="AG403" s="129"/>
      <c r="AH403" s="129"/>
      <c r="AI403" s="129"/>
      <c r="AJ403" s="129"/>
      <c r="AK403" s="129"/>
      <c r="AL403" s="129"/>
      <c r="AM403" s="129"/>
      <c r="AN403" s="129"/>
      <c r="AO403" s="129"/>
      <c r="AP403" s="31"/>
      <c r="AQ403" s="45"/>
      <c r="AR403" s="31"/>
    </row>
    <row r="404" spans="1:44" ht="13.5" customHeight="1">
      <c r="A404" s="1008"/>
      <c r="B404" s="330"/>
      <c r="C404" s="105"/>
      <c r="D404" s="139" t="s">
        <v>384</v>
      </c>
      <c r="E404" s="1008" t="s">
        <v>554</v>
      </c>
      <c r="F404" s="142"/>
      <c r="G404" s="1011" t="s">
        <v>72</v>
      </c>
      <c r="H404" s="1011"/>
      <c r="I404" s="1011"/>
      <c r="J404" s="1011"/>
      <c r="K404" s="1011"/>
      <c r="L404" s="1011"/>
      <c r="M404" s="1011"/>
      <c r="N404" s="1058" t="s">
        <v>114</v>
      </c>
      <c r="O404" s="1058"/>
      <c r="P404" s="1058"/>
      <c r="Q404" s="1058"/>
      <c r="R404" s="1058"/>
      <c r="S404" s="1058"/>
      <c r="T404" s="1058"/>
      <c r="U404" s="1058"/>
      <c r="V404" s="1058"/>
      <c r="W404" s="46"/>
      <c r="X404" s="46"/>
      <c r="Y404" s="46"/>
      <c r="Z404" s="46"/>
      <c r="AA404" s="143"/>
      <c r="AB404" s="1082" t="s">
        <v>495</v>
      </c>
      <c r="AC404" s="1113"/>
      <c r="AD404" s="1114"/>
      <c r="AE404" s="126"/>
      <c r="AF404" s="327"/>
      <c r="AG404" s="129"/>
      <c r="AH404" s="129"/>
      <c r="AI404" s="129"/>
      <c r="AJ404" s="129"/>
      <c r="AK404" s="129"/>
      <c r="AL404" s="129"/>
      <c r="AM404" s="129"/>
      <c r="AN404" s="129"/>
      <c r="AO404" s="129"/>
      <c r="AP404" s="31"/>
      <c r="AQ404" s="45"/>
      <c r="AR404" s="31"/>
    </row>
    <row r="405" spans="1:44">
      <c r="A405" s="328"/>
      <c r="B405" s="330"/>
      <c r="C405" s="105"/>
      <c r="D405" s="139"/>
      <c r="E405" s="1008"/>
      <c r="F405" s="142"/>
      <c r="G405" s="1011"/>
      <c r="H405" s="1011"/>
      <c r="I405" s="1011"/>
      <c r="J405" s="1011"/>
      <c r="K405" s="1011"/>
      <c r="L405" s="1011"/>
      <c r="M405" s="1011"/>
      <c r="N405" s="1058"/>
      <c r="O405" s="1058"/>
      <c r="P405" s="1058"/>
      <c r="Q405" s="1058"/>
      <c r="R405" s="1058"/>
      <c r="S405" s="1058"/>
      <c r="T405" s="1058"/>
      <c r="U405" s="1058"/>
      <c r="V405" s="1058"/>
      <c r="W405" s="46"/>
      <c r="X405" s="46"/>
      <c r="Y405" s="46"/>
      <c r="Z405" s="46"/>
      <c r="AA405" s="143"/>
      <c r="AB405" s="1082"/>
      <c r="AC405" s="1113"/>
      <c r="AD405" s="1114"/>
      <c r="AE405" s="126"/>
      <c r="AF405" s="327"/>
      <c r="AG405" s="129"/>
      <c r="AH405" s="129"/>
      <c r="AI405" s="129"/>
      <c r="AJ405" s="129"/>
      <c r="AK405" s="129"/>
      <c r="AL405" s="129"/>
      <c r="AM405" s="129"/>
      <c r="AN405" s="129"/>
      <c r="AO405" s="129"/>
      <c r="AP405" s="31"/>
      <c r="AQ405" s="45"/>
      <c r="AR405" s="31"/>
    </row>
    <row r="406" spans="1:44">
      <c r="A406" s="328"/>
      <c r="B406" s="330"/>
      <c r="C406" s="105"/>
      <c r="D406" s="139"/>
      <c r="E406" s="1008"/>
      <c r="F406" s="142"/>
      <c r="G406" s="46"/>
      <c r="H406" s="46"/>
      <c r="I406" s="46"/>
      <c r="J406" s="46"/>
      <c r="K406" s="46"/>
      <c r="L406" s="46"/>
      <c r="M406" s="46"/>
      <c r="N406" s="46"/>
      <c r="O406" s="46"/>
      <c r="P406" s="46"/>
      <c r="Q406" s="46"/>
      <c r="R406" s="46"/>
      <c r="S406" s="46"/>
      <c r="T406" s="46"/>
      <c r="U406" s="46"/>
      <c r="V406" s="46"/>
      <c r="W406" s="46"/>
      <c r="X406" s="46"/>
      <c r="Y406" s="46"/>
      <c r="Z406" s="46"/>
      <c r="AA406" s="143"/>
      <c r="AB406" s="1082"/>
      <c r="AC406" s="1113"/>
      <c r="AD406" s="1114"/>
      <c r="AE406" s="126"/>
      <c r="AF406" s="327"/>
      <c r="AG406" s="129"/>
      <c r="AH406" s="129"/>
      <c r="AI406" s="129"/>
      <c r="AJ406" s="129"/>
      <c r="AK406" s="129"/>
      <c r="AL406" s="129"/>
      <c r="AM406" s="129"/>
      <c r="AN406" s="129"/>
      <c r="AO406" s="129"/>
      <c r="AP406" s="31"/>
      <c r="AQ406" s="45"/>
      <c r="AR406" s="31"/>
    </row>
    <row r="407" spans="1:44">
      <c r="A407" s="328"/>
      <c r="B407" s="330"/>
      <c r="C407" s="105"/>
      <c r="D407" s="63" t="s">
        <v>242</v>
      </c>
      <c r="E407" s="1008" t="s">
        <v>558</v>
      </c>
      <c r="F407" s="142"/>
      <c r="G407" s="1011" t="s">
        <v>72</v>
      </c>
      <c r="H407" s="1011"/>
      <c r="I407" s="1011"/>
      <c r="J407" s="1011"/>
      <c r="K407" s="1011"/>
      <c r="L407" s="1011"/>
      <c r="M407" s="1012"/>
      <c r="N407" s="1003" t="s">
        <v>745</v>
      </c>
      <c r="O407" s="1003"/>
      <c r="P407" s="1003"/>
      <c r="Q407" s="1003"/>
      <c r="R407" s="1003"/>
      <c r="S407" s="1003"/>
      <c r="T407" s="1003"/>
      <c r="U407" s="1003"/>
      <c r="V407" s="1003"/>
      <c r="W407" s="41"/>
      <c r="X407" s="41"/>
      <c r="Y407" s="41"/>
      <c r="Z407" s="46"/>
      <c r="AA407" s="143"/>
      <c r="AB407" s="213"/>
      <c r="AC407" s="214"/>
      <c r="AD407" s="215"/>
      <c r="AE407" s="126"/>
      <c r="AF407" s="327"/>
      <c r="AG407" s="129"/>
      <c r="AH407" s="129"/>
      <c r="AI407" s="129"/>
      <c r="AJ407" s="129"/>
      <c r="AK407" s="129"/>
      <c r="AL407" s="129"/>
      <c r="AM407" s="129"/>
      <c r="AN407" s="129"/>
      <c r="AO407" s="129"/>
      <c r="AP407" s="31"/>
      <c r="AQ407" s="45"/>
      <c r="AR407" s="31"/>
    </row>
    <row r="408" spans="1:44">
      <c r="A408" s="328"/>
      <c r="B408" s="330"/>
      <c r="C408" s="105"/>
      <c r="D408" s="63"/>
      <c r="E408" s="1008"/>
      <c r="F408" s="142"/>
      <c r="G408" s="1011"/>
      <c r="H408" s="1011"/>
      <c r="I408" s="1011"/>
      <c r="J408" s="1011"/>
      <c r="K408" s="1011"/>
      <c r="L408" s="1011"/>
      <c r="M408" s="1012"/>
      <c r="N408" s="1003"/>
      <c r="O408" s="1003"/>
      <c r="P408" s="1003"/>
      <c r="Q408" s="1003"/>
      <c r="R408" s="1003"/>
      <c r="S408" s="1003"/>
      <c r="T408" s="1003"/>
      <c r="U408" s="1003"/>
      <c r="V408" s="1003"/>
      <c r="W408" s="31"/>
      <c r="X408" s="31"/>
      <c r="Y408" s="31"/>
      <c r="Z408" s="46"/>
      <c r="AA408" s="143"/>
      <c r="AB408" s="213"/>
      <c r="AC408" s="214"/>
      <c r="AD408" s="215"/>
      <c r="AE408" s="126"/>
      <c r="AF408" s="327"/>
      <c r="AG408" s="129"/>
      <c r="AH408" s="129"/>
      <c r="AI408" s="129"/>
      <c r="AJ408" s="129"/>
      <c r="AK408" s="129"/>
      <c r="AL408" s="129"/>
      <c r="AM408" s="129"/>
      <c r="AN408" s="129"/>
      <c r="AO408" s="129"/>
      <c r="AP408" s="31"/>
      <c r="AQ408" s="45"/>
      <c r="AR408" s="31"/>
    </row>
    <row r="409" spans="1:44">
      <c r="A409" s="328"/>
      <c r="B409" s="330"/>
      <c r="C409" s="105"/>
      <c r="D409" s="63"/>
      <c r="E409" s="1008"/>
      <c r="F409" s="142"/>
      <c r="G409" s="157"/>
      <c r="H409" s="157"/>
      <c r="I409" s="157"/>
      <c r="J409" s="157"/>
      <c r="K409" s="157"/>
      <c r="L409" s="157"/>
      <c r="M409" s="157"/>
      <c r="N409" s="444"/>
      <c r="O409" s="444"/>
      <c r="P409" s="444"/>
      <c r="Q409" s="444"/>
      <c r="R409" s="444"/>
      <c r="S409" s="444"/>
      <c r="T409" s="444"/>
      <c r="U409" s="444"/>
      <c r="V409" s="444"/>
      <c r="W409" s="31"/>
      <c r="X409" s="31"/>
      <c r="Y409" s="31"/>
      <c r="Z409" s="46"/>
      <c r="AA409" s="143"/>
      <c r="AB409" s="213"/>
      <c r="AC409" s="214"/>
      <c r="AD409" s="215"/>
      <c r="AE409" s="126"/>
      <c r="AF409" s="327"/>
      <c r="AG409" s="129"/>
      <c r="AH409" s="129"/>
      <c r="AI409" s="129"/>
      <c r="AJ409" s="129"/>
      <c r="AK409" s="129"/>
      <c r="AL409" s="129"/>
      <c r="AM409" s="129"/>
      <c r="AN409" s="129"/>
      <c r="AO409" s="129"/>
      <c r="AP409" s="31"/>
      <c r="AQ409" s="45"/>
      <c r="AR409" s="31"/>
    </row>
    <row r="410" spans="1:44">
      <c r="A410" s="328"/>
      <c r="B410" s="330"/>
      <c r="C410" s="105"/>
      <c r="D410" s="63"/>
      <c r="E410" s="1008"/>
      <c r="F410" s="142"/>
      <c r="G410" s="1011" t="s">
        <v>730</v>
      </c>
      <c r="H410" s="1011"/>
      <c r="I410" s="1011"/>
      <c r="J410" s="1011"/>
      <c r="K410" s="1011"/>
      <c r="L410" s="1011"/>
      <c r="M410" s="1011"/>
      <c r="N410" s="1011"/>
      <c r="O410" s="1011"/>
      <c r="P410" s="1011"/>
      <c r="Q410" s="1011"/>
      <c r="R410" s="1011"/>
      <c r="S410" s="1011"/>
      <c r="T410" s="1011"/>
      <c r="U410" s="1011"/>
      <c r="V410" s="1011"/>
      <c r="W410" s="1011"/>
      <c r="X410" s="1011"/>
      <c r="Y410" s="1011"/>
      <c r="Z410" s="1011"/>
      <c r="AA410" s="143"/>
      <c r="AB410" s="213"/>
      <c r="AC410" s="214"/>
      <c r="AD410" s="215"/>
      <c r="AE410" s="126"/>
      <c r="AF410" s="327"/>
      <c r="AG410" s="129"/>
      <c r="AH410" s="129"/>
      <c r="AI410" s="129"/>
      <c r="AJ410" s="129"/>
      <c r="AK410" s="129"/>
      <c r="AL410" s="129"/>
      <c r="AM410" s="129"/>
      <c r="AN410" s="129"/>
      <c r="AO410" s="129"/>
      <c r="AP410" s="31"/>
      <c r="AQ410" s="45"/>
      <c r="AR410" s="31"/>
    </row>
    <row r="411" spans="1:44">
      <c r="A411" s="328"/>
      <c r="B411" s="330"/>
      <c r="C411" s="105"/>
      <c r="D411" s="63"/>
      <c r="E411" s="47"/>
      <c r="F411" s="142"/>
      <c r="G411" s="2105"/>
      <c r="H411" s="2106"/>
      <c r="I411" s="2106"/>
      <c r="J411" s="2106"/>
      <c r="K411" s="2106"/>
      <c r="L411" s="2106"/>
      <c r="M411" s="2106"/>
      <c r="N411" s="2106"/>
      <c r="O411" s="2106"/>
      <c r="P411" s="2106"/>
      <c r="Q411" s="2106"/>
      <c r="R411" s="2106"/>
      <c r="S411" s="2106"/>
      <c r="T411" s="2106"/>
      <c r="U411" s="2106"/>
      <c r="V411" s="2106"/>
      <c r="W411" s="2106"/>
      <c r="X411" s="2106"/>
      <c r="Y411" s="2106"/>
      <c r="Z411" s="2107"/>
      <c r="AA411" s="143"/>
      <c r="AB411" s="213"/>
      <c r="AC411" s="214"/>
      <c r="AD411" s="215"/>
      <c r="AE411" s="126"/>
      <c r="AF411" s="327"/>
      <c r="AG411" s="129"/>
      <c r="AH411" s="129"/>
      <c r="AI411" s="129"/>
      <c r="AJ411" s="129"/>
      <c r="AK411" s="129"/>
      <c r="AL411" s="129"/>
      <c r="AM411" s="129"/>
      <c r="AN411" s="129"/>
      <c r="AO411" s="129"/>
      <c r="AP411" s="31"/>
      <c r="AQ411" s="45"/>
      <c r="AR411" s="31"/>
    </row>
    <row r="412" spans="1:44">
      <c r="A412" s="328"/>
      <c r="B412" s="330"/>
      <c r="C412" s="105"/>
      <c r="D412" s="63"/>
      <c r="E412" s="47"/>
      <c r="F412" s="142"/>
      <c r="G412" s="2108"/>
      <c r="H412" s="2109"/>
      <c r="I412" s="2109"/>
      <c r="J412" s="2109"/>
      <c r="K412" s="2109"/>
      <c r="L412" s="2109"/>
      <c r="M412" s="2109"/>
      <c r="N412" s="2109"/>
      <c r="O412" s="2109"/>
      <c r="P412" s="2109"/>
      <c r="Q412" s="2109"/>
      <c r="R412" s="2109"/>
      <c r="S412" s="2109"/>
      <c r="T412" s="2109"/>
      <c r="U412" s="2109"/>
      <c r="V412" s="2109"/>
      <c r="W412" s="2109"/>
      <c r="X412" s="2109"/>
      <c r="Y412" s="2109"/>
      <c r="Z412" s="2110"/>
      <c r="AA412" s="143"/>
      <c r="AB412" s="213"/>
      <c r="AC412" s="214"/>
      <c r="AD412" s="215"/>
      <c r="AE412" s="126"/>
      <c r="AF412" s="327"/>
      <c r="AG412" s="129"/>
      <c r="AH412" s="129"/>
      <c r="AI412" s="129"/>
      <c r="AJ412" s="129"/>
      <c r="AK412" s="129"/>
      <c r="AL412" s="129"/>
      <c r="AM412" s="129"/>
      <c r="AN412" s="129"/>
      <c r="AO412" s="129"/>
      <c r="AP412" s="31"/>
      <c r="AQ412" s="45"/>
      <c r="AR412" s="31"/>
    </row>
    <row r="413" spans="1:44">
      <c r="A413" s="328"/>
      <c r="B413" s="330"/>
      <c r="C413" s="105"/>
      <c r="D413" s="139"/>
      <c r="E413" s="47"/>
      <c r="F413" s="142"/>
      <c r="G413" s="46"/>
      <c r="H413" s="46"/>
      <c r="I413" s="46"/>
      <c r="J413" s="46"/>
      <c r="K413" s="46"/>
      <c r="L413" s="46"/>
      <c r="M413" s="46"/>
      <c r="N413" s="46"/>
      <c r="O413" s="46"/>
      <c r="P413" s="46"/>
      <c r="Q413" s="46"/>
      <c r="R413" s="46"/>
      <c r="S413" s="46"/>
      <c r="T413" s="46"/>
      <c r="U413" s="46"/>
      <c r="V413" s="46"/>
      <c r="W413" s="46"/>
      <c r="X413" s="46"/>
      <c r="Y413" s="46"/>
      <c r="Z413" s="46"/>
      <c r="AA413" s="143"/>
      <c r="AB413" s="213"/>
      <c r="AC413" s="214"/>
      <c r="AD413" s="215"/>
      <c r="AE413" s="126"/>
      <c r="AF413" s="327"/>
      <c r="AG413" s="129"/>
      <c r="AH413" s="129"/>
      <c r="AI413" s="129"/>
      <c r="AJ413" s="129"/>
      <c r="AK413" s="129"/>
      <c r="AL413" s="129"/>
      <c r="AM413" s="129"/>
      <c r="AN413" s="129"/>
      <c r="AO413" s="129"/>
      <c r="AP413" s="31"/>
      <c r="AQ413" s="45"/>
      <c r="AR413" s="31"/>
    </row>
    <row r="414" spans="1:44">
      <c r="A414" s="331"/>
      <c r="B414" s="332"/>
      <c r="C414" s="373"/>
      <c r="D414" s="333"/>
      <c r="E414" s="203"/>
      <c r="F414" s="334"/>
      <c r="G414" s="262"/>
      <c r="H414" s="262"/>
      <c r="I414" s="262"/>
      <c r="J414" s="262"/>
      <c r="K414" s="262"/>
      <c r="L414" s="262"/>
      <c r="M414" s="262"/>
      <c r="N414" s="262"/>
      <c r="O414" s="262"/>
      <c r="P414" s="262"/>
      <c r="Q414" s="262"/>
      <c r="R414" s="262"/>
      <c r="S414" s="262"/>
      <c r="T414" s="262"/>
      <c r="U414" s="262"/>
      <c r="V414" s="262"/>
      <c r="W414" s="262"/>
      <c r="X414" s="262"/>
      <c r="Y414" s="262"/>
      <c r="Z414" s="262"/>
      <c r="AA414" s="335"/>
      <c r="AB414" s="216"/>
      <c r="AC414" s="217"/>
      <c r="AD414" s="218"/>
      <c r="AE414" s="126"/>
      <c r="AF414" s="327"/>
      <c r="AG414" s="129"/>
      <c r="AH414" s="129"/>
      <c r="AI414" s="129"/>
      <c r="AJ414" s="129"/>
      <c r="AK414" s="129"/>
      <c r="AL414" s="129"/>
      <c r="AM414" s="129"/>
      <c r="AN414" s="129"/>
      <c r="AO414" s="129"/>
      <c r="AP414" s="31"/>
      <c r="AQ414" s="45"/>
      <c r="AR414" s="31"/>
    </row>
    <row r="415" spans="1:44" ht="5.25" customHeight="1">
      <c r="A415" s="328"/>
      <c r="B415" s="330"/>
      <c r="C415" s="105"/>
      <c r="D415" s="139"/>
      <c r="E415" s="47"/>
      <c r="F415" s="142"/>
      <c r="G415" s="46"/>
      <c r="H415" s="46"/>
      <c r="I415" s="46"/>
      <c r="J415" s="46"/>
      <c r="K415" s="46"/>
      <c r="L415" s="46"/>
      <c r="M415" s="46"/>
      <c r="N415" s="46"/>
      <c r="O415" s="46"/>
      <c r="P415" s="46"/>
      <c r="Q415" s="46"/>
      <c r="R415" s="46"/>
      <c r="S415" s="46"/>
      <c r="T415" s="46"/>
      <c r="U415" s="46"/>
      <c r="V415" s="46"/>
      <c r="W415" s="46"/>
      <c r="X415" s="46"/>
      <c r="Y415" s="46"/>
      <c r="Z415" s="46"/>
      <c r="AA415" s="143"/>
      <c r="AB415" s="144"/>
      <c r="AC415" s="145"/>
      <c r="AD415" s="146"/>
      <c r="AE415" s="126"/>
      <c r="AF415" s="327"/>
      <c r="AG415" s="129"/>
      <c r="AH415" s="129"/>
      <c r="AI415" s="129"/>
      <c r="AJ415" s="129"/>
      <c r="AK415" s="129"/>
      <c r="AL415" s="129"/>
      <c r="AM415" s="129"/>
      <c r="AN415" s="129"/>
      <c r="AO415" s="129"/>
      <c r="AP415" s="31"/>
      <c r="AQ415" s="45"/>
      <c r="AR415" s="31"/>
    </row>
    <row r="416" spans="1:44" ht="13.5" customHeight="1">
      <c r="A416" s="328"/>
      <c r="B416" s="59">
        <v>15</v>
      </c>
      <c r="C416" s="1497" t="s">
        <v>555</v>
      </c>
      <c r="D416" s="63" t="s">
        <v>241</v>
      </c>
      <c r="E416" s="1008" t="s">
        <v>557</v>
      </c>
      <c r="F416" s="142"/>
      <c r="G416" s="1011" t="s">
        <v>72</v>
      </c>
      <c r="H416" s="1011"/>
      <c r="I416" s="1011"/>
      <c r="J416" s="1011"/>
      <c r="K416" s="1011"/>
      <c r="L416" s="1011"/>
      <c r="M416" s="1012"/>
      <c r="N416" s="1058" t="s">
        <v>114</v>
      </c>
      <c r="O416" s="1058"/>
      <c r="P416" s="1058"/>
      <c r="Q416" s="1058"/>
      <c r="R416" s="1058"/>
      <c r="S416" s="1058"/>
      <c r="T416" s="1058"/>
      <c r="U416" s="1058"/>
      <c r="V416" s="1058"/>
      <c r="W416" s="31"/>
      <c r="X416" s="31"/>
      <c r="Y416" s="31"/>
      <c r="Z416" s="46"/>
      <c r="AA416" s="143"/>
      <c r="AB416" s="1082" t="s">
        <v>495</v>
      </c>
      <c r="AC416" s="1113"/>
      <c r="AD416" s="1114"/>
      <c r="AE416" s="126"/>
      <c r="AF416" s="327"/>
      <c r="AG416" s="129"/>
      <c r="AH416" s="129"/>
      <c r="AI416" s="129"/>
      <c r="AJ416" s="129"/>
      <c r="AK416" s="129"/>
      <c r="AL416" s="129"/>
      <c r="AM416" s="129"/>
      <c r="AN416" s="129"/>
      <c r="AO416" s="129"/>
      <c r="AP416" s="31"/>
      <c r="AQ416" s="45"/>
      <c r="AR416" s="31"/>
    </row>
    <row r="417" spans="1:44">
      <c r="A417" s="328"/>
      <c r="B417" s="59"/>
      <c r="C417" s="1497"/>
      <c r="D417" s="63"/>
      <c r="E417" s="1008"/>
      <c r="F417" s="142"/>
      <c r="G417" s="1011"/>
      <c r="H417" s="1011"/>
      <c r="I417" s="1011"/>
      <c r="J417" s="1011"/>
      <c r="K417" s="1011"/>
      <c r="L417" s="1011"/>
      <c r="M417" s="1012"/>
      <c r="N417" s="1058"/>
      <c r="O417" s="1058"/>
      <c r="P417" s="1058"/>
      <c r="Q417" s="1058"/>
      <c r="R417" s="1058"/>
      <c r="S417" s="1058"/>
      <c r="T417" s="1058"/>
      <c r="U417" s="1058"/>
      <c r="V417" s="1058"/>
      <c r="W417" s="31"/>
      <c r="X417" s="31"/>
      <c r="Y417" s="31"/>
      <c r="Z417" s="46"/>
      <c r="AA417" s="143"/>
      <c r="AB417" s="1082"/>
      <c r="AC417" s="1113"/>
      <c r="AD417" s="1114"/>
      <c r="AE417" s="126"/>
      <c r="AF417" s="327"/>
      <c r="AG417" s="129"/>
      <c r="AH417" s="129"/>
      <c r="AI417" s="129"/>
      <c r="AJ417" s="129"/>
      <c r="AK417" s="129"/>
      <c r="AL417" s="129"/>
      <c r="AM417" s="129"/>
      <c r="AN417" s="129"/>
      <c r="AO417" s="129"/>
      <c r="AP417" s="31"/>
      <c r="AQ417" s="45"/>
      <c r="AR417" s="31"/>
    </row>
    <row r="418" spans="1:44" ht="21" customHeight="1">
      <c r="A418" s="328"/>
      <c r="B418" s="59"/>
      <c r="C418" s="1497"/>
      <c r="D418" s="63"/>
      <c r="E418" s="1008"/>
      <c r="F418" s="142"/>
      <c r="G418" s="157"/>
      <c r="H418" s="157"/>
      <c r="I418" s="157"/>
      <c r="J418" s="157"/>
      <c r="K418" s="157"/>
      <c r="L418" s="157"/>
      <c r="M418" s="157"/>
      <c r="N418" s="110"/>
      <c r="O418" s="110"/>
      <c r="P418" s="110"/>
      <c r="Q418" s="110"/>
      <c r="R418" s="110"/>
      <c r="S418" s="110"/>
      <c r="T418" s="110"/>
      <c r="U418" s="110"/>
      <c r="V418" s="110"/>
      <c r="W418" s="31"/>
      <c r="X418" s="31"/>
      <c r="Y418" s="31"/>
      <c r="Z418" s="46"/>
      <c r="AA418" s="143"/>
      <c r="AB418" s="1082"/>
      <c r="AC418" s="1113"/>
      <c r="AD418" s="1114"/>
      <c r="AE418" s="126"/>
      <c r="AF418" s="327"/>
      <c r="AG418" s="129"/>
      <c r="AH418" s="129"/>
      <c r="AI418" s="129"/>
      <c r="AJ418" s="129"/>
      <c r="AK418" s="129"/>
      <c r="AL418" s="129"/>
      <c r="AM418" s="129"/>
      <c r="AN418" s="129"/>
      <c r="AO418" s="129"/>
      <c r="AP418" s="31"/>
      <c r="AQ418" s="45"/>
      <c r="AR418" s="31"/>
    </row>
    <row r="419" spans="1:44" ht="13.5" customHeight="1">
      <c r="A419" s="328"/>
      <c r="B419" s="59"/>
      <c r="C419" s="488"/>
      <c r="D419" s="585" t="s">
        <v>1210</v>
      </c>
      <c r="E419" s="1008" t="s">
        <v>556</v>
      </c>
      <c r="F419" s="142"/>
      <c r="G419" s="927" t="s">
        <v>728</v>
      </c>
      <c r="H419" s="927"/>
      <c r="I419" s="927"/>
      <c r="J419" s="927"/>
      <c r="K419" s="927"/>
      <c r="L419" s="927"/>
      <c r="M419" s="927"/>
      <c r="N419" s="927"/>
      <c r="O419" s="927"/>
      <c r="P419" s="927"/>
      <c r="Q419" s="927"/>
      <c r="R419" s="927"/>
      <c r="S419" s="927"/>
      <c r="T419" s="927"/>
      <c r="U419" s="927"/>
      <c r="V419" s="927"/>
      <c r="W419" s="927"/>
      <c r="X419" s="927"/>
      <c r="Y419" s="31"/>
      <c r="Z419" s="46"/>
      <c r="AA419" s="143"/>
      <c r="AB419" s="1082"/>
      <c r="AC419" s="1113"/>
      <c r="AD419" s="1114"/>
      <c r="AE419" s="126"/>
      <c r="AF419" s="327"/>
      <c r="AG419" s="129"/>
      <c r="AH419" s="129"/>
      <c r="AI419" s="129"/>
      <c r="AJ419" s="129"/>
      <c r="AK419" s="129"/>
      <c r="AL419" s="129"/>
      <c r="AM419" s="129"/>
      <c r="AN419" s="129"/>
      <c r="AO419" s="129"/>
      <c r="AP419" s="31"/>
      <c r="AQ419" s="45"/>
      <c r="AR419" s="31"/>
    </row>
    <row r="420" spans="1:44">
      <c r="A420" s="328"/>
      <c r="B420" s="59"/>
      <c r="C420" s="488"/>
      <c r="D420" s="63"/>
      <c r="E420" s="1008"/>
      <c r="F420" s="142"/>
      <c r="G420" s="2199"/>
      <c r="H420" s="2200"/>
      <c r="I420" s="2200"/>
      <c r="J420" s="2200"/>
      <c r="K420" s="2200"/>
      <c r="L420" s="2200"/>
      <c r="M420" s="2200"/>
      <c r="N420" s="2200"/>
      <c r="O420" s="2200"/>
      <c r="P420" s="2200"/>
      <c r="Q420" s="2200"/>
      <c r="R420" s="2200"/>
      <c r="S420" s="2200"/>
      <c r="T420" s="2200"/>
      <c r="U420" s="2200"/>
      <c r="V420" s="2200"/>
      <c r="W420" s="2200"/>
      <c r="X420" s="2200"/>
      <c r="Y420" s="2200"/>
      <c r="Z420" s="2201"/>
      <c r="AA420" s="143"/>
      <c r="AB420" s="190"/>
      <c r="AC420" s="191"/>
      <c r="AD420" s="192"/>
      <c r="AE420" s="126"/>
      <c r="AF420" s="327"/>
      <c r="AG420" s="129"/>
      <c r="AH420" s="129"/>
      <c r="AI420" s="129"/>
      <c r="AJ420" s="129"/>
      <c r="AK420" s="129"/>
      <c r="AL420" s="129"/>
      <c r="AM420" s="129"/>
      <c r="AN420" s="129"/>
      <c r="AO420" s="129"/>
      <c r="AP420" s="31"/>
      <c r="AQ420" s="45"/>
      <c r="AR420" s="31"/>
    </row>
    <row r="421" spans="1:44">
      <c r="A421" s="328"/>
      <c r="B421" s="59"/>
      <c r="C421" s="488"/>
      <c r="D421" s="63"/>
      <c r="E421" s="1008"/>
      <c r="F421" s="142"/>
      <c r="G421" s="2167"/>
      <c r="H421" s="2168"/>
      <c r="I421" s="2168"/>
      <c r="J421" s="2168"/>
      <c r="K421" s="2168"/>
      <c r="L421" s="2168"/>
      <c r="M421" s="2168"/>
      <c r="N421" s="2168"/>
      <c r="O421" s="2168"/>
      <c r="P421" s="2168"/>
      <c r="Q421" s="2168"/>
      <c r="R421" s="2168"/>
      <c r="S421" s="2168"/>
      <c r="T421" s="2168"/>
      <c r="U421" s="2168"/>
      <c r="V421" s="2168"/>
      <c r="W421" s="2168"/>
      <c r="X421" s="2168"/>
      <c r="Y421" s="2168"/>
      <c r="Z421" s="2169"/>
      <c r="AA421" s="143"/>
      <c r="AB421" s="190"/>
      <c r="AC421" s="191"/>
      <c r="AD421" s="192"/>
      <c r="AE421" s="126"/>
      <c r="AF421" s="327"/>
      <c r="AG421" s="129"/>
      <c r="AH421" s="129"/>
      <c r="AI421" s="129"/>
      <c r="AJ421" s="129"/>
      <c r="AK421" s="129"/>
      <c r="AL421" s="129"/>
      <c r="AM421" s="129"/>
      <c r="AN421" s="129"/>
      <c r="AO421" s="129"/>
      <c r="AP421" s="31"/>
      <c r="AQ421" s="45"/>
      <c r="AR421" s="31"/>
    </row>
    <row r="422" spans="1:44" ht="8.25" customHeight="1">
      <c r="A422" s="328"/>
      <c r="B422" s="59"/>
      <c r="C422" s="488"/>
      <c r="D422" s="63"/>
      <c r="E422" s="1008"/>
      <c r="F422" s="142"/>
      <c r="G422" s="31"/>
      <c r="H422" s="31"/>
      <c r="I422" s="31"/>
      <c r="J422" s="31"/>
      <c r="K422" s="31"/>
      <c r="L422" s="31"/>
      <c r="M422" s="31"/>
      <c r="N422" s="31"/>
      <c r="O422" s="31"/>
      <c r="P422" s="31"/>
      <c r="Q422" s="31"/>
      <c r="R422" s="31"/>
      <c r="S422" s="31"/>
      <c r="T422" s="31"/>
      <c r="U422" s="31"/>
      <c r="V422" s="31"/>
      <c r="W422" s="31"/>
      <c r="X422" s="31"/>
      <c r="Y422" s="31"/>
      <c r="Z422" s="46"/>
      <c r="AA422" s="143"/>
      <c r="AB422" s="190"/>
      <c r="AC422" s="191"/>
      <c r="AD422" s="192"/>
      <c r="AE422" s="126"/>
      <c r="AF422" s="327"/>
      <c r="AG422" s="129"/>
      <c r="AH422" s="129"/>
      <c r="AI422" s="129"/>
      <c r="AJ422" s="129"/>
      <c r="AK422" s="129"/>
      <c r="AL422" s="129"/>
      <c r="AM422" s="129"/>
      <c r="AN422" s="129"/>
      <c r="AO422" s="129"/>
      <c r="AP422" s="31"/>
      <c r="AQ422" s="45"/>
      <c r="AR422" s="31"/>
    </row>
    <row r="423" spans="1:44">
      <c r="A423" s="328"/>
      <c r="B423" s="59"/>
      <c r="C423" s="488"/>
      <c r="D423" s="63"/>
      <c r="E423" s="47"/>
      <c r="F423" s="142"/>
      <c r="G423" s="221"/>
      <c r="H423" s="221"/>
      <c r="I423" s="221"/>
      <c r="J423" s="221"/>
      <c r="K423" s="221"/>
      <c r="L423" s="221"/>
      <c r="M423" s="221"/>
      <c r="N423" s="221"/>
      <c r="O423" s="221"/>
      <c r="P423" s="221"/>
      <c r="Q423" s="221"/>
      <c r="R423" s="221"/>
      <c r="S423" s="221"/>
      <c r="T423" s="350"/>
      <c r="U423" s="350"/>
      <c r="V423" s="350"/>
      <c r="W423" s="350"/>
      <c r="X423" s="350"/>
      <c r="Y423" s="31"/>
      <c r="Z423" s="46"/>
      <c r="AA423" s="143"/>
      <c r="AB423" s="144"/>
      <c r="AC423" s="145"/>
      <c r="AD423" s="146"/>
      <c r="AE423" s="126"/>
      <c r="AF423" s="327"/>
      <c r="AG423" s="129"/>
      <c r="AH423" s="129"/>
      <c r="AI423" s="129"/>
      <c r="AJ423" s="129"/>
      <c r="AK423" s="129"/>
      <c r="AL423" s="129"/>
      <c r="AM423" s="129"/>
      <c r="AN423" s="129"/>
      <c r="AO423" s="129"/>
      <c r="AP423" s="31"/>
      <c r="AQ423" s="45"/>
      <c r="AR423" s="31"/>
    </row>
    <row r="424" spans="1:44" ht="16.5" customHeight="1">
      <c r="A424" s="328"/>
      <c r="B424" s="59"/>
      <c r="C424" s="488"/>
      <c r="D424" s="63"/>
      <c r="E424" s="47"/>
      <c r="F424" s="142"/>
      <c r="G424" s="31"/>
      <c r="H424" s="31"/>
      <c r="I424" s="31"/>
      <c r="J424" s="31"/>
      <c r="K424" s="31"/>
      <c r="L424" s="31"/>
      <c r="M424" s="31"/>
      <c r="N424" s="31"/>
      <c r="O424" s="31"/>
      <c r="P424" s="31"/>
      <c r="Q424" s="31"/>
      <c r="R424" s="31"/>
      <c r="S424" s="31"/>
      <c r="T424" s="31"/>
      <c r="U424" s="31"/>
      <c r="V424" s="31"/>
      <c r="W424" s="31"/>
      <c r="X424" s="31"/>
      <c r="Y424" s="31"/>
      <c r="Z424" s="46"/>
      <c r="AA424" s="143"/>
      <c r="AB424" s="144"/>
      <c r="AC424" s="145"/>
      <c r="AD424" s="146"/>
      <c r="AE424" s="126"/>
      <c r="AF424" s="327"/>
      <c r="AG424" s="129"/>
      <c r="AH424" s="129"/>
      <c r="AI424" s="129"/>
      <c r="AJ424" s="129"/>
      <c r="AK424" s="129"/>
      <c r="AL424" s="129"/>
      <c r="AM424" s="129"/>
      <c r="AN424" s="129"/>
      <c r="AO424" s="129"/>
      <c r="AP424" s="31"/>
      <c r="AQ424" s="45"/>
      <c r="AR424" s="31"/>
    </row>
    <row r="425" spans="1:44" ht="13.5" customHeight="1">
      <c r="A425" s="328"/>
      <c r="B425" s="59"/>
      <c r="C425" s="488"/>
      <c r="D425" s="743" t="s">
        <v>241</v>
      </c>
      <c r="E425" s="1008" t="s">
        <v>504</v>
      </c>
      <c r="F425" s="142"/>
      <c r="G425" s="1011" t="s">
        <v>72</v>
      </c>
      <c r="H425" s="1011"/>
      <c r="I425" s="1011"/>
      <c r="J425" s="1011"/>
      <c r="K425" s="1011"/>
      <c r="L425" s="1011"/>
      <c r="M425" s="1012"/>
      <c r="N425" s="1058" t="s">
        <v>114</v>
      </c>
      <c r="O425" s="1058"/>
      <c r="P425" s="1058"/>
      <c r="Q425" s="1058"/>
      <c r="R425" s="1058"/>
      <c r="S425" s="1058"/>
      <c r="T425" s="1058"/>
      <c r="U425" s="1058"/>
      <c r="V425" s="1058"/>
      <c r="W425" s="31"/>
      <c r="X425" s="31"/>
      <c r="Y425" s="31"/>
      <c r="Z425" s="46"/>
      <c r="AA425" s="143"/>
      <c r="AB425" s="1082" t="s">
        <v>495</v>
      </c>
      <c r="AC425" s="1113"/>
      <c r="AD425" s="1114"/>
      <c r="AE425" s="126"/>
      <c r="AF425" s="327"/>
      <c r="AG425" s="129"/>
      <c r="AH425" s="129"/>
      <c r="AI425" s="129"/>
      <c r="AJ425" s="129"/>
      <c r="AK425" s="129"/>
      <c r="AL425" s="129"/>
      <c r="AM425" s="129"/>
      <c r="AN425" s="129"/>
      <c r="AO425" s="129"/>
      <c r="AP425" s="31"/>
      <c r="AQ425" s="45"/>
      <c r="AR425" s="31"/>
    </row>
    <row r="426" spans="1:44">
      <c r="A426" s="328"/>
      <c r="B426" s="59"/>
      <c r="C426" s="475"/>
      <c r="D426" s="585" t="s">
        <v>1210</v>
      </c>
      <c r="E426" s="1008"/>
      <c r="F426" s="142"/>
      <c r="G426" s="1011"/>
      <c r="H426" s="1011"/>
      <c r="I426" s="1011"/>
      <c r="J426" s="1011"/>
      <c r="K426" s="1011"/>
      <c r="L426" s="1011"/>
      <c r="M426" s="1012"/>
      <c r="N426" s="1058"/>
      <c r="O426" s="1058"/>
      <c r="P426" s="1058"/>
      <c r="Q426" s="1058"/>
      <c r="R426" s="1058"/>
      <c r="S426" s="1058"/>
      <c r="T426" s="1058"/>
      <c r="U426" s="1058"/>
      <c r="V426" s="1058"/>
      <c r="W426" s="31"/>
      <c r="X426" s="31"/>
      <c r="Y426" s="31"/>
      <c r="Z426" s="46"/>
      <c r="AA426" s="143"/>
      <c r="AB426" s="1082"/>
      <c r="AC426" s="1113"/>
      <c r="AD426" s="1114"/>
      <c r="AE426" s="126"/>
      <c r="AF426" s="327"/>
      <c r="AG426" s="129"/>
      <c r="AH426" s="129"/>
      <c r="AI426" s="129"/>
      <c r="AJ426" s="129"/>
      <c r="AK426" s="129"/>
      <c r="AL426" s="129"/>
      <c r="AM426" s="129"/>
      <c r="AN426" s="129"/>
      <c r="AO426" s="129"/>
      <c r="AP426" s="31"/>
      <c r="AQ426" s="45"/>
      <c r="AR426" s="31"/>
    </row>
    <row r="427" spans="1:44">
      <c r="A427" s="328"/>
      <c r="B427" s="59"/>
      <c r="C427" s="475"/>
      <c r="D427" s="63"/>
      <c r="E427" s="1008"/>
      <c r="F427" s="142"/>
      <c r="G427" s="157"/>
      <c r="H427" s="157"/>
      <c r="I427" s="157"/>
      <c r="J427" s="157"/>
      <c r="K427" s="157"/>
      <c r="L427" s="157"/>
      <c r="M427" s="157"/>
      <c r="N427" s="444"/>
      <c r="O427" s="444"/>
      <c r="P427" s="444"/>
      <c r="Q427" s="444"/>
      <c r="R427" s="444"/>
      <c r="S427" s="444"/>
      <c r="T427" s="444"/>
      <c r="U427" s="444"/>
      <c r="V427" s="444"/>
      <c r="W427" s="31"/>
      <c r="X427" s="31"/>
      <c r="Y427" s="31"/>
      <c r="Z427" s="46"/>
      <c r="AA427" s="143"/>
      <c r="AB427" s="1082"/>
      <c r="AC427" s="1113"/>
      <c r="AD427" s="1114"/>
      <c r="AE427" s="126"/>
      <c r="AF427" s="327"/>
      <c r="AG427" s="129"/>
      <c r="AH427" s="129"/>
      <c r="AI427" s="129"/>
      <c r="AJ427" s="129"/>
      <c r="AK427" s="129"/>
      <c r="AL427" s="129"/>
      <c r="AM427" s="129"/>
      <c r="AN427" s="129"/>
      <c r="AO427" s="129"/>
      <c r="AP427" s="31"/>
      <c r="AQ427" s="45"/>
      <c r="AR427" s="31"/>
    </row>
    <row r="428" spans="1:44">
      <c r="A428" s="328"/>
      <c r="B428" s="59"/>
      <c r="C428" s="475"/>
      <c r="D428" s="63"/>
      <c r="E428" s="1008"/>
      <c r="F428" s="142"/>
      <c r="G428" s="31" t="s">
        <v>729</v>
      </c>
      <c r="H428" s="31"/>
      <c r="I428" s="31"/>
      <c r="J428" s="31"/>
      <c r="K428" s="31"/>
      <c r="L428" s="31"/>
      <c r="M428" s="31"/>
      <c r="N428" s="31"/>
      <c r="O428" s="31"/>
      <c r="P428" s="31"/>
      <c r="Q428" s="31"/>
      <c r="R428" s="31"/>
      <c r="S428" s="31"/>
      <c r="T428" s="31"/>
      <c r="U428" s="31"/>
      <c r="V428" s="31"/>
      <c r="W428" s="31"/>
      <c r="X428" s="31"/>
      <c r="Y428" s="31"/>
      <c r="Z428" s="46"/>
      <c r="AA428" s="143"/>
      <c r="AB428" s="1082"/>
      <c r="AC428" s="1113"/>
      <c r="AD428" s="1114"/>
      <c r="AE428" s="126"/>
      <c r="AF428" s="327"/>
      <c r="AG428" s="129"/>
      <c r="AH428" s="129"/>
      <c r="AI428" s="129"/>
      <c r="AJ428" s="129"/>
      <c r="AK428" s="129"/>
      <c r="AL428" s="129"/>
      <c r="AM428" s="129"/>
      <c r="AN428" s="129"/>
      <c r="AO428" s="129"/>
      <c r="AP428" s="31"/>
      <c r="AQ428" s="45"/>
      <c r="AR428" s="31"/>
    </row>
    <row r="429" spans="1:44">
      <c r="A429" s="328"/>
      <c r="B429" s="59"/>
      <c r="C429" s="475"/>
      <c r="D429" s="63"/>
      <c r="E429" s="1008"/>
      <c r="F429" s="142"/>
      <c r="G429" s="2105"/>
      <c r="H429" s="2106"/>
      <c r="I429" s="2106"/>
      <c r="J429" s="2106"/>
      <c r="K429" s="2106"/>
      <c r="L429" s="2106"/>
      <c r="M429" s="2106"/>
      <c r="N429" s="2106"/>
      <c r="O429" s="2106"/>
      <c r="P429" s="2106"/>
      <c r="Q429" s="2106"/>
      <c r="R429" s="2106"/>
      <c r="S429" s="2106"/>
      <c r="T429" s="2106"/>
      <c r="U429" s="2106"/>
      <c r="V429" s="2106"/>
      <c r="W429" s="2106"/>
      <c r="X429" s="2106"/>
      <c r="Y429" s="2106"/>
      <c r="Z429" s="2107"/>
      <c r="AA429" s="143"/>
      <c r="AB429" s="213"/>
      <c r="AC429" s="214"/>
      <c r="AD429" s="215"/>
      <c r="AE429" s="126"/>
      <c r="AF429" s="327"/>
      <c r="AG429" s="129"/>
      <c r="AH429" s="129"/>
      <c r="AI429" s="129"/>
      <c r="AJ429" s="129"/>
      <c r="AK429" s="129"/>
      <c r="AL429" s="129"/>
      <c r="AM429" s="129"/>
      <c r="AN429" s="129"/>
      <c r="AO429" s="129"/>
      <c r="AP429" s="31"/>
      <c r="AQ429" s="45"/>
      <c r="AR429" s="31"/>
    </row>
    <row r="430" spans="1:44">
      <c r="A430" s="328"/>
      <c r="B430" s="59"/>
      <c r="C430" s="475"/>
      <c r="D430" s="63"/>
      <c r="E430" s="1008"/>
      <c r="F430" s="142"/>
      <c r="G430" s="2108"/>
      <c r="H430" s="2109"/>
      <c r="I430" s="2109"/>
      <c r="J430" s="2109"/>
      <c r="K430" s="2109"/>
      <c r="L430" s="2109"/>
      <c r="M430" s="2109"/>
      <c r="N430" s="2109"/>
      <c r="O430" s="2109"/>
      <c r="P430" s="2109"/>
      <c r="Q430" s="2109"/>
      <c r="R430" s="2109"/>
      <c r="S430" s="2109"/>
      <c r="T430" s="2109"/>
      <c r="U430" s="2109"/>
      <c r="V430" s="2109"/>
      <c r="W430" s="2109"/>
      <c r="X430" s="2109"/>
      <c r="Y430" s="2109"/>
      <c r="Z430" s="2110"/>
      <c r="AA430" s="143"/>
      <c r="AB430" s="213"/>
      <c r="AC430" s="214"/>
      <c r="AD430" s="215"/>
      <c r="AE430" s="126"/>
      <c r="AF430" s="327"/>
      <c r="AG430" s="129"/>
      <c r="AH430" s="129"/>
      <c r="AI430" s="129"/>
      <c r="AJ430" s="129"/>
      <c r="AK430" s="129"/>
      <c r="AL430" s="129"/>
      <c r="AM430" s="129"/>
      <c r="AN430" s="129"/>
      <c r="AO430" s="129"/>
      <c r="AP430" s="31"/>
      <c r="AQ430" s="45"/>
      <c r="AR430" s="31"/>
    </row>
    <row r="431" spans="1:44" ht="14.25" customHeight="1">
      <c r="A431" s="328"/>
      <c r="B431" s="59"/>
      <c r="C431" s="475"/>
      <c r="D431" s="63"/>
      <c r="E431" s="1008"/>
      <c r="F431" s="142"/>
      <c r="G431" s="46"/>
      <c r="H431" s="46"/>
      <c r="I431" s="46"/>
      <c r="J431" s="46"/>
      <c r="K431" s="46"/>
      <c r="L431" s="46"/>
      <c r="M431" s="46"/>
      <c r="N431" s="46"/>
      <c r="O431" s="46"/>
      <c r="P431" s="46"/>
      <c r="Q431" s="46"/>
      <c r="R431" s="46"/>
      <c r="S431" s="46"/>
      <c r="T431" s="46"/>
      <c r="U431" s="46"/>
      <c r="V431" s="46"/>
      <c r="W431" s="46"/>
      <c r="X431" s="46"/>
      <c r="Y431" s="46"/>
      <c r="Z431" s="46"/>
      <c r="AA431" s="143"/>
      <c r="AB431" s="213"/>
      <c r="AC431" s="214"/>
      <c r="AD431" s="215"/>
      <c r="AE431" s="126"/>
      <c r="AF431" s="327"/>
      <c r="AG431" s="129"/>
      <c r="AH431" s="129"/>
      <c r="AI431" s="129"/>
      <c r="AJ431" s="129"/>
      <c r="AK431" s="129"/>
      <c r="AL431" s="129"/>
      <c r="AM431" s="129"/>
      <c r="AN431" s="129"/>
      <c r="AO431" s="129"/>
      <c r="AP431" s="31"/>
      <c r="AQ431" s="45"/>
      <c r="AR431" s="31"/>
    </row>
    <row r="432" spans="1:44">
      <c r="A432" s="328"/>
      <c r="B432" s="59"/>
      <c r="C432" s="475"/>
      <c r="D432" s="63"/>
      <c r="E432" s="1008"/>
      <c r="F432" s="31"/>
      <c r="G432" s="2487" t="s">
        <v>731</v>
      </c>
      <c r="H432" s="2487"/>
      <c r="I432" s="2487"/>
      <c r="J432" s="2487"/>
      <c r="K432" s="2487"/>
      <c r="L432" s="2487"/>
      <c r="M432" s="2487"/>
      <c r="N432" s="2487"/>
      <c r="O432" s="2487"/>
      <c r="P432" s="2487"/>
      <c r="Q432" s="2487"/>
      <c r="R432" s="2487"/>
      <c r="S432" s="2487"/>
      <c r="T432" s="2487"/>
      <c r="U432" s="2487"/>
      <c r="V432" s="2487"/>
      <c r="W432" s="660"/>
      <c r="X432" s="124"/>
      <c r="Y432" s="46"/>
      <c r="Z432" s="46"/>
      <c r="AA432" s="143"/>
      <c r="AB432" s="213"/>
      <c r="AC432" s="214"/>
      <c r="AD432" s="215"/>
      <c r="AE432" s="126"/>
      <c r="AF432" s="327"/>
      <c r="AG432" s="129"/>
      <c r="AH432" s="129"/>
      <c r="AI432" s="129"/>
      <c r="AJ432" s="129"/>
      <c r="AK432" s="129"/>
      <c r="AL432" s="129"/>
      <c r="AM432" s="129"/>
      <c r="AN432" s="129"/>
      <c r="AO432" s="129"/>
      <c r="AP432" s="31"/>
      <c r="AQ432" s="45"/>
      <c r="AR432" s="31"/>
    </row>
    <row r="433" spans="1:44">
      <c r="A433" s="328"/>
      <c r="B433" s="59"/>
      <c r="C433" s="475"/>
      <c r="D433" s="63"/>
      <c r="E433" s="1008"/>
      <c r="F433" s="31"/>
      <c r="G433" s="2488" t="s">
        <v>732</v>
      </c>
      <c r="H433" s="2488"/>
      <c r="I433" s="2488"/>
      <c r="J433" s="2488"/>
      <c r="K433" s="2488"/>
      <c r="L433" s="2488"/>
      <c r="M433" s="2488"/>
      <c r="N433" s="2488"/>
      <c r="O433" s="2488"/>
      <c r="P433" s="2488"/>
      <c r="Q433" s="2488"/>
      <c r="R433" s="2488"/>
      <c r="S433" s="2488" t="s">
        <v>128</v>
      </c>
      <c r="T433" s="2488"/>
      <c r="U433" s="2488"/>
      <c r="V433" s="2488"/>
      <c r="W433" s="2488"/>
      <c r="X433" s="46"/>
      <c r="Y433" s="46"/>
      <c r="Z433" s="46"/>
      <c r="AA433" s="143"/>
      <c r="AB433" s="213"/>
      <c r="AC433" s="214"/>
      <c r="AD433" s="215"/>
      <c r="AE433" s="126"/>
      <c r="AF433" s="327"/>
      <c r="AG433" s="129"/>
      <c r="AH433" s="129"/>
      <c r="AI433" s="129"/>
      <c r="AJ433" s="129"/>
      <c r="AK433" s="129"/>
      <c r="AL433" s="129"/>
      <c r="AM433" s="129"/>
      <c r="AN433" s="129"/>
      <c r="AO433" s="129"/>
      <c r="AP433" s="31"/>
      <c r="AQ433" s="45"/>
      <c r="AR433" s="31"/>
    </row>
    <row r="434" spans="1:44">
      <c r="A434" s="328"/>
      <c r="B434" s="59"/>
      <c r="C434" s="475"/>
      <c r="D434" s="63"/>
      <c r="E434" s="1008"/>
      <c r="F434" s="31"/>
      <c r="G434" s="2488" t="s">
        <v>733</v>
      </c>
      <c r="H434" s="2488"/>
      <c r="I434" s="2488"/>
      <c r="J434" s="2488"/>
      <c r="K434" s="2488"/>
      <c r="L434" s="2488"/>
      <c r="M434" s="2488"/>
      <c r="N434" s="2488"/>
      <c r="O434" s="2488"/>
      <c r="P434" s="2488"/>
      <c r="Q434" s="2488"/>
      <c r="R434" s="2488"/>
      <c r="S434" s="2497" t="s">
        <v>103</v>
      </c>
      <c r="T434" s="2497"/>
      <c r="U434" s="2497"/>
      <c r="V434" s="2497"/>
      <c r="W434" s="2497"/>
      <c r="X434" s="46"/>
      <c r="Y434" s="46"/>
      <c r="Z434" s="46"/>
      <c r="AA434" s="143"/>
      <c r="AB434" s="213"/>
      <c r="AC434" s="214"/>
      <c r="AD434" s="215"/>
      <c r="AE434" s="126"/>
      <c r="AF434" s="327"/>
      <c r="AG434" s="129"/>
      <c r="AH434" s="129"/>
      <c r="AI434" s="129"/>
      <c r="AJ434" s="129"/>
      <c r="AK434" s="129"/>
      <c r="AL434" s="129"/>
      <c r="AM434" s="129"/>
      <c r="AN434" s="129"/>
      <c r="AO434" s="129"/>
      <c r="AP434" s="31"/>
      <c r="AQ434" s="45"/>
      <c r="AR434" s="31"/>
    </row>
    <row r="435" spans="1:44">
      <c r="A435" s="328"/>
      <c r="B435" s="59"/>
      <c r="C435" s="475"/>
      <c r="D435" s="63"/>
      <c r="E435" s="1008"/>
      <c r="F435" s="31"/>
      <c r="G435" s="2488" t="s">
        <v>734</v>
      </c>
      <c r="H435" s="2488"/>
      <c r="I435" s="2488"/>
      <c r="J435" s="2488"/>
      <c r="K435" s="2488"/>
      <c r="L435" s="2488"/>
      <c r="M435" s="2488"/>
      <c r="N435" s="2488"/>
      <c r="O435" s="2488"/>
      <c r="P435" s="2488"/>
      <c r="Q435" s="2488"/>
      <c r="R435" s="2488"/>
      <c r="S435" s="2497" t="s">
        <v>103</v>
      </c>
      <c r="T435" s="2497"/>
      <c r="U435" s="2497"/>
      <c r="V435" s="2497"/>
      <c r="W435" s="2497"/>
      <c r="X435" s="46"/>
      <c r="Y435" s="46"/>
      <c r="Z435" s="46"/>
      <c r="AA435" s="143"/>
      <c r="AB435" s="213"/>
      <c r="AC435" s="214"/>
      <c r="AD435" s="215"/>
      <c r="AE435" s="126"/>
      <c r="AF435" s="327"/>
      <c r="AG435" s="129"/>
      <c r="AH435" s="129"/>
      <c r="AI435" s="129"/>
      <c r="AJ435" s="129"/>
      <c r="AK435" s="129"/>
      <c r="AL435" s="129"/>
      <c r="AM435" s="129"/>
      <c r="AN435" s="129"/>
      <c r="AO435" s="129"/>
      <c r="AP435" s="31"/>
      <c r="AQ435" s="45"/>
      <c r="AR435" s="31"/>
    </row>
    <row r="436" spans="1:44">
      <c r="A436" s="328"/>
      <c r="B436" s="59"/>
      <c r="C436" s="475"/>
      <c r="D436" s="63"/>
      <c r="E436" s="1008"/>
      <c r="F436" s="31"/>
      <c r="G436" s="2488" t="s">
        <v>735</v>
      </c>
      <c r="H436" s="2488"/>
      <c r="I436" s="2488"/>
      <c r="J436" s="2488"/>
      <c r="K436" s="2488"/>
      <c r="L436" s="2488"/>
      <c r="M436" s="2488"/>
      <c r="N436" s="2488"/>
      <c r="O436" s="2488"/>
      <c r="P436" s="2488"/>
      <c r="Q436" s="2488"/>
      <c r="R436" s="2488"/>
      <c r="S436" s="2497" t="s">
        <v>103</v>
      </c>
      <c r="T436" s="2497"/>
      <c r="U436" s="2497"/>
      <c r="V436" s="2497"/>
      <c r="W436" s="2497"/>
      <c r="X436" s="46"/>
      <c r="Y436" s="46"/>
      <c r="Z436" s="46"/>
      <c r="AA436" s="143"/>
      <c r="AB436" s="213"/>
      <c r="AC436" s="214"/>
      <c r="AD436" s="215"/>
      <c r="AE436" s="126"/>
      <c r="AF436" s="327"/>
      <c r="AG436" s="129"/>
      <c r="AH436" s="129"/>
      <c r="AI436" s="129"/>
      <c r="AJ436" s="129"/>
      <c r="AK436" s="129"/>
      <c r="AL436" s="129"/>
      <c r="AM436" s="129"/>
      <c r="AN436" s="129"/>
      <c r="AO436" s="129"/>
      <c r="AP436" s="31"/>
      <c r="AQ436" s="45"/>
      <c r="AR436" s="31"/>
    </row>
    <row r="437" spans="1:44">
      <c r="A437" s="328"/>
      <c r="B437" s="59"/>
      <c r="C437" s="475"/>
      <c r="D437" s="63"/>
      <c r="E437" s="1008"/>
      <c r="F437" s="31"/>
      <c r="G437" s="656" t="s">
        <v>1142</v>
      </c>
      <c r="H437" s="656"/>
      <c r="I437" s="656"/>
      <c r="J437" s="656"/>
      <c r="K437" s="656"/>
      <c r="L437" s="656"/>
      <c r="M437" s="656"/>
      <c r="N437" s="656"/>
      <c r="O437" s="656"/>
      <c r="P437" s="656"/>
      <c r="Q437" s="656"/>
      <c r="R437" s="656"/>
      <c r="S437" s="656"/>
      <c r="T437" s="656"/>
      <c r="U437" s="656"/>
      <c r="V437" s="656"/>
      <c r="W437" s="661"/>
      <c r="X437" s="46"/>
      <c r="Y437" s="46"/>
      <c r="Z437" s="46"/>
      <c r="AA437" s="143"/>
      <c r="AB437" s="213"/>
      <c r="AC437" s="214"/>
      <c r="AD437" s="215"/>
      <c r="AE437" s="126"/>
      <c r="AF437" s="327"/>
      <c r="AG437" s="129"/>
      <c r="AH437" s="129"/>
      <c r="AI437" s="129"/>
      <c r="AJ437" s="129"/>
      <c r="AK437" s="129"/>
      <c r="AL437" s="129"/>
      <c r="AM437" s="129"/>
      <c r="AN437" s="129"/>
      <c r="AO437" s="129"/>
      <c r="AP437" s="31"/>
      <c r="AQ437" s="45"/>
      <c r="AR437" s="31"/>
    </row>
    <row r="438" spans="1:44">
      <c r="A438" s="328"/>
      <c r="B438" s="59"/>
      <c r="C438" s="475"/>
      <c r="D438" s="63"/>
      <c r="E438" s="1008"/>
      <c r="F438" s="31"/>
      <c r="G438" s="646" t="s">
        <v>1143</v>
      </c>
      <c r="H438" s="664"/>
      <c r="I438" s="664"/>
      <c r="J438" s="664"/>
      <c r="K438" s="664"/>
      <c r="L438" s="664"/>
      <c r="M438" s="664"/>
      <c r="N438" s="664"/>
      <c r="O438" s="664"/>
      <c r="P438" s="665"/>
      <c r="Q438" s="2524" t="s">
        <v>1144</v>
      </c>
      <c r="R438" s="2525"/>
      <c r="S438" s="2525"/>
      <c r="T438" s="2525"/>
      <c r="U438" s="2525"/>
      <c r="V438" s="2526"/>
      <c r="W438" s="661"/>
      <c r="X438" s="46"/>
      <c r="Y438" s="46"/>
      <c r="Z438" s="46"/>
      <c r="AA438" s="143"/>
      <c r="AB438" s="213"/>
      <c r="AC438" s="214"/>
      <c r="AD438" s="215"/>
      <c r="AE438" s="126"/>
      <c r="AF438" s="327"/>
      <c r="AG438" s="129"/>
      <c r="AH438" s="129"/>
      <c r="AI438" s="129"/>
      <c r="AJ438" s="129"/>
      <c r="AK438" s="129"/>
      <c r="AL438" s="129"/>
      <c r="AM438" s="129"/>
      <c r="AN438" s="129"/>
      <c r="AO438" s="129"/>
      <c r="AP438" s="31"/>
      <c r="AQ438" s="45"/>
      <c r="AR438" s="31"/>
    </row>
    <row r="439" spans="1:44">
      <c r="A439" s="328"/>
      <c r="B439" s="59"/>
      <c r="C439" s="475"/>
      <c r="D439" s="63"/>
      <c r="E439" s="1008"/>
      <c r="F439" s="31"/>
      <c r="G439" s="646" t="s">
        <v>1145</v>
      </c>
      <c r="H439" s="664"/>
      <c r="I439" s="664"/>
      <c r="J439" s="664"/>
      <c r="K439" s="664"/>
      <c r="L439" s="664"/>
      <c r="M439" s="664"/>
      <c r="N439" s="664"/>
      <c r="O439" s="664"/>
      <c r="P439" s="665"/>
      <c r="Q439" s="2524" t="s">
        <v>1144</v>
      </c>
      <c r="R439" s="2525"/>
      <c r="S439" s="2525"/>
      <c r="T439" s="2525"/>
      <c r="U439" s="2525"/>
      <c r="V439" s="2526"/>
      <c r="W439" s="661"/>
      <c r="X439" s="46"/>
      <c r="Y439" s="46"/>
      <c r="Z439" s="46"/>
      <c r="AA439" s="143"/>
      <c r="AB439" s="213"/>
      <c r="AC439" s="214"/>
      <c r="AD439" s="215"/>
      <c r="AE439" s="126"/>
      <c r="AF439" s="327"/>
      <c r="AG439" s="129"/>
      <c r="AH439" s="129"/>
      <c r="AI439" s="129"/>
      <c r="AJ439" s="129"/>
      <c r="AK439" s="129"/>
      <c r="AL439" s="129"/>
      <c r="AM439" s="129"/>
      <c r="AN439" s="129"/>
      <c r="AO439" s="129"/>
      <c r="AP439" s="31"/>
      <c r="AQ439" s="45"/>
      <c r="AR439" s="31"/>
    </row>
    <row r="440" spans="1:44">
      <c r="A440" s="328"/>
      <c r="B440" s="59"/>
      <c r="C440" s="475"/>
      <c r="D440" s="63"/>
      <c r="E440" s="1008"/>
      <c r="F440" s="31"/>
      <c r="G440" s="646" t="s">
        <v>1146</v>
      </c>
      <c r="H440" s="664"/>
      <c r="I440" s="664"/>
      <c r="J440" s="664"/>
      <c r="K440" s="664"/>
      <c r="L440" s="664"/>
      <c r="M440" s="664"/>
      <c r="N440" s="664"/>
      <c r="O440" s="664"/>
      <c r="P440" s="665"/>
      <c r="Q440" s="2524" t="s">
        <v>1144</v>
      </c>
      <c r="R440" s="2525"/>
      <c r="S440" s="2525"/>
      <c r="T440" s="2525"/>
      <c r="U440" s="2525"/>
      <c r="V440" s="2526"/>
      <c r="W440" s="661"/>
      <c r="X440" s="46"/>
      <c r="Y440" s="46"/>
      <c r="Z440" s="46"/>
      <c r="AA440" s="143"/>
      <c r="AB440" s="213"/>
      <c r="AC440" s="214"/>
      <c r="AD440" s="215"/>
      <c r="AE440" s="126"/>
      <c r="AF440" s="327"/>
      <c r="AG440" s="129"/>
      <c r="AH440" s="129"/>
      <c r="AI440" s="129"/>
      <c r="AJ440" s="129"/>
      <c r="AK440" s="129"/>
      <c r="AL440" s="129"/>
      <c r="AM440" s="129"/>
      <c r="AN440" s="129"/>
      <c r="AO440" s="129"/>
      <c r="AP440" s="31"/>
      <c r="AQ440" s="45"/>
      <c r="AR440" s="31"/>
    </row>
    <row r="441" spans="1:44">
      <c r="A441" s="328"/>
      <c r="B441" s="59"/>
      <c r="C441" s="475"/>
      <c r="D441" s="63"/>
      <c r="E441" s="1008"/>
      <c r="F441" s="31"/>
      <c r="G441" s="661"/>
      <c r="H441" s="661"/>
      <c r="I441" s="661"/>
      <c r="J441" s="661"/>
      <c r="K441" s="661"/>
      <c r="L441" s="661"/>
      <c r="M441" s="661"/>
      <c r="N441" s="661"/>
      <c r="O441" s="661"/>
      <c r="P441" s="661"/>
      <c r="Q441" s="661"/>
      <c r="R441" s="661"/>
      <c r="S441" s="661"/>
      <c r="T441" s="661"/>
      <c r="U441" s="661"/>
      <c r="V441" s="661"/>
      <c r="W441" s="661"/>
      <c r="X441" s="46"/>
      <c r="Y441" s="46"/>
      <c r="Z441" s="46"/>
      <c r="AA441" s="143"/>
      <c r="AB441" s="213"/>
      <c r="AC441" s="214"/>
      <c r="AD441" s="215"/>
      <c r="AE441" s="126"/>
      <c r="AF441" s="327"/>
      <c r="AG441" s="129"/>
      <c r="AH441" s="129"/>
      <c r="AI441" s="129"/>
      <c r="AJ441" s="129"/>
      <c r="AK441" s="129"/>
      <c r="AL441" s="129"/>
      <c r="AM441" s="129"/>
      <c r="AN441" s="129"/>
      <c r="AO441" s="129"/>
      <c r="AP441" s="31"/>
      <c r="AQ441" s="45"/>
      <c r="AR441" s="31"/>
    </row>
    <row r="442" spans="1:44">
      <c r="A442" s="328"/>
      <c r="B442" s="59"/>
      <c r="C442" s="475"/>
      <c r="D442" s="63"/>
      <c r="E442" s="1008"/>
      <c r="F442" s="142"/>
      <c r="G442" s="31"/>
      <c r="H442" s="31"/>
      <c r="I442" s="31"/>
      <c r="J442" s="31"/>
      <c r="K442" s="31"/>
      <c r="L442" s="31"/>
      <c r="M442" s="31"/>
      <c r="N442" s="31"/>
      <c r="O442" s="31"/>
      <c r="P442" s="31"/>
      <c r="Q442" s="31"/>
      <c r="R442" s="31"/>
      <c r="S442" s="31"/>
      <c r="T442" s="31"/>
      <c r="U442" s="31"/>
      <c r="V442" s="31"/>
      <c r="W442" s="31"/>
      <c r="X442" s="31"/>
      <c r="Y442" s="31"/>
      <c r="Z442" s="46"/>
      <c r="AA442" s="143"/>
      <c r="AB442" s="213"/>
      <c r="AC442" s="214"/>
      <c r="AD442" s="215"/>
      <c r="AE442" s="126"/>
      <c r="AF442" s="327"/>
      <c r="AG442" s="129"/>
      <c r="AH442" s="129"/>
      <c r="AI442" s="129"/>
      <c r="AJ442" s="129"/>
      <c r="AK442" s="129"/>
      <c r="AL442" s="129"/>
      <c r="AM442" s="129"/>
      <c r="AN442" s="129"/>
      <c r="AO442" s="129"/>
      <c r="AP442" s="31"/>
      <c r="AQ442" s="45"/>
      <c r="AR442" s="31"/>
    </row>
    <row r="443" spans="1:44">
      <c r="A443" s="328"/>
      <c r="B443" s="59"/>
      <c r="C443" s="475"/>
      <c r="D443" s="63"/>
      <c r="E443" s="1008"/>
      <c r="F443" s="142"/>
      <c r="W443" s="38"/>
      <c r="X443" s="31"/>
      <c r="Y443" s="31"/>
      <c r="Z443" s="46"/>
      <c r="AA443" s="143"/>
      <c r="AB443" s="144"/>
      <c r="AC443" s="145"/>
      <c r="AD443" s="146"/>
      <c r="AE443" s="126"/>
      <c r="AF443" s="327"/>
      <c r="AG443" s="129"/>
      <c r="AH443" s="129"/>
      <c r="AI443" s="129"/>
      <c r="AJ443" s="129"/>
      <c r="AK443" s="129"/>
      <c r="AL443" s="129"/>
      <c r="AM443" s="129"/>
      <c r="AN443" s="129"/>
      <c r="AO443" s="129"/>
      <c r="AP443" s="31"/>
      <c r="AQ443" s="45"/>
      <c r="AR443" s="31"/>
    </row>
    <row r="444" spans="1:44" ht="13.5" customHeight="1">
      <c r="A444" s="328"/>
      <c r="B444" s="59"/>
      <c r="C444" s="475"/>
      <c r="D444" s="743" t="s">
        <v>241</v>
      </c>
      <c r="E444" s="1008" t="s">
        <v>505</v>
      </c>
      <c r="F444" s="142"/>
      <c r="G444" s="1011" t="s">
        <v>72</v>
      </c>
      <c r="H444" s="1011"/>
      <c r="I444" s="1011"/>
      <c r="J444" s="1011"/>
      <c r="K444" s="1011"/>
      <c r="L444" s="1011"/>
      <c r="M444" s="1012"/>
      <c r="N444" s="1058" t="s">
        <v>114</v>
      </c>
      <c r="O444" s="1058"/>
      <c r="P444" s="1058"/>
      <c r="Q444" s="1058"/>
      <c r="R444" s="1058"/>
      <c r="S444" s="1058"/>
      <c r="T444" s="1058"/>
      <c r="U444" s="1058"/>
      <c r="V444" s="1058"/>
      <c r="W444" s="31"/>
      <c r="X444" s="31"/>
      <c r="Y444" s="31"/>
      <c r="Z444" s="46"/>
      <c r="AA444" s="143"/>
      <c r="AB444" s="1082" t="s">
        <v>495</v>
      </c>
      <c r="AC444" s="1113"/>
      <c r="AD444" s="1114"/>
      <c r="AE444" s="126"/>
      <c r="AF444" s="327"/>
      <c r="AG444" s="129"/>
      <c r="AH444" s="129"/>
      <c r="AI444" s="129"/>
      <c r="AJ444" s="129"/>
      <c r="AK444" s="129"/>
      <c r="AL444" s="129"/>
      <c r="AM444" s="129"/>
      <c r="AN444" s="129"/>
      <c r="AO444" s="129"/>
      <c r="AP444" s="31"/>
      <c r="AQ444" s="45"/>
      <c r="AR444" s="31"/>
    </row>
    <row r="445" spans="1:44">
      <c r="A445" s="328"/>
      <c r="B445" s="59"/>
      <c r="C445" s="475"/>
      <c r="D445" s="585" t="s">
        <v>1210</v>
      </c>
      <c r="E445" s="1008"/>
      <c r="F445" s="142"/>
      <c r="G445" s="1011"/>
      <c r="H445" s="1011"/>
      <c r="I445" s="1011"/>
      <c r="J445" s="1011"/>
      <c r="K445" s="1011"/>
      <c r="L445" s="1011"/>
      <c r="M445" s="1012"/>
      <c r="N445" s="1058"/>
      <c r="O445" s="1058"/>
      <c r="P445" s="1058"/>
      <c r="Q445" s="1058"/>
      <c r="R445" s="1058"/>
      <c r="S445" s="1058"/>
      <c r="T445" s="1058"/>
      <c r="U445" s="1058"/>
      <c r="V445" s="1058"/>
      <c r="W445" s="157"/>
      <c r="X445" s="157"/>
      <c r="Y445" s="31"/>
      <c r="Z445" s="46"/>
      <c r="AA445" s="143"/>
      <c r="AB445" s="1082"/>
      <c r="AC445" s="1113"/>
      <c r="AD445" s="1114"/>
      <c r="AE445" s="126"/>
      <c r="AF445" s="327"/>
      <c r="AG445" s="129"/>
      <c r="AH445" s="129"/>
      <c r="AI445" s="129"/>
      <c r="AJ445" s="129"/>
      <c r="AK445" s="129"/>
      <c r="AL445" s="129"/>
      <c r="AM445" s="129"/>
      <c r="AN445" s="129"/>
      <c r="AO445" s="129"/>
      <c r="AP445" s="31"/>
      <c r="AQ445" s="45"/>
      <c r="AR445" s="31"/>
    </row>
    <row r="446" spans="1:44">
      <c r="A446" s="328"/>
      <c r="B446" s="59"/>
      <c r="C446" s="475"/>
      <c r="D446" s="63"/>
      <c r="E446" s="1008"/>
      <c r="F446" s="142"/>
      <c r="G446" s="31"/>
      <c r="H446" s="31"/>
      <c r="I446" s="31"/>
      <c r="J446" s="31"/>
      <c r="K446" s="31"/>
      <c r="L446" s="31"/>
      <c r="M446" s="31"/>
      <c r="N446" s="31"/>
      <c r="O446" s="31"/>
      <c r="P446" s="31"/>
      <c r="Q446" s="31"/>
      <c r="R446" s="31"/>
      <c r="S446" s="31"/>
      <c r="T446" s="31"/>
      <c r="U446" s="31"/>
      <c r="V446" s="31"/>
      <c r="W446" s="157"/>
      <c r="X446" s="157"/>
      <c r="Y446" s="31"/>
      <c r="Z446" s="46"/>
      <c r="AA446" s="143"/>
      <c r="AB446" s="1082"/>
      <c r="AC446" s="1113"/>
      <c r="AD446" s="1114"/>
      <c r="AE446" s="126"/>
      <c r="AF446" s="327"/>
      <c r="AG446" s="129"/>
      <c r="AH446" s="129"/>
      <c r="AI446" s="129"/>
      <c r="AJ446" s="129"/>
      <c r="AK446" s="129"/>
      <c r="AL446" s="129"/>
      <c r="AM446" s="129"/>
      <c r="AN446" s="129"/>
      <c r="AO446" s="129"/>
      <c r="AP446" s="31"/>
      <c r="AQ446" s="45"/>
      <c r="AR446" s="31"/>
    </row>
    <row r="447" spans="1:44" ht="13.5" customHeight="1">
      <c r="A447" s="328"/>
      <c r="B447" s="59"/>
      <c r="C447" s="475"/>
      <c r="D447" s="612" t="s">
        <v>242</v>
      </c>
      <c r="E447" s="2365" t="s">
        <v>558</v>
      </c>
      <c r="F447" s="608"/>
      <c r="G447" s="2434" t="s">
        <v>72</v>
      </c>
      <c r="H447" s="2434"/>
      <c r="I447" s="2434"/>
      <c r="J447" s="2434"/>
      <c r="K447" s="2434"/>
      <c r="L447" s="2434"/>
      <c r="M447" s="2435"/>
      <c r="N447" s="2475" t="s">
        <v>745</v>
      </c>
      <c r="O447" s="2475"/>
      <c r="P447" s="2475"/>
      <c r="Q447" s="2475"/>
      <c r="R447" s="2475"/>
      <c r="S447" s="2475"/>
      <c r="T447" s="2475"/>
      <c r="U447" s="2475"/>
      <c r="V447" s="2475"/>
      <c r="W447" s="619"/>
      <c r="X447" s="619"/>
      <c r="Y447" s="619"/>
      <c r="Z447" s="626"/>
      <c r="AA447" s="143"/>
      <c r="AB447" s="1082" t="s">
        <v>495</v>
      </c>
      <c r="AC447" s="1113"/>
      <c r="AD447" s="1114"/>
      <c r="AE447" s="126"/>
      <c r="AF447" s="327"/>
      <c r="AG447" s="129"/>
      <c r="AH447" s="129"/>
      <c r="AI447" s="129"/>
      <c r="AJ447" s="129"/>
      <c r="AK447" s="129"/>
      <c r="AL447" s="129"/>
      <c r="AM447" s="129"/>
      <c r="AN447" s="129"/>
      <c r="AO447" s="129"/>
      <c r="AP447" s="31"/>
      <c r="AQ447" s="45"/>
      <c r="AR447" s="31"/>
    </row>
    <row r="448" spans="1:44">
      <c r="A448" s="328"/>
      <c r="B448" s="59"/>
      <c r="C448" s="475"/>
      <c r="D448" s="612"/>
      <c r="E448" s="2365"/>
      <c r="F448" s="608"/>
      <c r="G448" s="2434"/>
      <c r="H448" s="2434"/>
      <c r="I448" s="2434"/>
      <c r="J448" s="2434"/>
      <c r="K448" s="2434"/>
      <c r="L448" s="2434"/>
      <c r="M448" s="2435"/>
      <c r="N448" s="2475"/>
      <c r="O448" s="2475"/>
      <c r="P448" s="2475"/>
      <c r="Q448" s="2475"/>
      <c r="R448" s="2475"/>
      <c r="S448" s="2475"/>
      <c r="T448" s="2475"/>
      <c r="U448" s="2475"/>
      <c r="V448" s="2475"/>
      <c r="W448" s="610"/>
      <c r="X448" s="610"/>
      <c r="Y448" s="610"/>
      <c r="Z448" s="626"/>
      <c r="AA448" s="143"/>
      <c r="AB448" s="1082"/>
      <c r="AC448" s="1113"/>
      <c r="AD448" s="1114"/>
      <c r="AE448" s="126"/>
      <c r="AF448" s="327"/>
      <c r="AG448" s="129"/>
      <c r="AH448" s="129"/>
      <c r="AI448" s="129"/>
      <c r="AJ448" s="129"/>
      <c r="AK448" s="129"/>
      <c r="AL448" s="129"/>
      <c r="AM448" s="129"/>
      <c r="AN448" s="129"/>
      <c r="AO448" s="129"/>
      <c r="AP448" s="31"/>
      <c r="AQ448" s="45"/>
      <c r="AR448" s="31"/>
    </row>
    <row r="449" spans="1:44">
      <c r="A449" s="328"/>
      <c r="B449" s="59"/>
      <c r="C449" s="475"/>
      <c r="D449" s="612"/>
      <c r="E449" s="2365"/>
      <c r="F449" s="608"/>
      <c r="G449" s="609"/>
      <c r="H449" s="609"/>
      <c r="I449" s="609"/>
      <c r="J449" s="609"/>
      <c r="K449" s="609"/>
      <c r="L449" s="609"/>
      <c r="M449" s="609"/>
      <c r="N449" s="617"/>
      <c r="O449" s="617"/>
      <c r="P449" s="617"/>
      <c r="Q449" s="617"/>
      <c r="R449" s="617"/>
      <c r="S449" s="617"/>
      <c r="T449" s="617"/>
      <c r="U449" s="617"/>
      <c r="V449" s="617"/>
      <c r="W449" s="610"/>
      <c r="X449" s="610"/>
      <c r="Y449" s="610"/>
      <c r="Z449" s="626"/>
      <c r="AA449" s="143"/>
      <c r="AB449" s="1082"/>
      <c r="AC449" s="1113"/>
      <c r="AD449" s="1114"/>
      <c r="AE449" s="126"/>
      <c r="AF449" s="327"/>
      <c r="AG449" s="129"/>
      <c r="AH449" s="129"/>
      <c r="AI449" s="129"/>
      <c r="AJ449" s="129"/>
      <c r="AK449" s="129"/>
      <c r="AL449" s="129"/>
      <c r="AM449" s="129"/>
      <c r="AN449" s="129"/>
      <c r="AO449" s="129"/>
      <c r="AP449" s="31"/>
      <c r="AQ449" s="45"/>
      <c r="AR449" s="31"/>
    </row>
    <row r="450" spans="1:44" ht="12.75" customHeight="1">
      <c r="A450" s="328"/>
      <c r="B450" s="59"/>
      <c r="C450" s="475"/>
      <c r="D450" s="612"/>
      <c r="E450" s="2365"/>
      <c r="F450" s="608"/>
      <c r="G450" s="2476" t="s">
        <v>730</v>
      </c>
      <c r="H450" s="2476"/>
      <c r="I450" s="2476"/>
      <c r="J450" s="2476"/>
      <c r="K450" s="2476"/>
      <c r="L450" s="2476"/>
      <c r="M450" s="2476"/>
      <c r="N450" s="2476"/>
      <c r="O450" s="2476"/>
      <c r="P450" s="2476"/>
      <c r="Q450" s="2476"/>
      <c r="R450" s="2476"/>
      <c r="S450" s="2476"/>
      <c r="T450" s="2476"/>
      <c r="U450" s="2476"/>
      <c r="V450" s="2476"/>
      <c r="W450" s="2476"/>
      <c r="X450" s="2476"/>
      <c r="Y450" s="2476"/>
      <c r="Z450" s="2476"/>
      <c r="AA450" s="143"/>
      <c r="AB450" s="1082"/>
      <c r="AC450" s="1113"/>
      <c r="AD450" s="1114"/>
      <c r="AE450" s="126"/>
      <c r="AF450" s="327"/>
      <c r="AG450" s="129"/>
      <c r="AH450" s="129"/>
      <c r="AI450" s="129"/>
      <c r="AJ450" s="129"/>
      <c r="AK450" s="129"/>
      <c r="AL450" s="129"/>
      <c r="AM450" s="129"/>
      <c r="AN450" s="129"/>
      <c r="AO450" s="129"/>
      <c r="AP450" s="31"/>
      <c r="AQ450" s="45"/>
      <c r="AR450" s="31"/>
    </row>
    <row r="451" spans="1:44" ht="12.75" customHeight="1">
      <c r="A451" s="328"/>
      <c r="B451" s="59"/>
      <c r="C451" s="475"/>
      <c r="D451" s="612"/>
      <c r="E451" s="604"/>
      <c r="F451" s="608"/>
      <c r="G451" s="2527" t="s">
        <v>1147</v>
      </c>
      <c r="H451" s="2104"/>
      <c r="I451" s="2104"/>
      <c r="J451" s="2104"/>
      <c r="K451" s="2104"/>
      <c r="L451" s="2104"/>
      <c r="M451" s="2104"/>
      <c r="N451" s="2104"/>
      <c r="O451" s="2104"/>
      <c r="P451" s="2104"/>
      <c r="Q451" s="2104"/>
      <c r="R451" s="2104"/>
      <c r="S451" s="2104"/>
      <c r="T451" s="2104"/>
      <c r="U451" s="2104"/>
      <c r="V451" s="2104"/>
      <c r="W451" s="2104"/>
      <c r="X451" s="2104"/>
      <c r="Y451" s="2104"/>
      <c r="Z451" s="2104"/>
      <c r="AA451" s="143"/>
      <c r="AB451" s="213"/>
      <c r="AC451" s="214"/>
      <c r="AD451" s="215"/>
      <c r="AE451" s="126"/>
      <c r="AF451" s="327"/>
      <c r="AG451" s="129"/>
      <c r="AH451" s="129"/>
      <c r="AI451" s="129"/>
      <c r="AJ451" s="129"/>
      <c r="AK451" s="129"/>
      <c r="AL451" s="129"/>
      <c r="AM451" s="129"/>
      <c r="AN451" s="129"/>
      <c r="AO451" s="129"/>
      <c r="AP451" s="31"/>
      <c r="AQ451" s="45"/>
      <c r="AR451" s="31"/>
    </row>
    <row r="452" spans="1:44">
      <c r="A452" s="328"/>
      <c r="B452" s="59"/>
      <c r="C452" s="475"/>
      <c r="D452" s="63"/>
      <c r="E452" s="47"/>
      <c r="F452" s="142"/>
      <c r="G452" s="2105"/>
      <c r="H452" s="2106"/>
      <c r="I452" s="2106"/>
      <c r="J452" s="2106"/>
      <c r="K452" s="2106"/>
      <c r="L452" s="2106"/>
      <c r="M452" s="2106"/>
      <c r="N452" s="2106"/>
      <c r="O452" s="2106"/>
      <c r="P452" s="2106"/>
      <c r="Q452" s="2106"/>
      <c r="R452" s="2106"/>
      <c r="S452" s="2106"/>
      <c r="T452" s="2106"/>
      <c r="U452" s="2106"/>
      <c r="V452" s="2106"/>
      <c r="W452" s="2106"/>
      <c r="X452" s="2106"/>
      <c r="Y452" s="2106"/>
      <c r="Z452" s="2107"/>
      <c r="AA452" s="143"/>
      <c r="AB452" s="213"/>
      <c r="AC452" s="214"/>
      <c r="AD452" s="215"/>
      <c r="AE452" s="126"/>
      <c r="AF452" s="327"/>
      <c r="AG452" s="129"/>
      <c r="AH452" s="129"/>
      <c r="AI452" s="129"/>
      <c r="AJ452" s="129"/>
      <c r="AK452" s="129"/>
      <c r="AL452" s="129"/>
      <c r="AM452" s="129"/>
      <c r="AN452" s="129"/>
      <c r="AO452" s="129"/>
      <c r="AP452" s="31"/>
      <c r="AQ452" s="45"/>
      <c r="AR452" s="31"/>
    </row>
    <row r="453" spans="1:44">
      <c r="A453" s="328"/>
      <c r="B453" s="59"/>
      <c r="C453" s="475"/>
      <c r="D453" s="63"/>
      <c r="E453" s="47"/>
      <c r="F453" s="142"/>
      <c r="G453" s="2108"/>
      <c r="H453" s="2109"/>
      <c r="I453" s="2109"/>
      <c r="J453" s="2109"/>
      <c r="K453" s="2109"/>
      <c r="L453" s="2109"/>
      <c r="M453" s="2109"/>
      <c r="N453" s="2109"/>
      <c r="O453" s="2109"/>
      <c r="P453" s="2109"/>
      <c r="Q453" s="2109"/>
      <c r="R453" s="2109"/>
      <c r="S453" s="2109"/>
      <c r="T453" s="2109"/>
      <c r="U453" s="2109"/>
      <c r="V453" s="2109"/>
      <c r="W453" s="2109"/>
      <c r="X453" s="2109"/>
      <c r="Y453" s="2109"/>
      <c r="Z453" s="2110"/>
      <c r="AA453" s="143"/>
      <c r="AB453" s="213"/>
      <c r="AC453" s="214"/>
      <c r="AD453" s="215"/>
      <c r="AE453" s="126"/>
      <c r="AF453" s="327"/>
      <c r="AG453" s="129"/>
      <c r="AH453" s="129"/>
      <c r="AI453" s="129"/>
      <c r="AJ453" s="129"/>
      <c r="AK453" s="129"/>
      <c r="AL453" s="129"/>
      <c r="AM453" s="129"/>
      <c r="AN453" s="129"/>
      <c r="AO453" s="129"/>
      <c r="AP453" s="31"/>
      <c r="AQ453" s="45"/>
      <c r="AR453" s="31"/>
    </row>
    <row r="454" spans="1:44">
      <c r="A454" s="328"/>
      <c r="B454" s="59"/>
      <c r="C454" s="475"/>
      <c r="D454" s="63"/>
      <c r="E454" s="47"/>
      <c r="F454" s="142"/>
      <c r="G454" s="627"/>
      <c r="H454" s="627"/>
      <c r="I454" s="627"/>
      <c r="J454" s="627"/>
      <c r="K454" s="627"/>
      <c r="L454" s="627"/>
      <c r="M454" s="627"/>
      <c r="N454" s="627"/>
      <c r="O454" s="627"/>
      <c r="P454" s="627"/>
      <c r="Q454" s="627"/>
      <c r="R454" s="627"/>
      <c r="S454" s="627"/>
      <c r="T454" s="627"/>
      <c r="U454" s="627"/>
      <c r="V454" s="627"/>
      <c r="W454" s="627"/>
      <c r="X454" s="627"/>
      <c r="Y454" s="627"/>
      <c r="Z454" s="627"/>
      <c r="AA454" s="143"/>
      <c r="AB454" s="1082" t="s">
        <v>495</v>
      </c>
      <c r="AC454" s="1113"/>
      <c r="AD454" s="1114"/>
      <c r="AE454" s="126"/>
      <c r="AF454" s="327"/>
      <c r="AG454" s="129"/>
      <c r="AH454" s="129"/>
      <c r="AI454" s="129"/>
      <c r="AJ454" s="129"/>
      <c r="AK454" s="129"/>
      <c r="AL454" s="129"/>
      <c r="AM454" s="129"/>
      <c r="AN454" s="129"/>
      <c r="AO454" s="129"/>
      <c r="AP454" s="31"/>
      <c r="AQ454" s="45"/>
      <c r="AR454" s="31"/>
    </row>
    <row r="455" spans="1:44" ht="13.5" customHeight="1">
      <c r="A455" s="328"/>
      <c r="B455" s="59"/>
      <c r="C455" s="475"/>
      <c r="D455" s="585" t="s">
        <v>241</v>
      </c>
      <c r="E455" s="2055" t="s">
        <v>1062</v>
      </c>
      <c r="F455" s="142"/>
      <c r="G455" s="1011" t="s">
        <v>72</v>
      </c>
      <c r="H455" s="1011"/>
      <c r="I455" s="1011"/>
      <c r="J455" s="1011"/>
      <c r="K455" s="1011"/>
      <c r="L455" s="1011"/>
      <c r="M455" s="1012"/>
      <c r="N455" s="1058" t="s">
        <v>114</v>
      </c>
      <c r="O455" s="1058"/>
      <c r="P455" s="1058"/>
      <c r="Q455" s="1058"/>
      <c r="R455" s="1058"/>
      <c r="S455" s="1058"/>
      <c r="T455" s="1058"/>
      <c r="U455" s="1058"/>
      <c r="V455" s="1058"/>
      <c r="W455" s="627"/>
      <c r="X455" s="627"/>
      <c r="Y455" s="627"/>
      <c r="Z455" s="627"/>
      <c r="AA455" s="143"/>
      <c r="AB455" s="1082"/>
      <c r="AC455" s="1113"/>
      <c r="AD455" s="1114"/>
      <c r="AE455" s="126"/>
      <c r="AF455" s="327"/>
      <c r="AG455" s="129"/>
      <c r="AH455" s="129"/>
      <c r="AI455" s="129"/>
      <c r="AJ455" s="129"/>
      <c r="AK455" s="129"/>
      <c r="AL455" s="129"/>
      <c r="AM455" s="129"/>
      <c r="AN455" s="129"/>
      <c r="AO455" s="129"/>
      <c r="AP455" s="31"/>
      <c r="AQ455" s="45"/>
      <c r="AR455" s="31"/>
    </row>
    <row r="456" spans="1:44">
      <c r="A456" s="328"/>
      <c r="B456" s="59"/>
      <c r="C456" s="475"/>
      <c r="D456" s="63"/>
      <c r="E456" s="2055"/>
      <c r="F456" s="142"/>
      <c r="G456" s="1011"/>
      <c r="H456" s="1011"/>
      <c r="I456" s="1011"/>
      <c r="J456" s="1011"/>
      <c r="K456" s="1011"/>
      <c r="L456" s="1011"/>
      <c r="M456" s="1012"/>
      <c r="N456" s="1058"/>
      <c r="O456" s="1058"/>
      <c r="P456" s="1058"/>
      <c r="Q456" s="1058"/>
      <c r="R456" s="1058"/>
      <c r="S456" s="1058"/>
      <c r="T456" s="1058"/>
      <c r="U456" s="1058"/>
      <c r="V456" s="1058"/>
      <c r="W456" s="627"/>
      <c r="X456" s="627"/>
      <c r="Y456" s="627"/>
      <c r="Z456" s="627"/>
      <c r="AA456" s="143"/>
      <c r="AB456" s="1082"/>
      <c r="AC456" s="1113"/>
      <c r="AD456" s="1114"/>
      <c r="AE456" s="126"/>
      <c r="AF456" s="327"/>
      <c r="AG456" s="129"/>
      <c r="AH456" s="129"/>
      <c r="AI456" s="129"/>
      <c r="AJ456" s="129"/>
      <c r="AK456" s="129"/>
      <c r="AL456" s="129"/>
      <c r="AM456" s="129"/>
      <c r="AN456" s="129"/>
      <c r="AO456" s="129"/>
      <c r="AP456" s="31"/>
      <c r="AQ456" s="45"/>
      <c r="AR456" s="31"/>
    </row>
    <row r="457" spans="1:44">
      <c r="A457" s="328"/>
      <c r="B457" s="59"/>
      <c r="C457" s="475"/>
      <c r="D457" s="63"/>
      <c r="E457" s="2055"/>
      <c r="F457" s="142"/>
      <c r="G457" s="2502" t="s">
        <v>731</v>
      </c>
      <c r="H457" s="2503"/>
      <c r="I457" s="2503"/>
      <c r="J457" s="2503"/>
      <c r="K457" s="2503"/>
      <c r="L457" s="2503"/>
      <c r="M457" s="2503"/>
      <c r="N457" s="2503"/>
      <c r="O457" s="2503"/>
      <c r="P457" s="2503"/>
      <c r="Q457" s="2503"/>
      <c r="R457" s="2503"/>
      <c r="S457" s="2503"/>
      <c r="T457" s="2503"/>
      <c r="U457" s="2503"/>
      <c r="V457" s="2503"/>
      <c r="W457" s="657"/>
      <c r="X457" s="657"/>
      <c r="Y457" s="627"/>
      <c r="Z457" s="627"/>
      <c r="AA457" s="143"/>
      <c r="AB457" s="1082"/>
      <c r="AC457" s="1113"/>
      <c r="AD457" s="1114"/>
      <c r="AE457" s="126"/>
      <c r="AF457" s="327"/>
      <c r="AG457" s="129"/>
      <c r="AH457" s="129"/>
      <c r="AI457" s="129"/>
      <c r="AJ457" s="129"/>
      <c r="AK457" s="129"/>
      <c r="AL457" s="129"/>
      <c r="AM457" s="129"/>
      <c r="AN457" s="129"/>
      <c r="AO457" s="129"/>
      <c r="AP457" s="31"/>
      <c r="AQ457" s="45"/>
      <c r="AR457" s="31"/>
    </row>
    <row r="458" spans="1:44">
      <c r="A458" s="328"/>
      <c r="B458" s="59"/>
      <c r="C458" s="475"/>
      <c r="D458" s="63"/>
      <c r="E458" s="2055"/>
      <c r="F458" s="142"/>
      <c r="G458" s="658"/>
      <c r="H458" s="2504" t="s">
        <v>732</v>
      </c>
      <c r="I458" s="2505"/>
      <c r="J458" s="2505"/>
      <c r="K458" s="2505"/>
      <c r="L458" s="2505"/>
      <c r="M458" s="2505"/>
      <c r="N458" s="2505"/>
      <c r="O458" s="2505"/>
      <c r="P458" s="2505"/>
      <c r="Q458" s="2505"/>
      <c r="R458" s="2505"/>
      <c r="S458" s="2506"/>
      <c r="T458" s="2507" t="s">
        <v>128</v>
      </c>
      <c r="U458" s="2507"/>
      <c r="V458" s="2507"/>
      <c r="W458" s="2507"/>
      <c r="X458" s="2507"/>
      <c r="Y458" s="627"/>
      <c r="Z458" s="627"/>
      <c r="AA458" s="143"/>
      <c r="AB458" s="213"/>
      <c r="AC458" s="214"/>
      <c r="AD458" s="215"/>
      <c r="AE458" s="126"/>
      <c r="AF458" s="327"/>
      <c r="AG458" s="129"/>
      <c r="AH458" s="129"/>
      <c r="AI458" s="129"/>
      <c r="AJ458" s="129"/>
      <c r="AK458" s="129"/>
      <c r="AL458" s="129"/>
      <c r="AM458" s="129"/>
      <c r="AN458" s="129"/>
      <c r="AO458" s="129"/>
      <c r="AP458" s="31"/>
      <c r="AQ458" s="45"/>
      <c r="AR458" s="31"/>
    </row>
    <row r="459" spans="1:44">
      <c r="A459" s="328"/>
      <c r="B459" s="59"/>
      <c r="C459" s="475"/>
      <c r="D459" s="63"/>
      <c r="E459" s="2055"/>
      <c r="F459" s="142"/>
      <c r="G459" s="656"/>
      <c r="H459" s="2508" t="s">
        <v>733</v>
      </c>
      <c r="I459" s="2509"/>
      <c r="J459" s="2509"/>
      <c r="K459" s="2509"/>
      <c r="L459" s="2509"/>
      <c r="M459" s="2509"/>
      <c r="N459" s="2509"/>
      <c r="O459" s="2509"/>
      <c r="P459" s="2509"/>
      <c r="Q459" s="2509"/>
      <c r="R459" s="2509"/>
      <c r="S459" s="2510"/>
      <c r="T459" s="2511" t="s">
        <v>103</v>
      </c>
      <c r="U459" s="2511"/>
      <c r="V459" s="2511"/>
      <c r="W459" s="2511"/>
      <c r="X459" s="2511"/>
      <c r="Y459" s="627"/>
      <c r="Z459" s="627"/>
      <c r="AA459" s="143"/>
      <c r="AB459" s="213"/>
      <c r="AC459" s="214"/>
      <c r="AD459" s="215"/>
      <c r="AE459" s="126"/>
      <c r="AF459" s="327"/>
      <c r="AG459" s="129"/>
      <c r="AH459" s="129"/>
      <c r="AI459" s="129"/>
      <c r="AJ459" s="129"/>
      <c r="AK459" s="129"/>
      <c r="AL459" s="129"/>
      <c r="AM459" s="129"/>
      <c r="AN459" s="129"/>
      <c r="AO459" s="129"/>
      <c r="AP459" s="31"/>
      <c r="AQ459" s="45"/>
      <c r="AR459" s="31"/>
    </row>
    <row r="460" spans="1:44">
      <c r="A460" s="328"/>
      <c r="B460" s="59"/>
      <c r="C460" s="475"/>
      <c r="D460" s="63"/>
      <c r="E460" s="2055"/>
      <c r="F460" s="142"/>
      <c r="G460" s="656"/>
      <c r="H460" s="2508" t="s">
        <v>734</v>
      </c>
      <c r="I460" s="2509"/>
      <c r="J460" s="2509"/>
      <c r="K460" s="2509"/>
      <c r="L460" s="2509"/>
      <c r="M460" s="2509"/>
      <c r="N460" s="2509"/>
      <c r="O460" s="2509"/>
      <c r="P460" s="2509"/>
      <c r="Q460" s="2509"/>
      <c r="R460" s="2509"/>
      <c r="S460" s="2510"/>
      <c r="T460" s="2511" t="s">
        <v>103</v>
      </c>
      <c r="U460" s="2511"/>
      <c r="V460" s="2511"/>
      <c r="W460" s="2511"/>
      <c r="X460" s="2511"/>
      <c r="Y460" s="627"/>
      <c r="Z460" s="627"/>
      <c r="AA460" s="143"/>
      <c r="AB460" s="213"/>
      <c r="AC460" s="214"/>
      <c r="AD460" s="215"/>
      <c r="AE460" s="126"/>
      <c r="AF460" s="327"/>
      <c r="AG460" s="129"/>
      <c r="AH460" s="129"/>
      <c r="AI460" s="129"/>
      <c r="AJ460" s="129"/>
      <c r="AK460" s="129"/>
      <c r="AL460" s="129"/>
      <c r="AM460" s="129"/>
      <c r="AN460" s="129"/>
      <c r="AO460" s="129"/>
      <c r="AP460" s="31"/>
      <c r="AQ460" s="45"/>
      <c r="AR460" s="31"/>
    </row>
    <row r="461" spans="1:44">
      <c r="A461" s="328"/>
      <c r="B461" s="59"/>
      <c r="C461" s="475"/>
      <c r="D461" s="63"/>
      <c r="E461" s="2055"/>
      <c r="F461" s="142"/>
      <c r="G461" s="656"/>
      <c r="H461" s="2508" t="s">
        <v>735</v>
      </c>
      <c r="I461" s="2509"/>
      <c r="J461" s="2509"/>
      <c r="K461" s="2509"/>
      <c r="L461" s="2509"/>
      <c r="M461" s="2509"/>
      <c r="N461" s="2509"/>
      <c r="O461" s="2509"/>
      <c r="P461" s="2509"/>
      <c r="Q461" s="2509"/>
      <c r="R461" s="2509"/>
      <c r="S461" s="2510"/>
      <c r="T461" s="2511" t="s">
        <v>103</v>
      </c>
      <c r="U461" s="2511"/>
      <c r="V461" s="2511"/>
      <c r="W461" s="2511"/>
      <c r="X461" s="2511"/>
      <c r="Y461" s="627"/>
      <c r="Z461" s="627"/>
      <c r="AA461" s="143"/>
      <c r="AB461" s="213"/>
      <c r="AC461" s="214"/>
      <c r="AD461" s="215"/>
      <c r="AE461" s="126"/>
      <c r="AF461" s="327"/>
      <c r="AG461" s="129"/>
      <c r="AH461" s="129"/>
      <c r="AI461" s="129"/>
      <c r="AJ461" s="129"/>
      <c r="AK461" s="129"/>
      <c r="AL461" s="129"/>
      <c r="AM461" s="129"/>
      <c r="AN461" s="129"/>
      <c r="AO461" s="129"/>
      <c r="AP461" s="31"/>
      <c r="AQ461" s="45"/>
      <c r="AR461" s="31"/>
    </row>
    <row r="462" spans="1:44" ht="13.5" customHeight="1">
      <c r="A462" s="328"/>
      <c r="B462" s="59"/>
      <c r="C462" s="475"/>
      <c r="D462" s="63"/>
      <c r="E462" s="2055"/>
      <c r="F462" s="142"/>
      <c r="G462" s="656"/>
      <c r="H462" s="2512" t="s">
        <v>1141</v>
      </c>
      <c r="I462" s="2513"/>
      <c r="J462" s="2513"/>
      <c r="K462" s="2513"/>
      <c r="L462" s="2513"/>
      <c r="M462" s="2513"/>
      <c r="N462" s="2513"/>
      <c r="O462" s="2513"/>
      <c r="P462" s="2513"/>
      <c r="Q462" s="2513"/>
      <c r="R462" s="2513"/>
      <c r="S462" s="2514"/>
      <c r="T462" s="2518" t="s">
        <v>103</v>
      </c>
      <c r="U462" s="2519"/>
      <c r="V462" s="2519"/>
      <c r="W462" s="2519"/>
      <c r="X462" s="2520"/>
      <c r="Y462" s="627"/>
      <c r="Z462" s="627"/>
      <c r="AA462" s="143"/>
      <c r="AB462" s="213"/>
      <c r="AC462" s="214"/>
      <c r="AD462" s="215"/>
      <c r="AE462" s="126"/>
      <c r="AF462" s="327"/>
      <c r="AG462" s="129"/>
      <c r="AH462" s="129"/>
      <c r="AI462" s="129"/>
      <c r="AJ462" s="129"/>
      <c r="AK462" s="129"/>
      <c r="AL462" s="129"/>
      <c r="AM462" s="129"/>
      <c r="AN462" s="129"/>
      <c r="AO462" s="129"/>
      <c r="AP462" s="31"/>
      <c r="AQ462" s="45"/>
      <c r="AR462" s="31"/>
    </row>
    <row r="463" spans="1:44">
      <c r="A463" s="328"/>
      <c r="B463" s="59"/>
      <c r="C463" s="475"/>
      <c r="D463" s="63"/>
      <c r="E463" s="574"/>
      <c r="F463" s="142"/>
      <c r="G463" s="659"/>
      <c r="H463" s="2515"/>
      <c r="I463" s="2516"/>
      <c r="J463" s="2516"/>
      <c r="K463" s="2516"/>
      <c r="L463" s="2516"/>
      <c r="M463" s="2516"/>
      <c r="N463" s="2516"/>
      <c r="O463" s="2516"/>
      <c r="P463" s="2516"/>
      <c r="Q463" s="2516"/>
      <c r="R463" s="2516"/>
      <c r="S463" s="2517"/>
      <c r="T463" s="2521"/>
      <c r="U463" s="2522"/>
      <c r="V463" s="2522"/>
      <c r="W463" s="2522"/>
      <c r="X463" s="2523"/>
      <c r="Y463" s="627"/>
      <c r="Z463" s="627"/>
      <c r="AA463" s="143"/>
      <c r="AB463" s="213"/>
      <c r="AC463" s="214"/>
      <c r="AD463" s="215"/>
      <c r="AE463" s="126"/>
      <c r="AF463" s="327"/>
      <c r="AG463" s="129"/>
      <c r="AH463" s="129"/>
      <c r="AI463" s="129"/>
      <c r="AJ463" s="129"/>
      <c r="AK463" s="129"/>
      <c r="AL463" s="129"/>
      <c r="AM463" s="129"/>
      <c r="AN463" s="129"/>
      <c r="AO463" s="129"/>
      <c r="AP463" s="31"/>
      <c r="AQ463" s="45"/>
      <c r="AR463" s="31"/>
    </row>
    <row r="464" spans="1:44">
      <c r="A464" s="328"/>
      <c r="B464" s="59"/>
      <c r="C464" s="475"/>
      <c r="D464" s="63"/>
      <c r="E464" s="47"/>
      <c r="F464" s="142"/>
      <c r="G464" s="627"/>
      <c r="H464" s="627"/>
      <c r="I464" s="627"/>
      <c r="J464" s="627"/>
      <c r="K464" s="627"/>
      <c r="L464" s="627"/>
      <c r="M464" s="627"/>
      <c r="N464" s="627"/>
      <c r="O464" s="627"/>
      <c r="P464" s="627"/>
      <c r="Q464" s="627"/>
      <c r="R464" s="627"/>
      <c r="S464" s="627"/>
      <c r="T464" s="627"/>
      <c r="U464" s="627"/>
      <c r="V464" s="627"/>
      <c r="W464" s="627"/>
      <c r="X464" s="627"/>
      <c r="Y464" s="627"/>
      <c r="Z464" s="627"/>
      <c r="AA464" s="143"/>
      <c r="AB464" s="213"/>
      <c r="AC464" s="214"/>
      <c r="AD464" s="215"/>
      <c r="AE464" s="126"/>
      <c r="AF464" s="327"/>
      <c r="AG464" s="129"/>
      <c r="AH464" s="129"/>
      <c r="AI464" s="129"/>
      <c r="AJ464" s="129"/>
      <c r="AK464" s="129"/>
      <c r="AL464" s="129"/>
      <c r="AM464" s="129"/>
      <c r="AN464" s="129"/>
      <c r="AO464" s="129"/>
      <c r="AP464" s="31"/>
      <c r="AQ464" s="45"/>
      <c r="AR464" s="31"/>
    </row>
    <row r="465" spans="1:44" ht="13.5" customHeight="1">
      <c r="A465" s="328"/>
      <c r="B465" s="59"/>
      <c r="C465" s="475"/>
      <c r="D465" s="585" t="s">
        <v>241</v>
      </c>
      <c r="E465" s="2055" t="s">
        <v>1063</v>
      </c>
      <c r="F465" s="142"/>
      <c r="G465" s="2477" t="s">
        <v>1197</v>
      </c>
      <c r="H465" s="2478"/>
      <c r="I465" s="2478"/>
      <c r="J465" s="2478"/>
      <c r="K465" s="2478"/>
      <c r="L465" s="2478"/>
      <c r="M465" s="2478"/>
      <c r="N465" s="2478"/>
      <c r="O465" s="2478"/>
      <c r="P465" s="2478"/>
      <c r="Q465" s="2478"/>
      <c r="R465" s="2478"/>
      <c r="S465" s="2478"/>
      <c r="T465" s="2478"/>
      <c r="U465" s="2478"/>
      <c r="V465" s="2478"/>
      <c r="W465" s="2478"/>
      <c r="X465" s="2478"/>
      <c r="Y465" s="627"/>
      <c r="Z465" s="627"/>
      <c r="AA465" s="143"/>
      <c r="AB465" s="1082" t="s">
        <v>495</v>
      </c>
      <c r="AC465" s="1113"/>
      <c r="AD465" s="1114"/>
      <c r="AE465" s="360"/>
      <c r="AF465" s="129"/>
      <c r="AG465" s="129"/>
      <c r="AH465" s="129"/>
      <c r="AI465" s="129"/>
      <c r="AJ465" s="129"/>
      <c r="AK465" s="129"/>
      <c r="AL465" s="129"/>
      <c r="AM465" s="129"/>
      <c r="AN465" s="129"/>
      <c r="AO465" s="129"/>
      <c r="AP465" s="31"/>
      <c r="AQ465" s="31"/>
      <c r="AR465" s="31"/>
    </row>
    <row r="466" spans="1:44">
      <c r="A466" s="328"/>
      <c r="B466" s="59"/>
      <c r="C466" s="475"/>
      <c r="D466" s="63"/>
      <c r="E466" s="2055"/>
      <c r="F466" s="142"/>
      <c r="G466" s="714"/>
      <c r="H466" s="2479" t="s">
        <v>1190</v>
      </c>
      <c r="I466" s="2479"/>
      <c r="J466" s="2479"/>
      <c r="K466" s="2479"/>
      <c r="L466" s="2479"/>
      <c r="M466" s="2479"/>
      <c r="N466" s="2479"/>
      <c r="O466" s="2479"/>
      <c r="P466" s="2479"/>
      <c r="Q466" s="2479"/>
      <c r="R466" s="2479"/>
      <c r="S466" s="2479"/>
      <c r="T466" s="2479"/>
      <c r="U466" s="2480" t="s">
        <v>103</v>
      </c>
      <c r="V466" s="2480"/>
      <c r="W466" s="2480"/>
      <c r="X466" s="2480"/>
      <c r="Y466" s="627"/>
      <c r="Z466" s="627"/>
      <c r="AA466" s="143"/>
      <c r="AB466" s="1082"/>
      <c r="AC466" s="1113"/>
      <c r="AD466" s="1114"/>
      <c r="AE466" s="360"/>
      <c r="AF466" s="129"/>
      <c r="AG466" s="129"/>
      <c r="AH466" s="129"/>
      <c r="AI466" s="129"/>
      <c r="AJ466" s="129"/>
      <c r="AK466" s="129"/>
      <c r="AL466" s="129"/>
      <c r="AM466" s="129"/>
      <c r="AN466" s="129"/>
      <c r="AO466" s="129"/>
      <c r="AP466" s="31"/>
      <c r="AQ466" s="31"/>
      <c r="AR466" s="31"/>
    </row>
    <row r="467" spans="1:44">
      <c r="A467" s="328"/>
      <c r="B467" s="59"/>
      <c r="C467" s="475"/>
      <c r="D467" s="63"/>
      <c r="E467" s="2055"/>
      <c r="F467" s="142"/>
      <c r="G467" s="714"/>
      <c r="H467" s="2479" t="s">
        <v>1191</v>
      </c>
      <c r="I467" s="2479"/>
      <c r="J467" s="2479"/>
      <c r="K467" s="2479"/>
      <c r="L467" s="2479"/>
      <c r="M467" s="2479"/>
      <c r="N467" s="2479"/>
      <c r="O467" s="2479"/>
      <c r="P467" s="2479"/>
      <c r="Q467" s="2479"/>
      <c r="R467" s="2479"/>
      <c r="S467" s="2479"/>
      <c r="T467" s="2479"/>
      <c r="U467" s="2480" t="s">
        <v>103</v>
      </c>
      <c r="V467" s="2480"/>
      <c r="W467" s="2480"/>
      <c r="X467" s="2480"/>
      <c r="Y467" s="627"/>
      <c r="Z467" s="627"/>
      <c r="AA467" s="143"/>
      <c r="AB467" s="1082"/>
      <c r="AC467" s="1113"/>
      <c r="AD467" s="1114"/>
      <c r="AE467" s="360"/>
      <c r="AF467" s="129"/>
      <c r="AG467" s="129"/>
      <c r="AH467" s="129"/>
      <c r="AI467" s="129"/>
      <c r="AJ467" s="129"/>
      <c r="AK467" s="129"/>
      <c r="AL467" s="129"/>
      <c r="AM467" s="129"/>
      <c r="AN467" s="129"/>
      <c r="AO467" s="129"/>
      <c r="AP467" s="31"/>
      <c r="AQ467" s="31"/>
      <c r="AR467" s="31"/>
    </row>
    <row r="468" spans="1:44">
      <c r="A468" s="328"/>
      <c r="B468" s="59"/>
      <c r="C468" s="475"/>
      <c r="D468" s="63"/>
      <c r="E468" s="2055"/>
      <c r="F468" s="142"/>
      <c r="G468" s="714"/>
      <c r="H468" s="2481" t="s">
        <v>1192</v>
      </c>
      <c r="I468" s="2482"/>
      <c r="J468" s="2482"/>
      <c r="K468" s="2482"/>
      <c r="L468" s="2482"/>
      <c r="M468" s="2482"/>
      <c r="N468" s="2482"/>
      <c r="O468" s="2482"/>
      <c r="P468" s="2482"/>
      <c r="Q468" s="2482"/>
      <c r="R468" s="2482"/>
      <c r="S468" s="2482"/>
      <c r="T468" s="2483"/>
      <c r="U468" s="2484" t="s">
        <v>103</v>
      </c>
      <c r="V468" s="2485"/>
      <c r="W468" s="2485"/>
      <c r="X468" s="2486"/>
      <c r="Y468" s="627"/>
      <c r="Z468" s="627"/>
      <c r="AA468" s="143"/>
      <c r="AB468" s="1082"/>
      <c r="AC468" s="1113"/>
      <c r="AD468" s="1114"/>
      <c r="AE468" s="360"/>
      <c r="AF468" s="129"/>
      <c r="AG468" s="129"/>
      <c r="AH468" s="129"/>
      <c r="AI468" s="129"/>
      <c r="AJ468" s="129"/>
      <c r="AK468" s="129"/>
      <c r="AL468" s="129"/>
      <c r="AM468" s="129"/>
      <c r="AN468" s="129"/>
      <c r="AO468" s="129"/>
      <c r="AP468" s="31"/>
      <c r="AQ468" s="31"/>
      <c r="AR468" s="31"/>
    </row>
    <row r="469" spans="1:44">
      <c r="A469" s="328"/>
      <c r="B469" s="59"/>
      <c r="C469" s="475"/>
      <c r="D469" s="63"/>
      <c r="E469" s="2055"/>
      <c r="F469" s="142"/>
      <c r="G469" s="714"/>
      <c r="H469" s="2481" t="s">
        <v>1193</v>
      </c>
      <c r="I469" s="2482"/>
      <c r="J469" s="2482"/>
      <c r="K469" s="2482"/>
      <c r="L469" s="2482"/>
      <c r="M469" s="2482"/>
      <c r="N469" s="2482"/>
      <c r="O469" s="2482"/>
      <c r="P469" s="2482"/>
      <c r="Q469" s="2482"/>
      <c r="R469" s="2482"/>
      <c r="S469" s="2482"/>
      <c r="T469" s="2483"/>
      <c r="U469" s="2484" t="s">
        <v>103</v>
      </c>
      <c r="V469" s="2485"/>
      <c r="W469" s="2485"/>
      <c r="X469" s="2486"/>
      <c r="Y469" s="627"/>
      <c r="Z469" s="627"/>
      <c r="AA469" s="143"/>
      <c r="AB469" s="213"/>
      <c r="AC469" s="214"/>
      <c r="AD469" s="215"/>
      <c r="AE469" s="360"/>
      <c r="AF469" s="129"/>
      <c r="AG469" s="129"/>
      <c r="AH469" s="129"/>
      <c r="AI469" s="129"/>
      <c r="AJ469" s="129"/>
      <c r="AK469" s="129"/>
      <c r="AL469" s="129"/>
      <c r="AM469" s="129"/>
      <c r="AN469" s="129"/>
      <c r="AO469" s="129"/>
      <c r="AP469" s="31"/>
      <c r="AQ469" s="31"/>
      <c r="AR469" s="31"/>
    </row>
    <row r="470" spans="1:44">
      <c r="A470" s="328"/>
      <c r="B470" s="330"/>
      <c r="C470" s="105"/>
      <c r="D470" s="139"/>
      <c r="E470" s="139"/>
      <c r="F470" s="142"/>
      <c r="G470" s="714"/>
      <c r="H470" s="2481" t="s">
        <v>1194</v>
      </c>
      <c r="I470" s="2482"/>
      <c r="J470" s="2482"/>
      <c r="K470" s="2482"/>
      <c r="L470" s="2482"/>
      <c r="M470" s="2482"/>
      <c r="N470" s="2482"/>
      <c r="O470" s="2482"/>
      <c r="P470" s="2482"/>
      <c r="Q470" s="2482"/>
      <c r="R470" s="2482"/>
      <c r="S470" s="2482"/>
      <c r="T470" s="2483"/>
      <c r="U470" s="2484" t="s">
        <v>103</v>
      </c>
      <c r="V470" s="2485"/>
      <c r="W470" s="2485"/>
      <c r="X470" s="2486"/>
      <c r="Y470" s="46"/>
      <c r="Z470" s="46"/>
      <c r="AA470" s="143"/>
      <c r="AB470" s="144"/>
      <c r="AC470" s="145"/>
      <c r="AD470" s="146"/>
      <c r="AE470" s="360"/>
      <c r="AF470" s="129"/>
      <c r="AG470" s="129"/>
      <c r="AH470" s="129"/>
      <c r="AI470" s="129"/>
      <c r="AJ470" s="129"/>
      <c r="AK470" s="129"/>
      <c r="AL470" s="129"/>
      <c r="AM470" s="129"/>
      <c r="AN470" s="129"/>
      <c r="AO470" s="129"/>
      <c r="AP470" s="31"/>
      <c r="AQ470" s="31"/>
      <c r="AR470" s="31"/>
    </row>
    <row r="471" spans="1:44" ht="5.25" customHeight="1">
      <c r="A471" s="328"/>
      <c r="B471" s="330"/>
      <c r="C471" s="105"/>
      <c r="D471" s="139"/>
      <c r="E471" s="139"/>
      <c r="F471" s="142"/>
      <c r="G471" s="46"/>
      <c r="H471" s="46"/>
      <c r="I471" s="46"/>
      <c r="J471" s="46"/>
      <c r="K471" s="46"/>
      <c r="L471" s="46"/>
      <c r="M471" s="46"/>
      <c r="N471" s="46"/>
      <c r="O471" s="46"/>
      <c r="P471" s="46"/>
      <c r="Q471" s="46"/>
      <c r="R471" s="46"/>
      <c r="S471" s="46"/>
      <c r="T471" s="46"/>
      <c r="U471" s="46"/>
      <c r="V471" s="46"/>
      <c r="W471" s="46"/>
      <c r="X471" s="46"/>
      <c r="Y471" s="46"/>
      <c r="Z471" s="46"/>
      <c r="AA471" s="143"/>
      <c r="AB471" s="144"/>
      <c r="AC471" s="145"/>
      <c r="AD471" s="146"/>
      <c r="AE471" s="126"/>
      <c r="AF471" s="327"/>
      <c r="AG471" s="129"/>
      <c r="AH471" s="129"/>
      <c r="AI471" s="129"/>
      <c r="AJ471" s="129"/>
      <c r="AK471" s="129"/>
      <c r="AL471" s="129"/>
      <c r="AM471" s="129"/>
      <c r="AN471" s="129"/>
      <c r="AO471" s="129"/>
      <c r="AP471" s="31"/>
      <c r="AQ471" s="45"/>
      <c r="AR471" s="31"/>
    </row>
    <row r="472" spans="1:44" ht="13.5" customHeight="1">
      <c r="A472" s="328"/>
      <c r="B472" s="330">
        <v>16</v>
      </c>
      <c r="C472" s="475" t="s">
        <v>895</v>
      </c>
      <c r="D472" s="63" t="s">
        <v>538</v>
      </c>
      <c r="E472" s="1056" t="s">
        <v>926</v>
      </c>
      <c r="F472" s="31"/>
      <c r="G472" s="31" t="s">
        <v>896</v>
      </c>
      <c r="H472" s="2142" t="s">
        <v>897</v>
      </c>
      <c r="I472" s="2142"/>
      <c r="J472" s="2142"/>
      <c r="K472" s="2142"/>
      <c r="L472" s="2142"/>
      <c r="M472" s="2142"/>
      <c r="N472" s="2142"/>
      <c r="O472" s="2142"/>
      <c r="P472" s="2142"/>
      <c r="Q472" s="2142"/>
      <c r="R472" s="2142"/>
      <c r="S472" s="2142"/>
      <c r="T472" s="350"/>
      <c r="U472" s="350"/>
      <c r="V472" s="350"/>
      <c r="W472" s="477"/>
      <c r="X472" s="477"/>
      <c r="Y472" s="31"/>
      <c r="Z472" s="31"/>
      <c r="AA472" s="31"/>
      <c r="AB472" s="1082" t="s">
        <v>495</v>
      </c>
      <c r="AC472" s="1113"/>
      <c r="AD472" s="1114"/>
      <c r="AE472" s="126"/>
      <c r="AF472" s="327"/>
      <c r="AG472" s="129"/>
      <c r="AH472" s="129"/>
      <c r="AI472" s="129"/>
      <c r="AJ472" s="129"/>
      <c r="AK472" s="129"/>
      <c r="AL472" s="129"/>
      <c r="AM472" s="129"/>
      <c r="AN472" s="129"/>
      <c r="AO472" s="129"/>
      <c r="AP472" s="31"/>
      <c r="AQ472" s="45"/>
      <c r="AR472" s="31"/>
    </row>
    <row r="473" spans="1:44">
      <c r="A473" s="328"/>
      <c r="B473" s="330"/>
      <c r="C473" s="475"/>
      <c r="D473" s="63"/>
      <c r="E473" s="1056"/>
      <c r="F473" s="31"/>
      <c r="G473" s="1011" t="s">
        <v>72</v>
      </c>
      <c r="H473" s="1011"/>
      <c r="I473" s="1011"/>
      <c r="J473" s="1011"/>
      <c r="K473" s="1011"/>
      <c r="L473" s="1011"/>
      <c r="M473" s="1012"/>
      <c r="N473" s="1202" t="s">
        <v>898</v>
      </c>
      <c r="O473" s="1202"/>
      <c r="P473" s="1202"/>
      <c r="Q473" s="1202"/>
      <c r="R473" s="1202"/>
      <c r="S473" s="1202"/>
      <c r="T473" s="1202"/>
      <c r="U473" s="1202"/>
      <c r="V473" s="1202"/>
      <c r="W473" s="1202"/>
      <c r="X473" s="1202"/>
      <c r="Y473" s="1202"/>
      <c r="Z473" s="1202"/>
      <c r="AA473" s="45"/>
      <c r="AB473" s="1082"/>
      <c r="AC473" s="1113"/>
      <c r="AD473" s="1114"/>
      <c r="AE473" s="126"/>
      <c r="AF473" s="327"/>
      <c r="AG473" s="129"/>
      <c r="AH473" s="129"/>
      <c r="AI473" s="129"/>
      <c r="AJ473" s="129"/>
      <c r="AK473" s="129"/>
      <c r="AL473" s="129"/>
      <c r="AM473" s="129"/>
      <c r="AN473" s="129"/>
      <c r="AO473" s="129"/>
      <c r="AP473" s="31"/>
      <c r="AQ473" s="45"/>
      <c r="AR473" s="31"/>
    </row>
    <row r="474" spans="1:44">
      <c r="A474" s="328"/>
      <c r="B474" s="330"/>
      <c r="C474" s="475"/>
      <c r="D474" s="63"/>
      <c r="E474" s="1056"/>
      <c r="F474" s="31"/>
      <c r="G474" s="1011"/>
      <c r="H474" s="1011"/>
      <c r="I474" s="1011"/>
      <c r="J474" s="1011"/>
      <c r="K474" s="1011"/>
      <c r="L474" s="1011"/>
      <c r="M474" s="1012"/>
      <c r="N474" s="1202"/>
      <c r="O474" s="1202"/>
      <c r="P474" s="1202"/>
      <c r="Q474" s="1202"/>
      <c r="R474" s="1202"/>
      <c r="S474" s="1202"/>
      <c r="T474" s="1202"/>
      <c r="U474" s="1202"/>
      <c r="V474" s="1202"/>
      <c r="W474" s="1202"/>
      <c r="X474" s="1202"/>
      <c r="Y474" s="1202"/>
      <c r="Z474" s="1202"/>
      <c r="AA474" s="45"/>
      <c r="AB474" s="1082"/>
      <c r="AC474" s="1113"/>
      <c r="AD474" s="1114"/>
      <c r="AE474" s="126"/>
      <c r="AF474" s="327"/>
      <c r="AG474" s="129"/>
      <c r="AH474" s="129"/>
      <c r="AI474" s="129"/>
      <c r="AJ474" s="129"/>
      <c r="AK474" s="129"/>
      <c r="AL474" s="129"/>
      <c r="AM474" s="129"/>
      <c r="AN474" s="129"/>
      <c r="AO474" s="129"/>
      <c r="AP474" s="31"/>
      <c r="AQ474" s="45"/>
      <c r="AR474" s="31"/>
    </row>
    <row r="475" spans="1:44">
      <c r="A475" s="328"/>
      <c r="B475" s="330"/>
      <c r="C475" s="475"/>
      <c r="D475" s="63"/>
      <c r="E475" s="1056"/>
      <c r="F475" s="31"/>
      <c r="G475" s="157"/>
      <c r="H475" s="1011" t="s">
        <v>899</v>
      </c>
      <c r="I475" s="1011"/>
      <c r="J475" s="1011"/>
      <c r="K475" s="1011"/>
      <c r="L475" s="1011"/>
      <c r="M475" s="1011"/>
      <c r="N475" s="1011"/>
      <c r="O475" s="1011"/>
      <c r="P475" s="1011"/>
      <c r="Q475" s="1011"/>
      <c r="R475" s="1011"/>
      <c r="S475" s="1011"/>
      <c r="T475" s="1011"/>
      <c r="U475" s="1011"/>
      <c r="V475" s="1011"/>
      <c r="W475" s="1011"/>
      <c r="X475" s="1011"/>
      <c r="Y475" s="1011"/>
      <c r="Z475" s="1011"/>
      <c r="AA475" s="1012"/>
      <c r="AB475" s="190"/>
      <c r="AC475" s="191"/>
      <c r="AD475" s="192"/>
      <c r="AE475" s="126"/>
      <c r="AF475" s="327"/>
      <c r="AG475" s="129"/>
      <c r="AH475" s="129"/>
      <c r="AI475" s="129"/>
      <c r="AJ475" s="129"/>
      <c r="AK475" s="129"/>
      <c r="AL475" s="129"/>
      <c r="AM475" s="129"/>
      <c r="AN475" s="129"/>
      <c r="AO475" s="129"/>
      <c r="AP475" s="31"/>
      <c r="AQ475" s="45"/>
      <c r="AR475" s="31"/>
    </row>
    <row r="476" spans="1:44">
      <c r="A476" s="328"/>
      <c r="B476" s="330"/>
      <c r="C476" s="475"/>
      <c r="D476" s="63"/>
      <c r="E476" s="1056"/>
      <c r="F476" s="31"/>
      <c r="G476" s="31"/>
      <c r="H476" s="2474" t="s">
        <v>900</v>
      </c>
      <c r="I476" s="2474"/>
      <c r="J476" s="2474"/>
      <c r="K476" s="2474"/>
      <c r="L476" s="2474"/>
      <c r="M476" s="2474"/>
      <c r="N476" s="2474"/>
      <c r="O476" s="2474"/>
      <c r="P476" s="2474"/>
      <c r="Q476" s="2474"/>
      <c r="R476" s="2474"/>
      <c r="S476" s="2474"/>
      <c r="T476" s="2474"/>
      <c r="U476" s="1979" t="s">
        <v>103</v>
      </c>
      <c r="V476" s="1979"/>
      <c r="W476" s="1979"/>
      <c r="X476" s="1979"/>
      <c r="Y476" s="31"/>
      <c r="Z476" s="31"/>
      <c r="AA476" s="31"/>
      <c r="AB476" s="190"/>
      <c r="AC476" s="191"/>
      <c r="AD476" s="192"/>
      <c r="AE476" s="126"/>
      <c r="AF476" s="327"/>
      <c r="AG476" s="129"/>
      <c r="AH476" s="129"/>
      <c r="AI476" s="129"/>
      <c r="AJ476" s="129"/>
      <c r="AK476" s="129"/>
      <c r="AL476" s="129"/>
      <c r="AM476" s="129"/>
      <c r="AN476" s="129"/>
      <c r="AO476" s="129"/>
      <c r="AP476" s="31"/>
      <c r="AQ476" s="45"/>
      <c r="AR476" s="31"/>
    </row>
    <row r="477" spans="1:44">
      <c r="A477" s="328"/>
      <c r="B477" s="330"/>
      <c r="C477" s="475"/>
      <c r="D477" s="63"/>
      <c r="E477" s="1056"/>
      <c r="F477" s="31"/>
      <c r="G477" s="157"/>
      <c r="H477" s="2474" t="s">
        <v>901</v>
      </c>
      <c r="I477" s="2474"/>
      <c r="J477" s="2474"/>
      <c r="K477" s="2474"/>
      <c r="L477" s="2474"/>
      <c r="M477" s="2474"/>
      <c r="N477" s="2474"/>
      <c r="O477" s="2474"/>
      <c r="P477" s="2474"/>
      <c r="Q477" s="2474"/>
      <c r="R477" s="2474"/>
      <c r="S477" s="2474"/>
      <c r="T477" s="2474"/>
      <c r="U477" s="1979" t="s">
        <v>103</v>
      </c>
      <c r="V477" s="1979"/>
      <c r="W477" s="1979"/>
      <c r="X477" s="1979"/>
      <c r="Y477" s="31"/>
      <c r="Z477" s="31"/>
      <c r="AA477" s="45"/>
      <c r="AB477" s="190"/>
      <c r="AC477" s="191"/>
      <c r="AD477" s="192"/>
      <c r="AE477" s="126"/>
      <c r="AF477" s="327"/>
      <c r="AG477" s="129"/>
      <c r="AH477" s="129"/>
      <c r="AI477" s="129"/>
      <c r="AJ477" s="129"/>
      <c r="AK477" s="129"/>
      <c r="AL477" s="129"/>
      <c r="AM477" s="129"/>
      <c r="AN477" s="129"/>
      <c r="AO477" s="129"/>
      <c r="AP477" s="31"/>
      <c r="AQ477" s="45"/>
      <c r="AR477" s="31"/>
    </row>
    <row r="478" spans="1:44">
      <c r="A478" s="328"/>
      <c r="B478" s="330"/>
      <c r="C478" s="475"/>
      <c r="D478" s="63"/>
      <c r="E478" s="1056"/>
      <c r="F478" s="31"/>
      <c r="G478" s="157"/>
      <c r="H478" s="2474" t="s">
        <v>902</v>
      </c>
      <c r="I478" s="2474"/>
      <c r="J478" s="2474"/>
      <c r="K478" s="2474"/>
      <c r="L478" s="2474"/>
      <c r="M478" s="2474"/>
      <c r="N478" s="2474"/>
      <c r="O478" s="2474"/>
      <c r="P478" s="2474"/>
      <c r="Q478" s="2474"/>
      <c r="R478" s="2474"/>
      <c r="S478" s="2474"/>
      <c r="T478" s="2474"/>
      <c r="U478" s="1979" t="s">
        <v>103</v>
      </c>
      <c r="V478" s="1979"/>
      <c r="W478" s="1979"/>
      <c r="X478" s="1979"/>
      <c r="Y478" s="31"/>
      <c r="Z478" s="31"/>
      <c r="AA478" s="45"/>
      <c r="AB478" s="190"/>
      <c r="AC478" s="191"/>
      <c r="AD478" s="192"/>
      <c r="AE478" s="126"/>
      <c r="AF478" s="327"/>
      <c r="AG478" s="129"/>
      <c r="AH478" s="129"/>
      <c r="AI478" s="129"/>
      <c r="AJ478" s="129"/>
      <c r="AK478" s="129"/>
      <c r="AL478" s="129"/>
      <c r="AM478" s="129"/>
      <c r="AN478" s="129"/>
      <c r="AO478" s="129"/>
      <c r="AP478" s="31"/>
      <c r="AQ478" s="45"/>
      <c r="AR478" s="31"/>
    </row>
    <row r="479" spans="1:44">
      <c r="A479" s="328"/>
      <c r="B479" s="330"/>
      <c r="C479" s="475"/>
      <c r="D479" s="63"/>
      <c r="E479" s="1056"/>
      <c r="F479" s="31"/>
      <c r="G479" s="157"/>
      <c r="H479" s="157"/>
      <c r="I479" s="157"/>
      <c r="J479" s="157"/>
      <c r="K479" s="157"/>
      <c r="L479" s="157"/>
      <c r="M479" s="157"/>
      <c r="N479" s="448"/>
      <c r="O479" s="448"/>
      <c r="P479" s="448"/>
      <c r="Q479" s="448"/>
      <c r="R479" s="448"/>
      <c r="S479" s="448"/>
      <c r="T479" s="448"/>
      <c r="U479" s="448"/>
      <c r="V479" s="448"/>
      <c r="W479" s="31"/>
      <c r="X479" s="31"/>
      <c r="Y479" s="31"/>
      <c r="Z479" s="31"/>
      <c r="AA479" s="45"/>
      <c r="AB479" s="190"/>
      <c r="AC479" s="191"/>
      <c r="AD479" s="192"/>
      <c r="AE479" s="126"/>
      <c r="AF479" s="327"/>
      <c r="AG479" s="129"/>
      <c r="AH479" s="129"/>
      <c r="AI479" s="129"/>
      <c r="AJ479" s="129"/>
      <c r="AK479" s="129"/>
      <c r="AL479" s="129"/>
      <c r="AM479" s="129"/>
      <c r="AN479" s="129"/>
      <c r="AO479" s="129"/>
      <c r="AP479" s="31"/>
      <c r="AQ479" s="45"/>
      <c r="AR479" s="31"/>
    </row>
    <row r="480" spans="1:44">
      <c r="A480" s="328"/>
      <c r="B480" s="330"/>
      <c r="C480" s="475"/>
      <c r="D480" s="63"/>
      <c r="E480" s="1056"/>
      <c r="F480" s="31"/>
      <c r="G480" s="157"/>
      <c r="H480" s="157"/>
      <c r="I480" s="157"/>
      <c r="J480" s="157"/>
      <c r="K480" s="157"/>
      <c r="L480" s="157"/>
      <c r="M480" s="157"/>
      <c r="N480" s="448"/>
      <c r="O480" s="448"/>
      <c r="P480" s="448"/>
      <c r="Q480" s="448"/>
      <c r="R480" s="448"/>
      <c r="S480" s="448"/>
      <c r="T480" s="448"/>
      <c r="U480" s="448"/>
      <c r="V480" s="448"/>
      <c r="W480" s="31"/>
      <c r="X480" s="31"/>
      <c r="Y480" s="31"/>
      <c r="Z480" s="31"/>
      <c r="AA480" s="31"/>
      <c r="AB480" s="190"/>
      <c r="AC480" s="191"/>
      <c r="AD480" s="192"/>
      <c r="AE480" s="126"/>
      <c r="AF480" s="327"/>
      <c r="AG480" s="129"/>
      <c r="AH480" s="129"/>
      <c r="AI480" s="129"/>
      <c r="AJ480" s="129"/>
      <c r="AK480" s="129"/>
      <c r="AL480" s="129"/>
      <c r="AM480" s="129"/>
      <c r="AN480" s="129"/>
      <c r="AO480" s="129"/>
      <c r="AP480" s="31"/>
      <c r="AQ480" s="45"/>
      <c r="AR480" s="31"/>
    </row>
    <row r="481" spans="1:44">
      <c r="A481" s="328"/>
      <c r="B481" s="330"/>
      <c r="C481" s="475"/>
      <c r="D481" s="63"/>
      <c r="E481" s="478"/>
      <c r="F481" s="31"/>
      <c r="G481" s="157"/>
      <c r="H481" s="157"/>
      <c r="I481" s="157"/>
      <c r="J481" s="157"/>
      <c r="K481" s="157"/>
      <c r="L481" s="157"/>
      <c r="M481" s="157"/>
      <c r="N481" s="448"/>
      <c r="O481" s="448"/>
      <c r="P481" s="448"/>
      <c r="Q481" s="448"/>
      <c r="R481" s="448"/>
      <c r="S481" s="448"/>
      <c r="T481" s="448"/>
      <c r="U481" s="448"/>
      <c r="V481" s="448"/>
      <c r="W481" s="31"/>
      <c r="X481" s="31"/>
      <c r="Y481" s="31"/>
      <c r="Z481" s="31"/>
      <c r="AA481" s="31"/>
      <c r="AB481" s="190"/>
      <c r="AC481" s="191"/>
      <c r="AD481" s="192"/>
      <c r="AE481" s="126"/>
      <c r="AF481" s="327"/>
      <c r="AG481" s="129"/>
      <c r="AH481" s="129"/>
      <c r="AI481" s="129"/>
      <c r="AJ481" s="129"/>
      <c r="AK481" s="129"/>
      <c r="AL481" s="129"/>
      <c r="AM481" s="129"/>
      <c r="AN481" s="129"/>
      <c r="AO481" s="129"/>
      <c r="AP481" s="31"/>
      <c r="AQ481" s="45"/>
      <c r="AR481" s="31"/>
    </row>
    <row r="482" spans="1:44">
      <c r="A482" s="328"/>
      <c r="B482" s="330"/>
      <c r="C482" s="475"/>
      <c r="D482" s="63"/>
      <c r="E482" s="1056" t="s">
        <v>927</v>
      </c>
      <c r="F482" s="31"/>
      <c r="G482" s="31" t="s">
        <v>903</v>
      </c>
      <c r="H482" s="2142" t="s">
        <v>904</v>
      </c>
      <c r="I482" s="2142"/>
      <c r="J482" s="2142"/>
      <c r="K482" s="2142"/>
      <c r="L482" s="2142"/>
      <c r="M482" s="2142"/>
      <c r="N482" s="2142"/>
      <c r="O482" s="2142"/>
      <c r="P482" s="2142"/>
      <c r="Q482" s="2142"/>
      <c r="R482" s="2142"/>
      <c r="S482" s="2142"/>
      <c r="T482" s="2146"/>
      <c r="U482" s="479"/>
      <c r="V482" s="448"/>
      <c r="W482" s="31"/>
      <c r="X482" s="31"/>
      <c r="Y482" s="31"/>
      <c r="Z482" s="31"/>
      <c r="AA482" s="31"/>
      <c r="AB482" s="1082" t="s">
        <v>495</v>
      </c>
      <c r="AC482" s="1113"/>
      <c r="AD482" s="1114"/>
      <c r="AE482" s="126"/>
      <c r="AF482" s="327"/>
      <c r="AG482" s="129"/>
      <c r="AH482" s="129"/>
      <c r="AI482" s="129"/>
      <c r="AJ482" s="129"/>
      <c r="AK482" s="129"/>
      <c r="AL482" s="129"/>
      <c r="AM482" s="129"/>
      <c r="AN482" s="129"/>
      <c r="AO482" s="129"/>
      <c r="AP482" s="31"/>
      <c r="AQ482" s="45"/>
      <c r="AR482" s="31"/>
    </row>
    <row r="483" spans="1:44">
      <c r="A483" s="328"/>
      <c r="B483" s="330"/>
      <c r="C483" s="475"/>
      <c r="D483" s="63"/>
      <c r="E483" s="1056"/>
      <c r="F483" s="31"/>
      <c r="G483" s="1011" t="s">
        <v>72</v>
      </c>
      <c r="H483" s="1011"/>
      <c r="I483" s="1011"/>
      <c r="J483" s="1011"/>
      <c r="K483" s="1011"/>
      <c r="L483" s="1011"/>
      <c r="M483" s="1012"/>
      <c r="N483" s="1202" t="s">
        <v>898</v>
      </c>
      <c r="O483" s="1202"/>
      <c r="P483" s="1202"/>
      <c r="Q483" s="1202"/>
      <c r="R483" s="1202"/>
      <c r="S483" s="1202"/>
      <c r="T483" s="1202"/>
      <c r="U483" s="1202"/>
      <c r="V483" s="1202"/>
      <c r="W483" s="1202"/>
      <c r="X483" s="1202"/>
      <c r="Y483" s="1202"/>
      <c r="Z483" s="1202"/>
      <c r="AA483" s="45"/>
      <c r="AB483" s="1082"/>
      <c r="AC483" s="1113"/>
      <c r="AD483" s="1114"/>
      <c r="AE483" s="126"/>
      <c r="AF483" s="327"/>
      <c r="AG483" s="129"/>
      <c r="AH483" s="129"/>
      <c r="AI483" s="129"/>
      <c r="AJ483" s="129"/>
      <c r="AK483" s="129"/>
      <c r="AL483" s="129"/>
      <c r="AM483" s="129"/>
      <c r="AN483" s="129"/>
      <c r="AO483" s="129"/>
      <c r="AP483" s="31"/>
      <c r="AQ483" s="45"/>
      <c r="AR483" s="31"/>
    </row>
    <row r="484" spans="1:44">
      <c r="A484" s="328"/>
      <c r="B484" s="330"/>
      <c r="C484" s="475"/>
      <c r="D484" s="63"/>
      <c r="E484" s="1056"/>
      <c r="F484" s="31"/>
      <c r="G484" s="1011"/>
      <c r="H484" s="1011"/>
      <c r="I484" s="1011"/>
      <c r="J484" s="1011"/>
      <c r="K484" s="1011"/>
      <c r="L484" s="1011"/>
      <c r="M484" s="1012"/>
      <c r="N484" s="1202"/>
      <c r="O484" s="1202"/>
      <c r="P484" s="1202"/>
      <c r="Q484" s="1202"/>
      <c r="R484" s="1202"/>
      <c r="S484" s="1202"/>
      <c r="T484" s="1202"/>
      <c r="U484" s="1202"/>
      <c r="V484" s="1202"/>
      <c r="W484" s="1202"/>
      <c r="X484" s="1202"/>
      <c r="Y484" s="1202"/>
      <c r="Z484" s="1202"/>
      <c r="AA484" s="45"/>
      <c r="AB484" s="1082"/>
      <c r="AC484" s="1113"/>
      <c r="AD484" s="1114"/>
      <c r="AE484" s="126"/>
      <c r="AF484" s="327"/>
      <c r="AG484" s="129"/>
      <c r="AH484" s="129"/>
      <c r="AI484" s="129"/>
      <c r="AJ484" s="129"/>
      <c r="AK484" s="129"/>
      <c r="AL484" s="129"/>
      <c r="AM484" s="129"/>
      <c r="AN484" s="129"/>
      <c r="AO484" s="129"/>
      <c r="AP484" s="31"/>
      <c r="AQ484" s="45"/>
      <c r="AR484" s="31"/>
    </row>
    <row r="485" spans="1:44">
      <c r="A485" s="328"/>
      <c r="B485" s="330"/>
      <c r="C485" s="475"/>
      <c r="D485" s="63"/>
      <c r="E485" s="49"/>
      <c r="F485" s="31"/>
      <c r="G485" s="1140" t="s">
        <v>905</v>
      </c>
      <c r="H485" s="1140"/>
      <c r="I485" s="1140"/>
      <c r="J485" s="1140"/>
      <c r="K485" s="1140"/>
      <c r="L485" s="1140"/>
      <c r="M485" s="1140"/>
      <c r="N485" s="1140"/>
      <c r="O485" s="1140"/>
      <c r="P485" s="1140"/>
      <c r="Q485" s="1140"/>
      <c r="R485" s="1140"/>
      <c r="S485" s="1140"/>
      <c r="T485" s="1140"/>
      <c r="U485" s="1140"/>
      <c r="V485" s="1140"/>
      <c r="W485" s="31"/>
      <c r="X485" s="31"/>
      <c r="Y485" s="31"/>
      <c r="Z485" s="31"/>
      <c r="AA485" s="45"/>
      <c r="AB485" s="190"/>
      <c r="AC485" s="191"/>
      <c r="AD485" s="192"/>
      <c r="AE485" s="126"/>
      <c r="AF485" s="327"/>
      <c r="AG485" s="129"/>
      <c r="AH485" s="129"/>
      <c r="AI485" s="129"/>
      <c r="AJ485" s="129"/>
      <c r="AK485" s="129"/>
      <c r="AL485" s="129"/>
      <c r="AM485" s="129"/>
      <c r="AN485" s="129"/>
      <c r="AO485" s="129"/>
      <c r="AP485" s="31"/>
      <c r="AQ485" s="45"/>
      <c r="AR485" s="31"/>
    </row>
    <row r="486" spans="1:44">
      <c r="A486" s="328"/>
      <c r="B486" s="330"/>
      <c r="C486" s="475"/>
      <c r="D486" s="63"/>
      <c r="E486" s="478"/>
      <c r="F486" s="31"/>
      <c r="G486" s="2143" t="s">
        <v>906</v>
      </c>
      <c r="H486" s="2144"/>
      <c r="I486" s="2144"/>
      <c r="J486" s="2144"/>
      <c r="K486" s="2144"/>
      <c r="L486" s="2144"/>
      <c r="M486" s="2144"/>
      <c r="N486" s="2144"/>
      <c r="O486" s="2144"/>
      <c r="P486" s="2144"/>
      <c r="Q486" s="2144"/>
      <c r="R486" s="2144"/>
      <c r="S486" s="2144"/>
      <c r="T486" s="2144"/>
      <c r="U486" s="2144"/>
      <c r="V486" s="2144"/>
      <c r="W486" s="2144"/>
      <c r="X486" s="2144"/>
      <c r="Y486" s="2144"/>
      <c r="Z486" s="2145"/>
      <c r="AA486" s="45"/>
      <c r="AB486" s="190"/>
      <c r="AC486" s="191"/>
      <c r="AD486" s="192"/>
      <c r="AE486" s="126"/>
      <c r="AF486" s="327"/>
      <c r="AG486" s="129"/>
      <c r="AH486" s="129"/>
      <c r="AI486" s="129"/>
      <c r="AJ486" s="129"/>
      <c r="AK486" s="129"/>
      <c r="AL486" s="129"/>
      <c r="AM486" s="129"/>
      <c r="AN486" s="129"/>
      <c r="AO486" s="129"/>
      <c r="AP486" s="31"/>
      <c r="AQ486" s="45"/>
      <c r="AR486" s="31"/>
    </row>
    <row r="487" spans="1:44">
      <c r="A487" s="328"/>
      <c r="B487" s="330"/>
      <c r="C487" s="475"/>
      <c r="D487" s="63"/>
      <c r="E487" s="478"/>
      <c r="F487" s="31"/>
      <c r="G487" s="1588"/>
      <c r="H487" s="1589"/>
      <c r="I487" s="1589"/>
      <c r="J487" s="1589"/>
      <c r="K487" s="1589"/>
      <c r="L487" s="1589"/>
      <c r="M487" s="1589"/>
      <c r="N487" s="1589"/>
      <c r="O487" s="1589"/>
      <c r="P487" s="1589"/>
      <c r="Q487" s="1589"/>
      <c r="R487" s="1589"/>
      <c r="S487" s="1589"/>
      <c r="T487" s="1589"/>
      <c r="U487" s="1589"/>
      <c r="V487" s="1589"/>
      <c r="W487" s="1589"/>
      <c r="X487" s="1589"/>
      <c r="Y487" s="1589"/>
      <c r="Z487" s="1590"/>
      <c r="AA487" s="45"/>
      <c r="AB487" s="190"/>
      <c r="AC487" s="191"/>
      <c r="AD487" s="192"/>
      <c r="AE487" s="126"/>
      <c r="AF487" s="327"/>
      <c r="AG487" s="129"/>
      <c r="AH487" s="129"/>
      <c r="AI487" s="129"/>
      <c r="AJ487" s="129"/>
      <c r="AK487" s="129"/>
      <c r="AL487" s="129"/>
      <c r="AM487" s="129"/>
      <c r="AN487" s="129"/>
      <c r="AO487" s="129"/>
      <c r="AP487" s="31"/>
      <c r="AQ487" s="45"/>
      <c r="AR487" s="31"/>
    </row>
    <row r="488" spans="1:44">
      <c r="A488" s="328"/>
      <c r="B488" s="330"/>
      <c r="C488" s="475"/>
      <c r="D488" s="63"/>
      <c r="E488" s="478"/>
      <c r="F488" s="31"/>
      <c r="G488" s="1501"/>
      <c r="H488" s="1289"/>
      <c r="I488" s="1289"/>
      <c r="J488" s="1289"/>
      <c r="K488" s="1289"/>
      <c r="L488" s="1289"/>
      <c r="M488" s="1289"/>
      <c r="N488" s="1289"/>
      <c r="O488" s="1289"/>
      <c r="P488" s="1289"/>
      <c r="Q488" s="1289"/>
      <c r="R488" s="1289"/>
      <c r="S488" s="1289"/>
      <c r="T488" s="1289"/>
      <c r="U488" s="1289"/>
      <c r="V488" s="1289"/>
      <c r="W488" s="1289"/>
      <c r="X488" s="1289"/>
      <c r="Y488" s="1289"/>
      <c r="Z488" s="1502"/>
      <c r="AA488" s="45"/>
      <c r="AB488" s="190"/>
      <c r="AC488" s="191"/>
      <c r="AD488" s="192"/>
      <c r="AE488" s="126"/>
      <c r="AF488" s="327"/>
      <c r="AG488" s="129"/>
      <c r="AH488" s="129"/>
      <c r="AI488" s="129"/>
      <c r="AJ488" s="129"/>
      <c r="AK488" s="129"/>
      <c r="AL488" s="129"/>
      <c r="AM488" s="129"/>
      <c r="AN488" s="129"/>
      <c r="AO488" s="129"/>
      <c r="AP488" s="31"/>
      <c r="AQ488" s="45"/>
      <c r="AR488" s="31"/>
    </row>
    <row r="489" spans="1:44">
      <c r="A489" s="328"/>
      <c r="B489" s="330"/>
      <c r="C489" s="504"/>
      <c r="D489" s="507"/>
      <c r="E489" s="476"/>
      <c r="F489" s="31"/>
      <c r="G489" s="443"/>
      <c r="H489" s="443"/>
      <c r="I489" s="443"/>
      <c r="J489" s="443"/>
      <c r="K489" s="443"/>
      <c r="L489" s="443"/>
      <c r="M489" s="443"/>
      <c r="N489" s="443"/>
      <c r="O489" s="443"/>
      <c r="P489" s="443"/>
      <c r="Q489" s="443"/>
      <c r="R489" s="443"/>
      <c r="S489" s="443"/>
      <c r="T489" s="443"/>
      <c r="U489" s="443"/>
      <c r="V489" s="443"/>
      <c r="W489" s="443"/>
      <c r="X489" s="443"/>
      <c r="Y489" s="31"/>
      <c r="Z489" s="31"/>
      <c r="AA489" s="45"/>
      <c r="AB489" s="190"/>
      <c r="AC489" s="191"/>
      <c r="AD489" s="192"/>
      <c r="AE489" s="126"/>
      <c r="AF489" s="327"/>
      <c r="AG489" s="129"/>
      <c r="AH489" s="129"/>
      <c r="AI489" s="129"/>
      <c r="AJ489" s="129"/>
      <c r="AK489" s="129"/>
      <c r="AL489" s="129"/>
      <c r="AM489" s="129"/>
      <c r="AN489" s="129"/>
      <c r="AO489" s="129"/>
      <c r="AP489" s="31"/>
      <c r="AQ489" s="45"/>
      <c r="AR489" s="31"/>
    </row>
    <row r="490" spans="1:44">
      <c r="A490" s="328"/>
      <c r="B490" s="330"/>
      <c r="C490" s="504"/>
      <c r="D490" s="507"/>
      <c r="E490" s="480"/>
      <c r="F490" s="31"/>
      <c r="G490" s="31" t="s">
        <v>903</v>
      </c>
      <c r="H490" s="2142" t="s">
        <v>907</v>
      </c>
      <c r="I490" s="2142"/>
      <c r="J490" s="2142"/>
      <c r="K490" s="2142"/>
      <c r="L490" s="2142"/>
      <c r="M490" s="2142"/>
      <c r="N490" s="2142"/>
      <c r="O490" s="2142"/>
      <c r="P490" s="2142"/>
      <c r="Q490" s="2142"/>
      <c r="R490" s="2142"/>
      <c r="S490" s="2142"/>
      <c r="T490" s="2146"/>
      <c r="U490" s="479"/>
      <c r="V490" s="448"/>
      <c r="W490" s="31"/>
      <c r="X490" s="31"/>
      <c r="Y490" s="31"/>
      <c r="Z490" s="31"/>
      <c r="AA490" s="31"/>
      <c r="AB490" s="1082" t="s">
        <v>495</v>
      </c>
      <c r="AC490" s="1113"/>
      <c r="AD490" s="1114"/>
      <c r="AE490" s="126"/>
      <c r="AF490" s="327"/>
      <c r="AG490" s="129"/>
      <c r="AH490" s="129"/>
      <c r="AI490" s="129"/>
      <c r="AJ490" s="129"/>
      <c r="AK490" s="129"/>
      <c r="AL490" s="129"/>
      <c r="AM490" s="129"/>
      <c r="AN490" s="129"/>
      <c r="AO490" s="129"/>
      <c r="AP490" s="31"/>
      <c r="AQ490" s="45"/>
      <c r="AR490" s="31"/>
    </row>
    <row r="491" spans="1:44">
      <c r="A491" s="328"/>
      <c r="B491" s="330"/>
      <c r="C491" s="504"/>
      <c r="D491" s="507"/>
      <c r="E491" s="480"/>
      <c r="F491" s="31"/>
      <c r="G491" s="1011" t="s">
        <v>72</v>
      </c>
      <c r="H491" s="1011"/>
      <c r="I491" s="1011"/>
      <c r="J491" s="1011"/>
      <c r="K491" s="1011"/>
      <c r="L491" s="1011"/>
      <c r="M491" s="1012"/>
      <c r="N491" s="1202" t="s">
        <v>898</v>
      </c>
      <c r="O491" s="1202"/>
      <c r="P491" s="1202"/>
      <c r="Q491" s="1202"/>
      <c r="R491" s="1202"/>
      <c r="S491" s="1202"/>
      <c r="T491" s="1202"/>
      <c r="U491" s="1202"/>
      <c r="V491" s="1202"/>
      <c r="W491" s="1202"/>
      <c r="X491" s="1202"/>
      <c r="Y491" s="1202"/>
      <c r="Z491" s="1202"/>
      <c r="AA491" s="45"/>
      <c r="AB491" s="1082"/>
      <c r="AC491" s="1113"/>
      <c r="AD491" s="1114"/>
      <c r="AE491" s="126"/>
      <c r="AF491" s="327"/>
      <c r="AG491" s="129"/>
      <c r="AH491" s="129"/>
      <c r="AI491" s="129"/>
      <c r="AJ491" s="129"/>
      <c r="AK491" s="129"/>
      <c r="AL491" s="129"/>
      <c r="AM491" s="129"/>
      <c r="AN491" s="129"/>
      <c r="AO491" s="129"/>
      <c r="AP491" s="31"/>
      <c r="AQ491" s="45"/>
      <c r="AR491" s="31"/>
    </row>
    <row r="492" spans="1:44">
      <c r="A492" s="328"/>
      <c r="B492" s="330"/>
      <c r="C492" s="504"/>
      <c r="D492" s="507"/>
      <c r="E492" s="480"/>
      <c r="F492" s="31"/>
      <c r="G492" s="1011"/>
      <c r="H492" s="1011"/>
      <c r="I492" s="1011"/>
      <c r="J492" s="1011"/>
      <c r="K492" s="1011"/>
      <c r="L492" s="1011"/>
      <c r="M492" s="1012"/>
      <c r="N492" s="1202"/>
      <c r="O492" s="1202"/>
      <c r="P492" s="1202"/>
      <c r="Q492" s="1202"/>
      <c r="R492" s="1202"/>
      <c r="S492" s="1202"/>
      <c r="T492" s="1202"/>
      <c r="U492" s="1202"/>
      <c r="V492" s="1202"/>
      <c r="W492" s="1202"/>
      <c r="X492" s="1202"/>
      <c r="Y492" s="1202"/>
      <c r="Z492" s="1202"/>
      <c r="AA492" s="45"/>
      <c r="AB492" s="1082"/>
      <c r="AC492" s="1113"/>
      <c r="AD492" s="1114"/>
      <c r="AE492" s="126"/>
      <c r="AF492" s="327"/>
      <c r="AG492" s="129"/>
      <c r="AH492" s="129"/>
      <c r="AI492" s="129"/>
      <c r="AJ492" s="129"/>
      <c r="AK492" s="129"/>
      <c r="AL492" s="129"/>
      <c r="AM492" s="129"/>
      <c r="AN492" s="129"/>
      <c r="AO492" s="129"/>
      <c r="AP492" s="31"/>
      <c r="AQ492" s="45"/>
      <c r="AR492" s="31"/>
    </row>
    <row r="493" spans="1:44">
      <c r="A493" s="328"/>
      <c r="B493" s="330"/>
      <c r="C493" s="504"/>
      <c r="D493" s="507"/>
      <c r="E493" s="480"/>
      <c r="F493" s="31"/>
      <c r="G493" s="2142" t="s">
        <v>908</v>
      </c>
      <c r="H493" s="2142"/>
      <c r="I493" s="2142"/>
      <c r="J493" s="2142"/>
      <c r="K493" s="2142"/>
      <c r="L493" s="2142"/>
      <c r="M493" s="2142"/>
      <c r="N493" s="2142"/>
      <c r="O493" s="2142"/>
      <c r="P493" s="2142"/>
      <c r="Q493" s="2142"/>
      <c r="R493" s="2142"/>
      <c r="S493" s="2142"/>
      <c r="T493" s="2142"/>
      <c r="U493" s="2142"/>
      <c r="V493" s="2142"/>
      <c r="W493" s="31"/>
      <c r="X493" s="31"/>
      <c r="Y493" s="31"/>
      <c r="Z493" s="31"/>
      <c r="AA493" s="45"/>
      <c r="AB493" s="190"/>
      <c r="AC493" s="191"/>
      <c r="AD493" s="192"/>
      <c r="AE493" s="126"/>
      <c r="AF493" s="327"/>
      <c r="AG493" s="129"/>
      <c r="AH493" s="129"/>
      <c r="AI493" s="129"/>
      <c r="AJ493" s="129"/>
      <c r="AK493" s="129"/>
      <c r="AL493" s="129"/>
      <c r="AM493" s="129"/>
      <c r="AN493" s="129"/>
      <c r="AO493" s="129"/>
      <c r="AP493" s="31"/>
      <c r="AQ493" s="45"/>
      <c r="AR493" s="31"/>
    </row>
    <row r="494" spans="1:44">
      <c r="A494" s="328"/>
      <c r="B494" s="330"/>
      <c r="C494" s="504"/>
      <c r="D494" s="507"/>
      <c r="E494" s="480"/>
      <c r="F494" s="31"/>
      <c r="G494" s="2143" t="s">
        <v>909</v>
      </c>
      <c r="H494" s="2144"/>
      <c r="I494" s="2144"/>
      <c r="J494" s="2144"/>
      <c r="K494" s="2144"/>
      <c r="L494" s="2144"/>
      <c r="M494" s="2144"/>
      <c r="N494" s="2144"/>
      <c r="O494" s="2144"/>
      <c r="P494" s="2144"/>
      <c r="Q494" s="2144"/>
      <c r="R494" s="2144"/>
      <c r="S494" s="2144"/>
      <c r="T494" s="2144"/>
      <c r="U494" s="2144"/>
      <c r="V494" s="2144"/>
      <c r="W494" s="2144"/>
      <c r="X494" s="2144"/>
      <c r="Y494" s="2144"/>
      <c r="Z494" s="2145"/>
      <c r="AA494" s="45"/>
      <c r="AB494" s="190"/>
      <c r="AC494" s="191"/>
      <c r="AD494" s="192"/>
      <c r="AE494" s="126"/>
      <c r="AF494" s="327"/>
      <c r="AG494" s="129"/>
      <c r="AH494" s="129"/>
      <c r="AI494" s="129"/>
      <c r="AJ494" s="129"/>
      <c r="AK494" s="129"/>
      <c r="AL494" s="129"/>
      <c r="AM494" s="129"/>
      <c r="AN494" s="129"/>
      <c r="AO494" s="129"/>
      <c r="AP494" s="31"/>
      <c r="AQ494" s="45"/>
      <c r="AR494" s="31"/>
    </row>
    <row r="495" spans="1:44">
      <c r="A495" s="328"/>
      <c r="B495" s="330"/>
      <c r="C495" s="504"/>
      <c r="D495" s="507"/>
      <c r="E495" s="480"/>
      <c r="F495" s="31"/>
      <c r="G495" s="1588"/>
      <c r="H495" s="1589"/>
      <c r="I495" s="1589"/>
      <c r="J495" s="1589"/>
      <c r="K495" s="1589"/>
      <c r="L495" s="1589"/>
      <c r="M495" s="1589"/>
      <c r="N495" s="1589"/>
      <c r="O495" s="1589"/>
      <c r="P495" s="1589"/>
      <c r="Q495" s="1589"/>
      <c r="R495" s="1589"/>
      <c r="S495" s="1589"/>
      <c r="T495" s="1589"/>
      <c r="U495" s="1589"/>
      <c r="V495" s="1589"/>
      <c r="W495" s="1589"/>
      <c r="X495" s="1589"/>
      <c r="Y495" s="1589"/>
      <c r="Z495" s="1590"/>
      <c r="AA495" s="45"/>
      <c r="AB495" s="190"/>
      <c r="AC495" s="191"/>
      <c r="AD495" s="192"/>
      <c r="AE495" s="126"/>
      <c r="AF495" s="327"/>
      <c r="AG495" s="129"/>
      <c r="AH495" s="129"/>
      <c r="AI495" s="129"/>
      <c r="AJ495" s="129"/>
      <c r="AK495" s="129"/>
      <c r="AL495" s="129"/>
      <c r="AM495" s="129"/>
      <c r="AN495" s="129"/>
      <c r="AO495" s="129"/>
      <c r="AP495" s="31"/>
      <c r="AQ495" s="45"/>
      <c r="AR495" s="31"/>
    </row>
    <row r="496" spans="1:44">
      <c r="A496" s="328"/>
      <c r="B496" s="330"/>
      <c r="C496" s="504"/>
      <c r="D496" s="507"/>
      <c r="E496" s="480"/>
      <c r="F496" s="31"/>
      <c r="G496" s="1501"/>
      <c r="H496" s="1289"/>
      <c r="I496" s="1289"/>
      <c r="J496" s="1289"/>
      <c r="K496" s="1289"/>
      <c r="L496" s="1289"/>
      <c r="M496" s="1289"/>
      <c r="N496" s="1289"/>
      <c r="O496" s="1289"/>
      <c r="P496" s="1289"/>
      <c r="Q496" s="1289"/>
      <c r="R496" s="1289"/>
      <c r="S496" s="1289"/>
      <c r="T496" s="1289"/>
      <c r="U496" s="1289"/>
      <c r="V496" s="1289"/>
      <c r="W496" s="1289"/>
      <c r="X496" s="1289"/>
      <c r="Y496" s="1289"/>
      <c r="Z496" s="1502"/>
      <c r="AA496" s="45"/>
      <c r="AB496" s="190"/>
      <c r="AC496" s="191"/>
      <c r="AD496" s="192"/>
      <c r="AE496" s="126"/>
      <c r="AF496" s="327"/>
      <c r="AG496" s="129"/>
      <c r="AH496" s="129"/>
      <c r="AI496" s="129"/>
      <c r="AJ496" s="129"/>
      <c r="AK496" s="129"/>
      <c r="AL496" s="129"/>
      <c r="AM496" s="129"/>
      <c r="AN496" s="129"/>
      <c r="AO496" s="129"/>
      <c r="AP496" s="31"/>
      <c r="AQ496" s="45"/>
      <c r="AR496" s="31"/>
    </row>
    <row r="497" spans="1:44">
      <c r="A497" s="328"/>
      <c r="B497" s="330"/>
      <c r="C497" s="504"/>
      <c r="D497" s="507"/>
      <c r="E497" s="480"/>
      <c r="F497" s="31"/>
      <c r="G497" s="443"/>
      <c r="H497" s="443"/>
      <c r="I497" s="443"/>
      <c r="J497" s="443"/>
      <c r="K497" s="443"/>
      <c r="L497" s="443"/>
      <c r="M497" s="443"/>
      <c r="N497" s="443"/>
      <c r="O497" s="443"/>
      <c r="P497" s="443"/>
      <c r="Q497" s="443"/>
      <c r="R497" s="443"/>
      <c r="S497" s="443"/>
      <c r="T497" s="443"/>
      <c r="U497" s="443"/>
      <c r="V497" s="443"/>
      <c r="W497" s="443"/>
      <c r="X497" s="443"/>
      <c r="Y497" s="31"/>
      <c r="Z497" s="31"/>
      <c r="AA497" s="45"/>
      <c r="AB497" s="190"/>
      <c r="AC497" s="191"/>
      <c r="AD497" s="192"/>
      <c r="AE497" s="126"/>
      <c r="AF497" s="327"/>
      <c r="AG497" s="129"/>
      <c r="AH497" s="129"/>
      <c r="AI497" s="129"/>
      <c r="AJ497" s="129"/>
      <c r="AK497" s="129"/>
      <c r="AL497" s="129"/>
      <c r="AM497" s="129"/>
      <c r="AN497" s="129"/>
      <c r="AO497" s="129"/>
      <c r="AP497" s="31"/>
      <c r="AQ497" s="45"/>
      <c r="AR497" s="31"/>
    </row>
    <row r="498" spans="1:44">
      <c r="A498" s="328"/>
      <c r="B498" s="330"/>
      <c r="C498" s="504"/>
      <c r="D498" s="507"/>
      <c r="E498" s="480"/>
      <c r="F498" s="31"/>
      <c r="G498" s="31" t="s">
        <v>903</v>
      </c>
      <c r="H498" s="2142" t="s">
        <v>910</v>
      </c>
      <c r="I498" s="2142"/>
      <c r="J498" s="2142"/>
      <c r="K498" s="2142"/>
      <c r="L498" s="2142"/>
      <c r="M498" s="2142"/>
      <c r="N498" s="2142"/>
      <c r="O498" s="2142"/>
      <c r="P498" s="2142"/>
      <c r="Q498" s="2142"/>
      <c r="R498" s="2142"/>
      <c r="S498" s="2142"/>
      <c r="T498" s="2146"/>
      <c r="U498" s="479"/>
      <c r="V498" s="448"/>
      <c r="W498" s="31"/>
      <c r="X498" s="31"/>
      <c r="Y498" s="31"/>
      <c r="Z498" s="31"/>
      <c r="AA498" s="31"/>
      <c r="AB498" s="1082" t="s">
        <v>495</v>
      </c>
      <c r="AC498" s="1113"/>
      <c r="AD498" s="1114"/>
      <c r="AE498" s="126"/>
      <c r="AF498" s="327"/>
      <c r="AG498" s="129"/>
      <c r="AH498" s="129"/>
      <c r="AI498" s="129"/>
      <c r="AJ498" s="129"/>
      <c r="AK498" s="129"/>
      <c r="AL498" s="129"/>
      <c r="AM498" s="129"/>
      <c r="AN498" s="129"/>
      <c r="AO498" s="129"/>
      <c r="AP498" s="31"/>
      <c r="AQ498" s="45"/>
      <c r="AR498" s="31"/>
    </row>
    <row r="499" spans="1:44">
      <c r="A499" s="328"/>
      <c r="B499" s="330"/>
      <c r="C499" s="504"/>
      <c r="D499" s="507"/>
      <c r="E499" s="480"/>
      <c r="F499" s="31"/>
      <c r="G499" s="1011" t="s">
        <v>72</v>
      </c>
      <c r="H499" s="1011"/>
      <c r="I499" s="1011"/>
      <c r="J499" s="1011"/>
      <c r="K499" s="1011"/>
      <c r="L499" s="1011"/>
      <c r="M499" s="1012"/>
      <c r="N499" s="1202" t="s">
        <v>898</v>
      </c>
      <c r="O499" s="1202"/>
      <c r="P499" s="1202"/>
      <c r="Q499" s="1202"/>
      <c r="R499" s="1202"/>
      <c r="S499" s="1202"/>
      <c r="T499" s="1202"/>
      <c r="U499" s="1202"/>
      <c r="V499" s="1202"/>
      <c r="W499" s="1202"/>
      <c r="X499" s="1202"/>
      <c r="Y499" s="1202"/>
      <c r="Z499" s="1202"/>
      <c r="AA499" s="45"/>
      <c r="AB499" s="1082"/>
      <c r="AC499" s="1113"/>
      <c r="AD499" s="1114"/>
      <c r="AE499" s="126"/>
      <c r="AF499" s="327"/>
      <c r="AG499" s="129"/>
      <c r="AH499" s="129"/>
      <c r="AI499" s="129"/>
      <c r="AJ499" s="129"/>
      <c r="AK499" s="129"/>
      <c r="AL499" s="129"/>
      <c r="AM499" s="129"/>
      <c r="AN499" s="129"/>
      <c r="AO499" s="129"/>
      <c r="AP499" s="31"/>
      <c r="AQ499" s="45"/>
      <c r="AR499" s="31"/>
    </row>
    <row r="500" spans="1:44">
      <c r="A500" s="328"/>
      <c r="B500" s="330"/>
      <c r="C500" s="504"/>
      <c r="D500" s="507"/>
      <c r="E500" s="480"/>
      <c r="F500" s="31"/>
      <c r="G500" s="1011"/>
      <c r="H500" s="1011"/>
      <c r="I500" s="1011"/>
      <c r="J500" s="1011"/>
      <c r="K500" s="1011"/>
      <c r="L500" s="1011"/>
      <c r="M500" s="1012"/>
      <c r="N500" s="1202"/>
      <c r="O500" s="1202"/>
      <c r="P500" s="1202"/>
      <c r="Q500" s="1202"/>
      <c r="R500" s="1202"/>
      <c r="S500" s="1202"/>
      <c r="T500" s="1202"/>
      <c r="U500" s="1202"/>
      <c r="V500" s="1202"/>
      <c r="W500" s="1202"/>
      <c r="X500" s="1202"/>
      <c r="Y500" s="1202"/>
      <c r="Z500" s="1202"/>
      <c r="AA500" s="45"/>
      <c r="AB500" s="1082"/>
      <c r="AC500" s="1113"/>
      <c r="AD500" s="1114"/>
      <c r="AE500" s="126"/>
      <c r="AF500" s="327"/>
      <c r="AG500" s="129"/>
      <c r="AH500" s="129"/>
      <c r="AI500" s="129"/>
      <c r="AJ500" s="129"/>
      <c r="AK500" s="129"/>
      <c r="AL500" s="129"/>
      <c r="AM500" s="129"/>
      <c r="AN500" s="129"/>
      <c r="AO500" s="129"/>
      <c r="AP500" s="31"/>
      <c r="AQ500" s="45"/>
      <c r="AR500" s="31"/>
    </row>
    <row r="501" spans="1:44">
      <c r="A501" s="328"/>
      <c r="B501" s="330"/>
      <c r="C501" s="504"/>
      <c r="D501" s="507"/>
      <c r="E501" s="480"/>
      <c r="F501" s="31"/>
      <c r="G501" s="2142" t="s">
        <v>911</v>
      </c>
      <c r="H501" s="2142"/>
      <c r="I501" s="2142"/>
      <c r="J501" s="2142"/>
      <c r="K501" s="2142"/>
      <c r="L501" s="2142"/>
      <c r="M501" s="2142"/>
      <c r="N501" s="2142"/>
      <c r="O501" s="2142"/>
      <c r="P501" s="2142"/>
      <c r="Q501" s="2142"/>
      <c r="R501" s="2142"/>
      <c r="S501" s="2142"/>
      <c r="T501" s="2142"/>
      <c r="U501" s="2142"/>
      <c r="V501" s="2142"/>
      <c r="W501" s="31"/>
      <c r="X501" s="31"/>
      <c r="Y501" s="31"/>
      <c r="Z501" s="31"/>
      <c r="AA501" s="45"/>
      <c r="AB501" s="190"/>
      <c r="AC501" s="191"/>
      <c r="AD501" s="192"/>
      <c r="AE501" s="126"/>
      <c r="AF501" s="327"/>
      <c r="AG501" s="129"/>
      <c r="AH501" s="129"/>
      <c r="AI501" s="129"/>
      <c r="AJ501" s="129"/>
      <c r="AK501" s="129"/>
      <c r="AL501" s="129"/>
      <c r="AM501" s="129"/>
      <c r="AN501" s="129"/>
      <c r="AO501" s="129"/>
      <c r="AP501" s="31"/>
      <c r="AQ501" s="45"/>
      <c r="AR501" s="31"/>
    </row>
    <row r="502" spans="1:44">
      <c r="A502" s="328"/>
      <c r="B502" s="330"/>
      <c r="C502" s="504"/>
      <c r="D502" s="507"/>
      <c r="E502" s="481"/>
      <c r="F502" s="31"/>
      <c r="G502" s="2189" t="s">
        <v>906</v>
      </c>
      <c r="H502" s="2190"/>
      <c r="I502" s="2190"/>
      <c r="J502" s="2190"/>
      <c r="K502" s="2190"/>
      <c r="L502" s="2190"/>
      <c r="M502" s="2190"/>
      <c r="N502" s="2190"/>
      <c r="O502" s="2190"/>
      <c r="P502" s="2190"/>
      <c r="Q502" s="2190"/>
      <c r="R502" s="2190"/>
      <c r="S502" s="2190"/>
      <c r="T502" s="2190"/>
      <c r="U502" s="2190"/>
      <c r="V502" s="2190"/>
      <c r="W502" s="2190"/>
      <c r="X502" s="2190"/>
      <c r="Y502" s="2190"/>
      <c r="Z502" s="2191"/>
      <c r="AA502" s="45"/>
      <c r="AB502" s="190"/>
      <c r="AC502" s="191"/>
      <c r="AD502" s="192"/>
      <c r="AE502" s="126"/>
      <c r="AF502" s="327"/>
      <c r="AG502" s="129"/>
      <c r="AH502" s="129"/>
      <c r="AI502" s="129"/>
      <c r="AJ502" s="129"/>
      <c r="AK502" s="129"/>
      <c r="AL502" s="129"/>
      <c r="AM502" s="129"/>
      <c r="AN502" s="129"/>
      <c r="AO502" s="129"/>
      <c r="AP502" s="31"/>
      <c r="AQ502" s="45"/>
      <c r="AR502" s="31"/>
    </row>
    <row r="503" spans="1:44">
      <c r="A503" s="328"/>
      <c r="B503" s="330"/>
      <c r="C503" s="504"/>
      <c r="D503" s="507"/>
      <c r="E503" s="481"/>
      <c r="F503" s="31"/>
      <c r="G503" s="1588"/>
      <c r="H503" s="1589"/>
      <c r="I503" s="1589"/>
      <c r="J503" s="1589"/>
      <c r="K503" s="1589"/>
      <c r="L503" s="1589"/>
      <c r="M503" s="1589"/>
      <c r="N503" s="1589"/>
      <c r="O503" s="1589"/>
      <c r="P503" s="1589"/>
      <c r="Q503" s="1589"/>
      <c r="R503" s="1589"/>
      <c r="S503" s="1589"/>
      <c r="T503" s="1589"/>
      <c r="U503" s="1589"/>
      <c r="V503" s="1589"/>
      <c r="W503" s="1589"/>
      <c r="X503" s="1589"/>
      <c r="Y503" s="1589"/>
      <c r="Z503" s="1590"/>
      <c r="AA503" s="45"/>
      <c r="AB503" s="190"/>
      <c r="AC503" s="191"/>
      <c r="AD503" s="192"/>
      <c r="AE503" s="126"/>
      <c r="AF503" s="327"/>
      <c r="AG503" s="129"/>
      <c r="AH503" s="129"/>
      <c r="AI503" s="129"/>
      <c r="AJ503" s="129"/>
      <c r="AK503" s="129"/>
      <c r="AL503" s="129"/>
      <c r="AM503" s="129"/>
      <c r="AN503" s="129"/>
      <c r="AO503" s="129"/>
      <c r="AP503" s="31"/>
      <c r="AQ503" s="45"/>
      <c r="AR503" s="31"/>
    </row>
    <row r="504" spans="1:44">
      <c r="A504" s="328"/>
      <c r="B504" s="330"/>
      <c r="C504" s="504"/>
      <c r="D504" s="507"/>
      <c r="E504" s="481"/>
      <c r="F504" s="31"/>
      <c r="G504" s="1501"/>
      <c r="H504" s="1289"/>
      <c r="I504" s="1289"/>
      <c r="J504" s="1289"/>
      <c r="K504" s="1289"/>
      <c r="L504" s="1289"/>
      <c r="M504" s="1289"/>
      <c r="N504" s="1289"/>
      <c r="O504" s="1289"/>
      <c r="P504" s="1289"/>
      <c r="Q504" s="1289"/>
      <c r="R504" s="1289"/>
      <c r="S504" s="1289"/>
      <c r="T504" s="1289"/>
      <c r="U504" s="1289"/>
      <c r="V504" s="1289"/>
      <c r="W504" s="1289"/>
      <c r="X504" s="1289"/>
      <c r="Y504" s="1289"/>
      <c r="Z504" s="1502"/>
      <c r="AA504" s="45"/>
      <c r="AB504" s="190"/>
      <c r="AC504" s="191"/>
      <c r="AD504" s="192"/>
      <c r="AE504" s="126"/>
      <c r="AF504" s="327"/>
      <c r="AG504" s="129"/>
      <c r="AH504" s="129"/>
      <c r="AI504" s="129"/>
      <c r="AJ504" s="129"/>
      <c r="AK504" s="129"/>
      <c r="AL504" s="129"/>
      <c r="AM504" s="129"/>
      <c r="AN504" s="129"/>
      <c r="AO504" s="129"/>
      <c r="AP504" s="31"/>
      <c r="AQ504" s="45"/>
      <c r="AR504" s="31"/>
    </row>
    <row r="505" spans="1:44">
      <c r="A505" s="328"/>
      <c r="B505" s="330"/>
      <c r="C505" s="504"/>
      <c r="D505" s="507"/>
      <c r="E505" s="481"/>
      <c r="F505" s="31"/>
      <c r="G505" s="157"/>
      <c r="H505" s="157"/>
      <c r="I505" s="157"/>
      <c r="J505" s="157"/>
      <c r="K505" s="157"/>
      <c r="L505" s="157"/>
      <c r="M505" s="157"/>
      <c r="N505" s="448"/>
      <c r="O505" s="448"/>
      <c r="P505" s="448"/>
      <c r="Q505" s="448"/>
      <c r="R505" s="448"/>
      <c r="S505" s="448"/>
      <c r="T505" s="448"/>
      <c r="U505" s="448"/>
      <c r="V505" s="448"/>
      <c r="W505" s="31"/>
      <c r="X505" s="31"/>
      <c r="Y505" s="31"/>
      <c r="Z505" s="31"/>
      <c r="AA505" s="45"/>
      <c r="AB505" s="190"/>
      <c r="AC505" s="191"/>
      <c r="AD505" s="192"/>
      <c r="AE505" s="126"/>
      <c r="AF505" s="327"/>
      <c r="AG505" s="129"/>
      <c r="AH505" s="129"/>
      <c r="AI505" s="129"/>
      <c r="AJ505" s="129"/>
      <c r="AK505" s="129"/>
      <c r="AL505" s="129"/>
      <c r="AM505" s="129"/>
      <c r="AN505" s="129"/>
      <c r="AO505" s="129"/>
      <c r="AP505" s="31"/>
      <c r="AQ505" s="45"/>
      <c r="AR505" s="31"/>
    </row>
    <row r="506" spans="1:44" ht="5.25" customHeight="1">
      <c r="A506" s="328"/>
      <c r="B506" s="330"/>
      <c r="C506" s="504"/>
      <c r="D506" s="507"/>
      <c r="E506" s="481"/>
      <c r="F506" s="31"/>
      <c r="G506" s="157"/>
      <c r="H506" s="157"/>
      <c r="I506" s="157"/>
      <c r="J506" s="157"/>
      <c r="K506" s="157"/>
      <c r="L506" s="157"/>
      <c r="M506" s="157"/>
      <c r="N506" s="448"/>
      <c r="O506" s="448"/>
      <c r="P506" s="448"/>
      <c r="Q506" s="448"/>
      <c r="R506" s="448"/>
      <c r="S506" s="448"/>
      <c r="T506" s="448"/>
      <c r="U506" s="448"/>
      <c r="V506" s="448"/>
      <c r="W506" s="31"/>
      <c r="X506" s="31"/>
      <c r="Y506" s="31"/>
      <c r="Z506" s="31"/>
      <c r="AA506" s="31"/>
      <c r="AB506" s="190"/>
      <c r="AC506" s="191"/>
      <c r="AD506" s="192"/>
      <c r="AE506" s="126"/>
      <c r="AF506" s="327"/>
      <c r="AG506" s="129"/>
      <c r="AH506" s="129"/>
      <c r="AI506" s="129"/>
      <c r="AJ506" s="129"/>
      <c r="AK506" s="129"/>
      <c r="AL506" s="129"/>
      <c r="AM506" s="129"/>
      <c r="AN506" s="129"/>
      <c r="AO506" s="129"/>
      <c r="AP506" s="31"/>
      <c r="AQ506" s="45"/>
      <c r="AR506" s="31"/>
    </row>
    <row r="507" spans="1:44">
      <c r="A507" s="328"/>
      <c r="B507" s="330"/>
      <c r="C507" s="504"/>
      <c r="D507" s="507"/>
      <c r="E507" s="1056" t="s">
        <v>928</v>
      </c>
      <c r="F507" s="31"/>
      <c r="G507" s="31" t="s">
        <v>903</v>
      </c>
      <c r="H507" s="1117" t="s">
        <v>912</v>
      </c>
      <c r="I507" s="1117"/>
      <c r="J507" s="1117"/>
      <c r="K507" s="1117"/>
      <c r="L507" s="1117"/>
      <c r="M507" s="1117"/>
      <c r="N507" s="1117"/>
      <c r="O507" s="1117"/>
      <c r="P507" s="1117"/>
      <c r="Q507" s="1117"/>
      <c r="R507" s="1117"/>
      <c r="S507" s="1117"/>
      <c r="T507" s="1117"/>
      <c r="U507" s="1117"/>
      <c r="V507" s="1117"/>
      <c r="W507" s="1117"/>
      <c r="X507" s="1117"/>
      <c r="Y507" s="1117"/>
      <c r="Z507" s="1117"/>
      <c r="AA507" s="31"/>
      <c r="AB507" s="1082" t="s">
        <v>495</v>
      </c>
      <c r="AC507" s="1113"/>
      <c r="AD507" s="1114"/>
      <c r="AE507" s="126"/>
      <c r="AF507" s="327"/>
      <c r="AG507" s="129"/>
      <c r="AH507" s="129"/>
      <c r="AI507" s="129"/>
      <c r="AJ507" s="129"/>
      <c r="AK507" s="129"/>
      <c r="AL507" s="129"/>
      <c r="AM507" s="129"/>
      <c r="AN507" s="129"/>
      <c r="AO507" s="129"/>
      <c r="AP507" s="31"/>
      <c r="AQ507" s="45"/>
      <c r="AR507" s="31"/>
    </row>
    <row r="508" spans="1:44">
      <c r="A508" s="328"/>
      <c r="B508" s="330"/>
      <c r="C508" s="504"/>
      <c r="D508" s="507"/>
      <c r="E508" s="1056"/>
      <c r="F508" s="31"/>
      <c r="G508" s="1011" t="s">
        <v>72</v>
      </c>
      <c r="H508" s="1011"/>
      <c r="I508" s="1011"/>
      <c r="J508" s="1011"/>
      <c r="K508" s="1011"/>
      <c r="L508" s="1011"/>
      <c r="M508" s="1012"/>
      <c r="N508" s="1202" t="s">
        <v>898</v>
      </c>
      <c r="O508" s="1202"/>
      <c r="P508" s="1202"/>
      <c r="Q508" s="1202"/>
      <c r="R508" s="1202"/>
      <c r="S508" s="1202"/>
      <c r="T508" s="1202"/>
      <c r="U508" s="1202"/>
      <c r="V508" s="1202"/>
      <c r="W508" s="1202"/>
      <c r="X508" s="1202"/>
      <c r="Y508" s="1202"/>
      <c r="Z508" s="1202"/>
      <c r="AA508" s="45"/>
      <c r="AB508" s="1082"/>
      <c r="AC508" s="1113"/>
      <c r="AD508" s="1114"/>
      <c r="AE508" s="126"/>
      <c r="AF508" s="327"/>
      <c r="AG508" s="129"/>
      <c r="AH508" s="129"/>
      <c r="AI508" s="129"/>
      <c r="AJ508" s="129"/>
      <c r="AK508" s="129"/>
      <c r="AL508" s="129"/>
      <c r="AM508" s="129"/>
      <c r="AN508" s="129"/>
      <c r="AO508" s="129"/>
      <c r="AP508" s="31"/>
      <c r="AQ508" s="45"/>
      <c r="AR508" s="31"/>
    </row>
    <row r="509" spans="1:44">
      <c r="A509" s="328"/>
      <c r="B509" s="330"/>
      <c r="C509" s="504"/>
      <c r="D509" s="507"/>
      <c r="E509" s="1056"/>
      <c r="F509" s="31"/>
      <c r="G509" s="1011"/>
      <c r="H509" s="1011"/>
      <c r="I509" s="1011"/>
      <c r="J509" s="1011"/>
      <c r="K509" s="1011"/>
      <c r="L509" s="1011"/>
      <c r="M509" s="1012"/>
      <c r="N509" s="1202"/>
      <c r="O509" s="1202"/>
      <c r="P509" s="1202"/>
      <c r="Q509" s="1202"/>
      <c r="R509" s="1202"/>
      <c r="S509" s="1202"/>
      <c r="T509" s="1202"/>
      <c r="U509" s="1202"/>
      <c r="V509" s="1202"/>
      <c r="W509" s="1202"/>
      <c r="X509" s="1202"/>
      <c r="Y509" s="1202"/>
      <c r="Z509" s="1202"/>
      <c r="AA509" s="45"/>
      <c r="AB509" s="1082"/>
      <c r="AC509" s="1113"/>
      <c r="AD509" s="1114"/>
      <c r="AE509" s="126"/>
      <c r="AF509" s="327"/>
      <c r="AG509" s="129"/>
      <c r="AH509" s="129"/>
      <c r="AI509" s="129"/>
      <c r="AJ509" s="129"/>
      <c r="AK509" s="129"/>
      <c r="AL509" s="129"/>
      <c r="AM509" s="129"/>
      <c r="AN509" s="129"/>
      <c r="AO509" s="129"/>
      <c r="AP509" s="31"/>
      <c r="AQ509" s="45"/>
      <c r="AR509" s="31"/>
    </row>
    <row r="510" spans="1:44">
      <c r="A510" s="328"/>
      <c r="B510" s="330"/>
      <c r="C510" s="504"/>
      <c r="D510" s="507"/>
      <c r="E510" s="481"/>
      <c r="F510" s="31"/>
      <c r="G510" s="2142" t="s">
        <v>905</v>
      </c>
      <c r="H510" s="2142"/>
      <c r="I510" s="2142"/>
      <c r="J510" s="2142"/>
      <c r="K510" s="2142"/>
      <c r="L510" s="2142"/>
      <c r="M510" s="2142"/>
      <c r="N510" s="2142"/>
      <c r="O510" s="2142"/>
      <c r="P510" s="2142"/>
      <c r="Q510" s="2142"/>
      <c r="R510" s="2142"/>
      <c r="S510" s="2142"/>
      <c r="T510" s="2142"/>
      <c r="U510" s="2142"/>
      <c r="V510" s="2142"/>
      <c r="W510" s="31"/>
      <c r="X510" s="31"/>
      <c r="Y510" s="31"/>
      <c r="Z510" s="31"/>
      <c r="AA510" s="45"/>
      <c r="AB510" s="190"/>
      <c r="AC510" s="191"/>
      <c r="AD510" s="192"/>
      <c r="AE510" s="126"/>
      <c r="AF510" s="327"/>
      <c r="AG510" s="129"/>
      <c r="AH510" s="129"/>
      <c r="AI510" s="129"/>
      <c r="AJ510" s="129"/>
      <c r="AK510" s="129"/>
      <c r="AL510" s="129"/>
      <c r="AM510" s="129"/>
      <c r="AN510" s="129"/>
      <c r="AO510" s="129"/>
      <c r="AP510" s="31"/>
      <c r="AQ510" s="45"/>
      <c r="AR510" s="31"/>
    </row>
    <row r="511" spans="1:44">
      <c r="A511" s="328"/>
      <c r="B511" s="330"/>
      <c r="C511" s="504"/>
      <c r="D511" s="507"/>
      <c r="E511" s="481"/>
      <c r="F511" s="31"/>
      <c r="G511" s="2143" t="s">
        <v>909</v>
      </c>
      <c r="H511" s="2144"/>
      <c r="I511" s="2144"/>
      <c r="J511" s="2144"/>
      <c r="K511" s="2144"/>
      <c r="L511" s="2144"/>
      <c r="M511" s="2144"/>
      <c r="N511" s="2144"/>
      <c r="O511" s="2144"/>
      <c r="P511" s="2144"/>
      <c r="Q511" s="2144"/>
      <c r="R511" s="2144"/>
      <c r="S511" s="2144"/>
      <c r="T511" s="2144"/>
      <c r="U511" s="2144"/>
      <c r="V511" s="2144"/>
      <c r="W511" s="2144"/>
      <c r="X511" s="2144"/>
      <c r="Y511" s="2144"/>
      <c r="Z511" s="2145"/>
      <c r="AA511" s="45"/>
      <c r="AB511" s="190"/>
      <c r="AC511" s="191"/>
      <c r="AD511" s="192"/>
      <c r="AE511" s="126"/>
      <c r="AF511" s="327"/>
      <c r="AG511" s="129"/>
      <c r="AH511" s="129"/>
      <c r="AI511" s="129"/>
      <c r="AJ511" s="129"/>
      <c r="AK511" s="129"/>
      <c r="AL511" s="129"/>
      <c r="AM511" s="129"/>
      <c r="AN511" s="129"/>
      <c r="AO511" s="129"/>
      <c r="AP511" s="31"/>
      <c r="AQ511" s="45"/>
      <c r="AR511" s="31"/>
    </row>
    <row r="512" spans="1:44">
      <c r="A512" s="328"/>
      <c r="B512" s="330"/>
      <c r="C512" s="504"/>
      <c r="D512" s="507"/>
      <c r="E512" s="47"/>
      <c r="F512" s="31"/>
      <c r="G512" s="1588"/>
      <c r="H512" s="1589"/>
      <c r="I512" s="1589"/>
      <c r="J512" s="1589"/>
      <c r="K512" s="1589"/>
      <c r="L512" s="1589"/>
      <c r="M512" s="1589"/>
      <c r="N512" s="1589"/>
      <c r="O512" s="1589"/>
      <c r="P512" s="1589"/>
      <c r="Q512" s="1589"/>
      <c r="R512" s="1589"/>
      <c r="S512" s="1589"/>
      <c r="T512" s="1589"/>
      <c r="U512" s="1589"/>
      <c r="V512" s="1589"/>
      <c r="W512" s="1589"/>
      <c r="X512" s="1589"/>
      <c r="Y512" s="1589"/>
      <c r="Z512" s="1590"/>
      <c r="AA512" s="45"/>
      <c r="AB512" s="190"/>
      <c r="AC512" s="191"/>
      <c r="AD512" s="192"/>
      <c r="AE512" s="126"/>
      <c r="AF512" s="327"/>
      <c r="AG512" s="129"/>
      <c r="AH512" s="129"/>
      <c r="AI512" s="129"/>
      <c r="AJ512" s="129"/>
      <c r="AK512" s="129"/>
      <c r="AL512" s="129"/>
      <c r="AM512" s="129"/>
      <c r="AN512" s="129"/>
      <c r="AO512" s="129"/>
      <c r="AP512" s="31"/>
      <c r="AQ512" s="45"/>
      <c r="AR512" s="31"/>
    </row>
    <row r="513" spans="1:44">
      <c r="A513" s="328"/>
      <c r="B513" s="330"/>
      <c r="C513" s="504"/>
      <c r="D513" s="507"/>
      <c r="E513" s="47"/>
      <c r="F513" s="31"/>
      <c r="G513" s="1501"/>
      <c r="H513" s="1289"/>
      <c r="I513" s="1289"/>
      <c r="J513" s="1289"/>
      <c r="K513" s="1289"/>
      <c r="L513" s="1289"/>
      <c r="M513" s="1289"/>
      <c r="N513" s="1289"/>
      <c r="O513" s="1289"/>
      <c r="P513" s="1289"/>
      <c r="Q513" s="1289"/>
      <c r="R513" s="1289"/>
      <c r="S513" s="1289"/>
      <c r="T513" s="1289"/>
      <c r="U513" s="1289"/>
      <c r="V513" s="1289"/>
      <c r="W513" s="1289"/>
      <c r="X513" s="1289"/>
      <c r="Y513" s="1289"/>
      <c r="Z513" s="1502"/>
      <c r="AA513" s="45"/>
      <c r="AB513" s="190"/>
      <c r="AC513" s="191"/>
      <c r="AD513" s="192"/>
      <c r="AE513" s="126"/>
      <c r="AF513" s="327"/>
      <c r="AG513" s="129"/>
      <c r="AH513" s="129"/>
      <c r="AI513" s="129"/>
      <c r="AJ513" s="129"/>
      <c r="AK513" s="129"/>
      <c r="AL513" s="129"/>
      <c r="AM513" s="129"/>
      <c r="AN513" s="129"/>
      <c r="AO513" s="129"/>
      <c r="AP513" s="31"/>
      <c r="AQ513" s="45"/>
      <c r="AR513" s="31"/>
    </row>
    <row r="514" spans="1:44">
      <c r="A514" s="328"/>
      <c r="B514" s="330"/>
      <c r="C514" s="504"/>
      <c r="D514" s="507"/>
      <c r="E514" s="49"/>
      <c r="F514" s="31"/>
      <c r="G514" s="443"/>
      <c r="H514" s="443"/>
      <c r="I514" s="443"/>
      <c r="J514" s="443"/>
      <c r="K514" s="443"/>
      <c r="L514" s="443"/>
      <c r="M514" s="443"/>
      <c r="N514" s="443"/>
      <c r="O514" s="443"/>
      <c r="P514" s="443"/>
      <c r="Q514" s="443"/>
      <c r="R514" s="443"/>
      <c r="S514" s="443"/>
      <c r="T514" s="443"/>
      <c r="U514" s="443"/>
      <c r="V514" s="443"/>
      <c r="W514" s="443"/>
      <c r="X514" s="443"/>
      <c r="Y514" s="443"/>
      <c r="Z514" s="443"/>
      <c r="AA514" s="45"/>
      <c r="AB514" s="190"/>
      <c r="AC514" s="191"/>
      <c r="AD514" s="192"/>
      <c r="AE514" s="126"/>
      <c r="AF514" s="327"/>
      <c r="AG514" s="129"/>
      <c r="AH514" s="129"/>
      <c r="AI514" s="129"/>
      <c r="AJ514" s="129"/>
      <c r="AK514" s="129"/>
      <c r="AL514" s="129"/>
      <c r="AM514" s="129"/>
      <c r="AN514" s="129"/>
      <c r="AO514" s="129"/>
      <c r="AP514" s="31"/>
      <c r="AQ514" s="45"/>
      <c r="AR514" s="31"/>
    </row>
    <row r="515" spans="1:44">
      <c r="A515" s="328"/>
      <c r="B515" s="330"/>
      <c r="C515" s="504"/>
      <c r="D515" s="507"/>
      <c r="E515" s="1056" t="s">
        <v>913</v>
      </c>
      <c r="F515" s="31"/>
      <c r="G515" s="31" t="s">
        <v>914</v>
      </c>
      <c r="H515" s="2142" t="s">
        <v>915</v>
      </c>
      <c r="I515" s="2142"/>
      <c r="J515" s="2142"/>
      <c r="K515" s="2142"/>
      <c r="L515" s="2142"/>
      <c r="M515" s="2142"/>
      <c r="N515" s="2142"/>
      <c r="O515" s="2142"/>
      <c r="P515" s="2142"/>
      <c r="Q515" s="2142"/>
      <c r="R515" s="2142"/>
      <c r="S515" s="2142"/>
      <c r="T515" s="2146"/>
      <c r="U515" s="2146"/>
      <c r="V515" s="2146"/>
      <c r="W515" s="2146"/>
      <c r="X515" s="443"/>
      <c r="Y515" s="443"/>
      <c r="Z515" s="443"/>
      <c r="AA515" s="45"/>
      <c r="AB515" s="1082" t="s">
        <v>495</v>
      </c>
      <c r="AC515" s="1113"/>
      <c r="AD515" s="1114"/>
      <c r="AE515" s="126"/>
      <c r="AF515" s="327"/>
      <c r="AG515" s="129"/>
      <c r="AH515" s="129"/>
      <c r="AI515" s="129"/>
      <c r="AJ515" s="129"/>
      <c r="AK515" s="129"/>
      <c r="AL515" s="129"/>
      <c r="AM515" s="129"/>
      <c r="AN515" s="129"/>
      <c r="AO515" s="129"/>
      <c r="AP515" s="31"/>
      <c r="AQ515" s="45"/>
      <c r="AR515" s="31"/>
    </row>
    <row r="516" spans="1:44">
      <c r="A516" s="328"/>
      <c r="B516" s="330"/>
      <c r="C516" s="504"/>
      <c r="D516" s="507"/>
      <c r="E516" s="1056"/>
      <c r="F516" s="31"/>
      <c r="G516" s="1011" t="s">
        <v>72</v>
      </c>
      <c r="H516" s="1011"/>
      <c r="I516" s="1011"/>
      <c r="J516" s="1011"/>
      <c r="K516" s="1011"/>
      <c r="L516" s="1011"/>
      <c r="M516" s="1012"/>
      <c r="N516" s="1202" t="s">
        <v>916</v>
      </c>
      <c r="O516" s="1202"/>
      <c r="P516" s="1202"/>
      <c r="Q516" s="1202"/>
      <c r="R516" s="1202"/>
      <c r="S516" s="1202"/>
      <c r="T516" s="1202"/>
      <c r="U516" s="1202"/>
      <c r="V516" s="1202"/>
      <c r="W516" s="1202"/>
      <c r="X516" s="1202"/>
      <c r="Y516" s="1202"/>
      <c r="Z516" s="1202"/>
      <c r="AA516" s="45"/>
      <c r="AB516" s="1082"/>
      <c r="AC516" s="1113"/>
      <c r="AD516" s="1114"/>
      <c r="AE516" s="126"/>
      <c r="AF516" s="327"/>
      <c r="AG516" s="129"/>
      <c r="AH516" s="129"/>
      <c r="AI516" s="129"/>
      <c r="AJ516" s="129"/>
      <c r="AK516" s="129"/>
      <c r="AL516" s="129"/>
      <c r="AM516" s="129"/>
      <c r="AN516" s="129"/>
      <c r="AO516" s="129"/>
      <c r="AP516" s="31"/>
      <c r="AQ516" s="45"/>
      <c r="AR516" s="31"/>
    </row>
    <row r="517" spans="1:44">
      <c r="A517" s="328"/>
      <c r="B517" s="330"/>
      <c r="C517" s="504"/>
      <c r="D517" s="507"/>
      <c r="E517" s="49"/>
      <c r="F517" s="31"/>
      <c r="G517" s="1011"/>
      <c r="H517" s="1011"/>
      <c r="I517" s="1011"/>
      <c r="J517" s="1011"/>
      <c r="K517" s="1011"/>
      <c r="L517" s="1011"/>
      <c r="M517" s="1012"/>
      <c r="N517" s="1202"/>
      <c r="O517" s="1202"/>
      <c r="P517" s="1202"/>
      <c r="Q517" s="1202"/>
      <c r="R517" s="1202"/>
      <c r="S517" s="1202"/>
      <c r="T517" s="1202"/>
      <c r="U517" s="1202"/>
      <c r="V517" s="1202"/>
      <c r="W517" s="1202"/>
      <c r="X517" s="1202"/>
      <c r="Y517" s="1202"/>
      <c r="Z517" s="1202"/>
      <c r="AA517" s="45"/>
      <c r="AB517" s="1082"/>
      <c r="AC517" s="1113"/>
      <c r="AD517" s="1114"/>
      <c r="AE517" s="126"/>
      <c r="AF517" s="327"/>
      <c r="AG517" s="129"/>
      <c r="AH517" s="129"/>
      <c r="AI517" s="129"/>
      <c r="AJ517" s="129"/>
      <c r="AK517" s="129"/>
      <c r="AL517" s="129"/>
      <c r="AM517" s="129"/>
      <c r="AN517" s="129"/>
      <c r="AO517" s="129"/>
      <c r="AP517" s="31"/>
      <c r="AQ517" s="45"/>
      <c r="AR517" s="31"/>
    </row>
    <row r="518" spans="1:44">
      <c r="A518" s="328"/>
      <c r="B518" s="330"/>
      <c r="C518" s="504"/>
      <c r="D518" s="507"/>
      <c r="E518" s="49"/>
      <c r="F518" s="31"/>
      <c r="G518" s="443"/>
      <c r="H518" s="443"/>
      <c r="I518" s="443"/>
      <c r="J518" s="443"/>
      <c r="K518" s="443"/>
      <c r="L518" s="443"/>
      <c r="M518" s="443"/>
      <c r="N518" s="443"/>
      <c r="O518" s="443"/>
      <c r="P518" s="443"/>
      <c r="Q518" s="443"/>
      <c r="R518" s="443"/>
      <c r="S518" s="443"/>
      <c r="T518" s="443"/>
      <c r="U518" s="443"/>
      <c r="V518" s="443"/>
      <c r="W518" s="443"/>
      <c r="X518" s="443"/>
      <c r="Y518" s="443"/>
      <c r="Z518" s="443"/>
      <c r="AA518" s="45"/>
      <c r="AB518" s="190"/>
      <c r="AC518" s="191"/>
      <c r="AD518" s="192"/>
      <c r="AE518" s="126"/>
      <c r="AF518" s="327"/>
      <c r="AG518" s="129"/>
      <c r="AH518" s="129"/>
      <c r="AI518" s="129"/>
      <c r="AJ518" s="129"/>
      <c r="AK518" s="129"/>
      <c r="AL518" s="129"/>
      <c r="AM518" s="129"/>
      <c r="AN518" s="129"/>
      <c r="AO518" s="129"/>
      <c r="AP518" s="31"/>
      <c r="AQ518" s="45"/>
      <c r="AR518" s="31"/>
    </row>
    <row r="519" spans="1:44">
      <c r="A519" s="328"/>
      <c r="B519" s="330"/>
      <c r="C519" s="504"/>
      <c r="D519" s="507"/>
      <c r="E519" s="481"/>
      <c r="F519" s="31"/>
      <c r="G519" s="443"/>
      <c r="H519" s="443"/>
      <c r="I519" s="443"/>
      <c r="J519" s="443"/>
      <c r="K519" s="443"/>
      <c r="L519" s="443"/>
      <c r="M519" s="443"/>
      <c r="N519" s="443"/>
      <c r="O519" s="443"/>
      <c r="P519" s="443"/>
      <c r="Q519" s="443"/>
      <c r="R519" s="443"/>
      <c r="S519" s="443"/>
      <c r="T519" s="443"/>
      <c r="U519" s="443"/>
      <c r="V519" s="443"/>
      <c r="W519" s="443"/>
      <c r="X519" s="443"/>
      <c r="Y519" s="443"/>
      <c r="Z519" s="443"/>
      <c r="AA519" s="45"/>
      <c r="AB519" s="190"/>
      <c r="AC519" s="191"/>
      <c r="AD519" s="192"/>
      <c r="AE519" s="126"/>
      <c r="AF519" s="327"/>
      <c r="AG519" s="129"/>
      <c r="AH519" s="129"/>
      <c r="AI519" s="129"/>
      <c r="AJ519" s="129"/>
      <c r="AK519" s="129"/>
      <c r="AL519" s="129"/>
      <c r="AM519" s="129"/>
      <c r="AN519" s="129"/>
      <c r="AO519" s="129"/>
      <c r="AP519" s="31"/>
      <c r="AQ519" s="45"/>
      <c r="AR519" s="31"/>
    </row>
    <row r="520" spans="1:44">
      <c r="A520" s="328"/>
      <c r="B520" s="330"/>
      <c r="C520" s="504"/>
      <c r="D520" s="507"/>
      <c r="E520" s="481"/>
      <c r="F520" s="31"/>
      <c r="G520" s="443"/>
      <c r="H520" s="443"/>
      <c r="I520" s="443"/>
      <c r="J520" s="443"/>
      <c r="K520" s="443"/>
      <c r="L520" s="443"/>
      <c r="M520" s="443"/>
      <c r="N520" s="443"/>
      <c r="O520" s="443"/>
      <c r="P520" s="443"/>
      <c r="Q520" s="443"/>
      <c r="R520" s="443"/>
      <c r="S520" s="443"/>
      <c r="T520" s="443"/>
      <c r="U520" s="443"/>
      <c r="V520" s="443"/>
      <c r="W520" s="443"/>
      <c r="X520" s="443"/>
      <c r="Y520" s="443"/>
      <c r="Z520" s="443"/>
      <c r="AA520" s="31"/>
      <c r="AB520" s="190"/>
      <c r="AC520" s="191"/>
      <c r="AD520" s="192"/>
      <c r="AE520" s="126"/>
      <c r="AF520" s="327"/>
      <c r="AG520" s="129"/>
      <c r="AH520" s="129"/>
      <c r="AI520" s="129"/>
      <c r="AJ520" s="129"/>
      <c r="AK520" s="129"/>
      <c r="AL520" s="129"/>
      <c r="AM520" s="129"/>
      <c r="AN520" s="129"/>
      <c r="AO520" s="129"/>
      <c r="AP520" s="31"/>
      <c r="AQ520" s="45"/>
      <c r="AR520" s="31"/>
    </row>
    <row r="521" spans="1:44">
      <c r="A521" s="328"/>
      <c r="B521" s="330">
        <v>17</v>
      </c>
      <c r="C521" s="1342" t="s">
        <v>917</v>
      </c>
      <c r="D521" s="63" t="s">
        <v>538</v>
      </c>
      <c r="E521" s="1056" t="s">
        <v>1044</v>
      </c>
      <c r="F521" s="31"/>
      <c r="G521" s="31" t="s">
        <v>914</v>
      </c>
      <c r="H521" s="482" t="s">
        <v>918</v>
      </c>
      <c r="I521" s="396"/>
      <c r="J521" s="396"/>
      <c r="K521" s="396"/>
      <c r="L521" s="396"/>
      <c r="M521" s="396"/>
      <c r="N521" s="396"/>
      <c r="O521" s="396"/>
      <c r="P521" s="396"/>
      <c r="Q521" s="396"/>
      <c r="R521" s="396"/>
      <c r="S521" s="396"/>
      <c r="T521" s="396"/>
      <c r="U521" s="396"/>
      <c r="V521" s="396"/>
      <c r="W521" s="396"/>
      <c r="X521" s="396"/>
      <c r="Y521" s="396"/>
      <c r="Z521" s="396"/>
      <c r="AA521" s="124"/>
      <c r="AB521" s="1082" t="s">
        <v>495</v>
      </c>
      <c r="AC521" s="1113"/>
      <c r="AD521" s="1114"/>
      <c r="AE521" s="126"/>
      <c r="AF521" s="327"/>
      <c r="AG521" s="129"/>
      <c r="AH521" s="129"/>
      <c r="AI521" s="129"/>
      <c r="AJ521" s="129"/>
      <c r="AK521" s="129"/>
      <c r="AL521" s="129"/>
      <c r="AM521" s="129"/>
      <c r="AN521" s="129"/>
      <c r="AO521" s="129"/>
      <c r="AP521" s="31"/>
      <c r="AQ521" s="45"/>
      <c r="AR521" s="31"/>
    </row>
    <row r="522" spans="1:44">
      <c r="A522" s="328"/>
      <c r="B522" s="330"/>
      <c r="C522" s="1342"/>
      <c r="D522" s="63"/>
      <c r="E522" s="1057"/>
      <c r="F522" s="31"/>
      <c r="G522" s="1011" t="s">
        <v>72</v>
      </c>
      <c r="H522" s="1011"/>
      <c r="I522" s="1011"/>
      <c r="J522" s="1011"/>
      <c r="K522" s="1011"/>
      <c r="L522" s="1011"/>
      <c r="M522" s="1012"/>
      <c r="N522" s="1665" t="s">
        <v>898</v>
      </c>
      <c r="O522" s="1665"/>
      <c r="P522" s="1665"/>
      <c r="Q522" s="1665"/>
      <c r="R522" s="1665"/>
      <c r="S522" s="1665"/>
      <c r="T522" s="1665"/>
      <c r="U522" s="1665"/>
      <c r="V522" s="1665"/>
      <c r="W522" s="1665"/>
      <c r="X522" s="1665"/>
      <c r="Y522" s="1665"/>
      <c r="Z522" s="1665"/>
      <c r="AA522" s="45"/>
      <c r="AB522" s="1082"/>
      <c r="AC522" s="1113"/>
      <c r="AD522" s="1114"/>
      <c r="AE522" s="126"/>
      <c r="AF522" s="327"/>
      <c r="AG522" s="129"/>
      <c r="AH522" s="129"/>
      <c r="AI522" s="129"/>
      <c r="AJ522" s="129"/>
      <c r="AK522" s="129"/>
      <c r="AL522" s="129"/>
      <c r="AM522" s="129"/>
      <c r="AN522" s="129"/>
      <c r="AO522" s="129"/>
      <c r="AP522" s="31"/>
      <c r="AQ522" s="45"/>
      <c r="AR522" s="31"/>
    </row>
    <row r="523" spans="1:44">
      <c r="A523" s="328"/>
      <c r="B523" s="330"/>
      <c r="C523" s="475"/>
      <c r="D523" s="63"/>
      <c r="E523" s="1027"/>
      <c r="F523" s="31"/>
      <c r="G523" s="1011"/>
      <c r="H523" s="1011"/>
      <c r="I523" s="1011"/>
      <c r="J523" s="1011"/>
      <c r="K523" s="1011"/>
      <c r="L523" s="1011"/>
      <c r="M523" s="1012"/>
      <c r="N523" s="1665"/>
      <c r="O523" s="1665"/>
      <c r="P523" s="1665"/>
      <c r="Q523" s="1665"/>
      <c r="R523" s="1665"/>
      <c r="S523" s="1665"/>
      <c r="T523" s="1665"/>
      <c r="U523" s="1665"/>
      <c r="V523" s="1665"/>
      <c r="W523" s="1665"/>
      <c r="X523" s="1665"/>
      <c r="Y523" s="1665"/>
      <c r="Z523" s="1665"/>
      <c r="AA523" s="45"/>
      <c r="AB523" s="1082"/>
      <c r="AC523" s="1113"/>
      <c r="AD523" s="1114"/>
      <c r="AE523" s="126"/>
      <c r="AF523" s="327"/>
      <c r="AG523" s="129"/>
      <c r="AH523" s="129"/>
      <c r="AI523" s="129"/>
      <c r="AJ523" s="129"/>
      <c r="AK523" s="129"/>
      <c r="AL523" s="129"/>
      <c r="AM523" s="129"/>
      <c r="AN523" s="129"/>
      <c r="AO523" s="129"/>
      <c r="AP523" s="31"/>
      <c r="AQ523" s="45"/>
      <c r="AR523" s="31"/>
    </row>
    <row r="524" spans="1:44">
      <c r="A524" s="328"/>
      <c r="B524" s="330"/>
      <c r="C524" s="475"/>
      <c r="D524" s="63"/>
      <c r="E524" s="1027"/>
      <c r="F524" s="31"/>
      <c r="G524" s="31" t="s">
        <v>919</v>
      </c>
      <c r="H524" s="31"/>
      <c r="I524" s="31"/>
      <c r="J524" s="31"/>
      <c r="K524" s="31"/>
      <c r="L524" s="31"/>
      <c r="M524" s="31"/>
      <c r="N524" s="31"/>
      <c r="O524" s="31"/>
      <c r="P524" s="31"/>
      <c r="Q524" s="31"/>
      <c r="R524" s="31"/>
      <c r="S524" s="31"/>
      <c r="T524" s="31"/>
      <c r="U524" s="31"/>
      <c r="V524" s="31"/>
      <c r="W524" s="31"/>
      <c r="X524" s="31"/>
      <c r="Y524" s="31"/>
      <c r="Z524" s="31"/>
      <c r="AA524" s="31"/>
      <c r="AB524" s="190"/>
      <c r="AC524" s="191"/>
      <c r="AD524" s="192"/>
      <c r="AE524" s="126"/>
      <c r="AF524" s="327"/>
      <c r="AG524" s="129"/>
      <c r="AH524" s="129"/>
      <c r="AI524" s="129"/>
      <c r="AJ524" s="129"/>
      <c r="AK524" s="129"/>
      <c r="AL524" s="129"/>
      <c r="AM524" s="129"/>
      <c r="AN524" s="129"/>
      <c r="AO524" s="129"/>
      <c r="AP524" s="31"/>
      <c r="AQ524" s="45"/>
      <c r="AR524" s="31"/>
    </row>
    <row r="525" spans="1:44">
      <c r="A525" s="328"/>
      <c r="B525" s="330"/>
      <c r="C525" s="475"/>
      <c r="D525" s="63"/>
      <c r="E525" s="1027"/>
      <c r="F525" s="31"/>
      <c r="G525" s="157"/>
      <c r="H525" s="157"/>
      <c r="I525" s="1388"/>
      <c r="J525" s="1390"/>
      <c r="K525" s="2220" t="s">
        <v>920</v>
      </c>
      <c r="L525" s="2221"/>
      <c r="M525" s="2221"/>
      <c r="N525" s="2221"/>
      <c r="O525" s="2221"/>
      <c r="P525" s="2221"/>
      <c r="Q525" s="2221"/>
      <c r="R525" s="2221"/>
      <c r="S525" s="2221"/>
      <c r="T525" s="2221"/>
      <c r="U525" s="2221"/>
      <c r="V525" s="2221"/>
      <c r="W525" s="2221"/>
      <c r="X525" s="2221"/>
      <c r="Y525" s="2221"/>
      <c r="Z525" s="2222"/>
      <c r="AA525" s="45"/>
      <c r="AB525" s="190"/>
      <c r="AC525" s="191"/>
      <c r="AD525" s="192"/>
      <c r="AE525" s="126"/>
      <c r="AF525" s="327"/>
      <c r="AG525" s="129"/>
      <c r="AH525" s="129"/>
      <c r="AI525" s="129"/>
      <c r="AJ525" s="129"/>
      <c r="AK525" s="129"/>
      <c r="AL525" s="129"/>
      <c r="AM525" s="129"/>
      <c r="AN525" s="129"/>
      <c r="AO525" s="129"/>
      <c r="AP525" s="31"/>
      <c r="AQ525" s="45"/>
      <c r="AR525" s="31"/>
    </row>
    <row r="526" spans="1:44">
      <c r="A526" s="328"/>
      <c r="B526" s="330"/>
      <c r="C526" s="475"/>
      <c r="D526" s="63"/>
      <c r="E526" s="1027"/>
      <c r="F526" s="31"/>
      <c r="G526" s="157"/>
      <c r="H526" s="157"/>
      <c r="I526" s="2150"/>
      <c r="J526" s="2151"/>
      <c r="K526" s="2285" t="s">
        <v>28</v>
      </c>
      <c r="L526" s="2286"/>
      <c r="M526" s="2286"/>
      <c r="N526" s="2286"/>
      <c r="O526" s="2286"/>
      <c r="P526" s="2286"/>
      <c r="Q526" s="2286"/>
      <c r="R526" s="2286"/>
      <c r="S526" s="2286"/>
      <c r="T526" s="2286"/>
      <c r="U526" s="2286"/>
      <c r="V526" s="2286"/>
      <c r="W526" s="2286"/>
      <c r="X526" s="2286"/>
      <c r="Y526" s="2286"/>
      <c r="Z526" s="2287"/>
      <c r="AA526" s="45"/>
      <c r="AB526" s="190"/>
      <c r="AC526" s="191"/>
      <c r="AD526" s="192"/>
      <c r="AE526" s="126"/>
      <c r="AF526" s="327"/>
      <c r="AG526" s="129"/>
      <c r="AH526" s="129"/>
      <c r="AI526" s="129"/>
      <c r="AJ526" s="129"/>
      <c r="AK526" s="129"/>
      <c r="AL526" s="129"/>
      <c r="AM526" s="129"/>
      <c r="AN526" s="129"/>
      <c r="AO526" s="129"/>
      <c r="AP526" s="31"/>
      <c r="AQ526" s="45"/>
      <c r="AR526" s="31"/>
    </row>
    <row r="527" spans="1:44">
      <c r="A527" s="328"/>
      <c r="B527" s="330"/>
      <c r="C527" s="475"/>
      <c r="D527" s="63"/>
      <c r="E527" s="1027"/>
      <c r="F527" s="31"/>
      <c r="G527" s="157"/>
      <c r="H527" s="157"/>
      <c r="I527" s="1324"/>
      <c r="J527" s="1325"/>
      <c r="K527" s="483" t="s">
        <v>921</v>
      </c>
      <c r="L527" s="2288"/>
      <c r="M527" s="2288"/>
      <c r="N527" s="2288"/>
      <c r="O527" s="2288"/>
      <c r="P527" s="2288"/>
      <c r="Q527" s="2288"/>
      <c r="R527" s="2288"/>
      <c r="S527" s="2288"/>
      <c r="T527" s="2288"/>
      <c r="U527" s="2288"/>
      <c r="V527" s="2288"/>
      <c r="W527" s="2288"/>
      <c r="X527" s="2288"/>
      <c r="Y527" s="2288"/>
      <c r="Z527" s="346" t="s">
        <v>922</v>
      </c>
      <c r="AA527" s="45"/>
      <c r="AB527" s="190"/>
      <c r="AC527" s="191"/>
      <c r="AD527" s="192"/>
      <c r="AE527" s="126"/>
      <c r="AF527" s="327"/>
      <c r="AG527" s="129"/>
      <c r="AH527" s="129"/>
      <c r="AI527" s="129"/>
      <c r="AJ527" s="129"/>
      <c r="AK527" s="129"/>
      <c r="AL527" s="129"/>
      <c r="AM527" s="129"/>
      <c r="AN527" s="129"/>
      <c r="AO527" s="129"/>
      <c r="AP527" s="31"/>
      <c r="AQ527" s="45"/>
      <c r="AR527" s="31"/>
    </row>
    <row r="528" spans="1:44">
      <c r="A528" s="328"/>
      <c r="B528" s="330"/>
      <c r="C528" s="475"/>
      <c r="D528" s="63"/>
      <c r="E528" s="1027"/>
      <c r="F528" s="31"/>
      <c r="G528" s="157"/>
      <c r="H528" s="157"/>
      <c r="I528" s="670"/>
      <c r="J528" s="350"/>
      <c r="K528" s="153"/>
      <c r="L528" s="221"/>
      <c r="M528" s="221"/>
      <c r="N528" s="221"/>
      <c r="O528" s="221"/>
      <c r="P528" s="221"/>
      <c r="Q528" s="221"/>
      <c r="R528" s="221"/>
      <c r="S528" s="221"/>
      <c r="T528" s="221"/>
      <c r="U528" s="221"/>
      <c r="V528" s="221"/>
      <c r="W528" s="221"/>
      <c r="X528" s="153"/>
      <c r="Y528" s="31"/>
      <c r="Z528" s="31"/>
      <c r="AA528" s="45"/>
      <c r="AB528" s="190"/>
      <c r="AC528" s="191"/>
      <c r="AD528" s="192"/>
      <c r="AE528" s="126"/>
      <c r="AF528" s="327"/>
      <c r="AG528" s="129"/>
      <c r="AH528" s="129"/>
      <c r="AI528" s="129"/>
      <c r="AJ528" s="129"/>
      <c r="AK528" s="129"/>
      <c r="AL528" s="129"/>
      <c r="AM528" s="129"/>
      <c r="AN528" s="129"/>
      <c r="AO528" s="129"/>
      <c r="AP528" s="31"/>
      <c r="AQ528" s="45"/>
      <c r="AR528" s="31"/>
    </row>
    <row r="529" spans="1:44">
      <c r="A529" s="328"/>
      <c r="B529" s="330"/>
      <c r="C529" s="475"/>
      <c r="D529" s="63"/>
      <c r="E529" s="1027"/>
      <c r="F529" s="31"/>
      <c r="G529" s="31" t="s">
        <v>923</v>
      </c>
      <c r="H529" s="118"/>
      <c r="I529" s="118"/>
      <c r="J529" s="118"/>
      <c r="K529" s="118"/>
      <c r="L529" s="118"/>
      <c r="M529" s="118"/>
      <c r="N529" s="1388" t="s">
        <v>103</v>
      </c>
      <c r="O529" s="1389"/>
      <c r="P529" s="1389"/>
      <c r="Q529" s="1390"/>
      <c r="R529" s="31"/>
      <c r="S529" s="31"/>
      <c r="T529" s="31"/>
      <c r="U529" s="31"/>
      <c r="V529" s="31"/>
      <c r="W529" s="31"/>
      <c r="X529" s="31"/>
      <c r="Y529" s="31"/>
      <c r="Z529" s="31"/>
      <c r="AA529" s="31"/>
      <c r="AB529" s="190"/>
      <c r="AC529" s="191"/>
      <c r="AD529" s="192"/>
      <c r="AE529" s="126"/>
      <c r="AF529" s="327"/>
      <c r="AG529" s="129"/>
      <c r="AH529" s="129"/>
      <c r="AI529" s="129"/>
      <c r="AJ529" s="129"/>
      <c r="AK529" s="129"/>
      <c r="AL529" s="129"/>
      <c r="AM529" s="129"/>
      <c r="AN529" s="129"/>
      <c r="AO529" s="129"/>
      <c r="AP529" s="31"/>
      <c r="AQ529" s="45"/>
      <c r="AR529" s="31"/>
    </row>
    <row r="530" spans="1:44">
      <c r="A530" s="328"/>
      <c r="B530" s="330"/>
      <c r="C530" s="475"/>
      <c r="D530" s="63"/>
      <c r="E530" s="1027"/>
      <c r="F530" s="31"/>
      <c r="G530" s="31"/>
      <c r="H530" s="671"/>
      <c r="I530" s="671"/>
      <c r="J530" s="671"/>
      <c r="K530" s="671"/>
      <c r="L530" s="671"/>
      <c r="M530" s="672"/>
      <c r="N530" s="673"/>
      <c r="O530" s="673"/>
      <c r="P530" s="673"/>
      <c r="Q530" s="673"/>
      <c r="R530" s="31"/>
      <c r="S530" s="31"/>
      <c r="T530" s="31"/>
      <c r="U530" s="31"/>
      <c r="V530" s="31"/>
      <c r="W530" s="31"/>
      <c r="X530" s="31"/>
      <c r="Y530" s="31"/>
      <c r="Z530" s="31"/>
      <c r="AA530" s="31"/>
      <c r="AB530" s="190"/>
      <c r="AC530" s="191"/>
      <c r="AD530" s="192"/>
      <c r="AE530" s="126"/>
      <c r="AF530" s="327"/>
      <c r="AG530" s="129"/>
      <c r="AH530" s="129"/>
      <c r="AI530" s="129"/>
      <c r="AJ530" s="129"/>
      <c r="AK530" s="129"/>
      <c r="AL530" s="129"/>
      <c r="AM530" s="129"/>
      <c r="AN530" s="129"/>
      <c r="AO530" s="129"/>
      <c r="AP530" s="31"/>
      <c r="AQ530" s="45"/>
      <c r="AR530" s="31"/>
    </row>
    <row r="531" spans="1:44">
      <c r="A531" s="328"/>
      <c r="B531" s="330"/>
      <c r="C531" s="475"/>
      <c r="D531" s="63"/>
      <c r="E531" s="1027"/>
      <c r="F531" s="31"/>
      <c r="G531" s="31" t="s">
        <v>914</v>
      </c>
      <c r="H531" s="396" t="s">
        <v>924</v>
      </c>
      <c r="I531" s="396"/>
      <c r="J531" s="396"/>
      <c r="K531" s="396"/>
      <c r="L531" s="396"/>
      <c r="M531" s="396"/>
      <c r="N531" s="396"/>
      <c r="O531" s="396"/>
      <c r="P531" s="396"/>
      <c r="Q531" s="396"/>
      <c r="R531" s="396"/>
      <c r="S531" s="396"/>
      <c r="T531" s="396"/>
      <c r="U531" s="396"/>
      <c r="V531" s="396"/>
      <c r="W531" s="396"/>
      <c r="X531" s="396"/>
      <c r="Y531" s="396"/>
      <c r="Z531" s="396"/>
      <c r="AA531" s="124"/>
      <c r="AB531" s="1082" t="s">
        <v>495</v>
      </c>
      <c r="AC531" s="1113"/>
      <c r="AD531" s="1114"/>
      <c r="AE531" s="126"/>
      <c r="AF531" s="327"/>
      <c r="AG531" s="129"/>
      <c r="AH531" s="129"/>
      <c r="AI531" s="129"/>
      <c r="AJ531" s="129"/>
      <c r="AK531" s="129"/>
      <c r="AL531" s="129"/>
      <c r="AM531" s="129"/>
      <c r="AN531" s="129"/>
      <c r="AO531" s="129"/>
      <c r="AP531" s="31"/>
      <c r="AQ531" s="45"/>
      <c r="AR531" s="31"/>
    </row>
    <row r="532" spans="1:44">
      <c r="A532" s="328"/>
      <c r="B532" s="330"/>
      <c r="C532" s="475"/>
      <c r="D532" s="63"/>
      <c r="E532" s="1027"/>
      <c r="F532" s="31"/>
      <c r="G532" s="1011" t="s">
        <v>72</v>
      </c>
      <c r="H532" s="1011"/>
      <c r="I532" s="1011"/>
      <c r="J532" s="1011"/>
      <c r="K532" s="1011"/>
      <c r="L532" s="1011"/>
      <c r="M532" s="1012"/>
      <c r="N532" s="1665" t="s">
        <v>972</v>
      </c>
      <c r="O532" s="1665"/>
      <c r="P532" s="1665"/>
      <c r="Q532" s="1665"/>
      <c r="R532" s="1665"/>
      <c r="S532" s="1665"/>
      <c r="T532" s="1665"/>
      <c r="U532" s="1665"/>
      <c r="V532" s="1665"/>
      <c r="W532" s="1665"/>
      <c r="X532" s="1665"/>
      <c r="Y532" s="1665"/>
      <c r="Z532" s="1665"/>
      <c r="AA532" s="45"/>
      <c r="AB532" s="1082"/>
      <c r="AC532" s="1113"/>
      <c r="AD532" s="1114"/>
      <c r="AE532" s="126"/>
      <c r="AF532" s="327"/>
      <c r="AG532" s="129"/>
      <c r="AH532" s="129"/>
      <c r="AI532" s="129"/>
      <c r="AJ532" s="129"/>
      <c r="AK532" s="129"/>
      <c r="AL532" s="129"/>
      <c r="AM532" s="129"/>
      <c r="AN532" s="129"/>
      <c r="AO532" s="129"/>
      <c r="AP532" s="31"/>
      <c r="AQ532" s="45"/>
      <c r="AR532" s="31"/>
    </row>
    <row r="533" spans="1:44">
      <c r="A533" s="328"/>
      <c r="B533" s="330"/>
      <c r="C533" s="475"/>
      <c r="D533" s="63"/>
      <c r="E533" s="1027"/>
      <c r="F533" s="31"/>
      <c r="G533" s="1011"/>
      <c r="H533" s="1011"/>
      <c r="I533" s="1011"/>
      <c r="J533" s="1011"/>
      <c r="K533" s="1011"/>
      <c r="L533" s="1011"/>
      <c r="M533" s="1012"/>
      <c r="N533" s="1665"/>
      <c r="O533" s="1665"/>
      <c r="P533" s="1665"/>
      <c r="Q533" s="1665"/>
      <c r="R533" s="1665"/>
      <c r="S533" s="1665"/>
      <c r="T533" s="1665"/>
      <c r="U533" s="1665"/>
      <c r="V533" s="1665"/>
      <c r="W533" s="1665"/>
      <c r="X533" s="1665"/>
      <c r="Y533" s="1665"/>
      <c r="Z533" s="1665"/>
      <c r="AA533" s="45"/>
      <c r="AB533" s="1082"/>
      <c r="AC533" s="1113"/>
      <c r="AD533" s="1114"/>
      <c r="AE533" s="126"/>
      <c r="AF533" s="327"/>
      <c r="AG533" s="129"/>
      <c r="AH533" s="129"/>
      <c r="AI533" s="129"/>
      <c r="AJ533" s="129"/>
      <c r="AK533" s="129"/>
      <c r="AL533" s="129"/>
      <c r="AM533" s="129"/>
      <c r="AN533" s="129"/>
      <c r="AO533" s="129"/>
      <c r="AP533" s="31"/>
      <c r="AQ533" s="45"/>
      <c r="AR533" s="31"/>
    </row>
    <row r="534" spans="1:44">
      <c r="A534" s="328"/>
      <c r="B534" s="330"/>
      <c r="C534" s="475"/>
      <c r="D534" s="63"/>
      <c r="E534" s="1027"/>
      <c r="F534" s="31"/>
      <c r="G534" s="927" t="s">
        <v>925</v>
      </c>
      <c r="H534" s="2289"/>
      <c r="I534" s="2289"/>
      <c r="J534" s="2289"/>
      <c r="K534" s="2289"/>
      <c r="L534" s="2289"/>
      <c r="M534" s="2289"/>
      <c r="N534" s="2289"/>
      <c r="O534" s="2289"/>
      <c r="P534" s="2289"/>
      <c r="Q534" s="2289"/>
      <c r="R534" s="2289"/>
      <c r="S534" s="2289"/>
      <c r="T534" s="2289"/>
      <c r="U534" s="2289"/>
      <c r="V534" s="2289"/>
      <c r="W534" s="2289"/>
      <c r="X534" s="2289"/>
      <c r="Y534" s="2289"/>
      <c r="Z534" s="2289"/>
      <c r="AA534" s="45"/>
      <c r="AB534" s="190"/>
      <c r="AC534" s="191"/>
      <c r="AD534" s="192"/>
      <c r="AE534" s="126"/>
      <c r="AF534" s="327"/>
      <c r="AG534" s="129"/>
      <c r="AH534" s="129"/>
      <c r="AI534" s="129"/>
      <c r="AJ534" s="129"/>
      <c r="AK534" s="129"/>
      <c r="AL534" s="129"/>
      <c r="AM534" s="129"/>
      <c r="AN534" s="129"/>
      <c r="AO534" s="129"/>
      <c r="AP534" s="31"/>
      <c r="AQ534" s="45"/>
      <c r="AR534" s="31"/>
    </row>
    <row r="535" spans="1:44">
      <c r="A535" s="328"/>
      <c r="B535" s="330"/>
      <c r="C535" s="475"/>
      <c r="D535" s="63"/>
      <c r="E535" s="1027"/>
      <c r="F535" s="31"/>
      <c r="G535" s="2289"/>
      <c r="H535" s="2289"/>
      <c r="I535" s="2289"/>
      <c r="J535" s="2289"/>
      <c r="K535" s="2289"/>
      <c r="L535" s="2289"/>
      <c r="M535" s="2289"/>
      <c r="N535" s="2289"/>
      <c r="O535" s="2289"/>
      <c r="P535" s="2289"/>
      <c r="Q535" s="2289"/>
      <c r="R535" s="2289"/>
      <c r="S535" s="2289"/>
      <c r="T535" s="2289"/>
      <c r="U535" s="2289"/>
      <c r="V535" s="2289"/>
      <c r="W535" s="2289"/>
      <c r="X535" s="2289"/>
      <c r="Y535" s="2289"/>
      <c r="Z535" s="2289"/>
      <c r="AA535" s="45"/>
      <c r="AB535" s="190"/>
      <c r="AC535" s="191"/>
      <c r="AD535" s="192"/>
      <c r="AE535" s="126"/>
      <c r="AF535" s="327"/>
      <c r="AG535" s="129"/>
      <c r="AH535" s="129"/>
      <c r="AI535" s="129"/>
      <c r="AJ535" s="129"/>
      <c r="AK535" s="129"/>
      <c r="AL535" s="129"/>
      <c r="AM535" s="129"/>
      <c r="AN535" s="129"/>
      <c r="AO535" s="129"/>
      <c r="AP535" s="31"/>
      <c r="AQ535" s="45"/>
      <c r="AR535" s="31"/>
    </row>
    <row r="536" spans="1:44">
      <c r="A536" s="328"/>
      <c r="B536" s="330"/>
      <c r="C536" s="475"/>
      <c r="D536" s="63"/>
      <c r="E536" s="1027"/>
      <c r="F536" s="31"/>
      <c r="G536" s="2189" t="s">
        <v>909</v>
      </c>
      <c r="H536" s="2190"/>
      <c r="I536" s="2190"/>
      <c r="J536" s="2190"/>
      <c r="K536" s="2190"/>
      <c r="L536" s="2190"/>
      <c r="M536" s="2190"/>
      <c r="N536" s="2190"/>
      <c r="O536" s="2190"/>
      <c r="P536" s="2190"/>
      <c r="Q536" s="2190"/>
      <c r="R536" s="2190"/>
      <c r="S536" s="2190"/>
      <c r="T536" s="2190"/>
      <c r="U536" s="2190"/>
      <c r="V536" s="2190"/>
      <c r="W536" s="2190"/>
      <c r="X536" s="2190"/>
      <c r="Y536" s="2190"/>
      <c r="Z536" s="2191"/>
      <c r="AA536" s="45"/>
      <c r="AB536" s="190"/>
      <c r="AC536" s="191"/>
      <c r="AD536" s="192"/>
      <c r="AE536" s="126"/>
      <c r="AF536" s="327"/>
      <c r="AG536" s="129"/>
      <c r="AH536" s="129"/>
      <c r="AI536" s="129"/>
      <c r="AJ536" s="129"/>
      <c r="AK536" s="129"/>
      <c r="AL536" s="129"/>
      <c r="AM536" s="129"/>
      <c r="AN536" s="129"/>
      <c r="AO536" s="129"/>
      <c r="AP536" s="31"/>
      <c r="AQ536" s="45"/>
      <c r="AR536" s="31"/>
    </row>
    <row r="537" spans="1:44">
      <c r="A537" s="328"/>
      <c r="B537" s="330"/>
      <c r="C537" s="475"/>
      <c r="D537" s="63"/>
      <c r="E537" s="1027"/>
      <c r="F537" s="31"/>
      <c r="G537" s="1588"/>
      <c r="H537" s="1589"/>
      <c r="I537" s="1589"/>
      <c r="J537" s="1589"/>
      <c r="K537" s="1589"/>
      <c r="L537" s="1589"/>
      <c r="M537" s="1589"/>
      <c r="N537" s="1589"/>
      <c r="O537" s="1589"/>
      <c r="P537" s="1589"/>
      <c r="Q537" s="1589"/>
      <c r="R537" s="1589"/>
      <c r="S537" s="1589"/>
      <c r="T537" s="1589"/>
      <c r="U537" s="1589"/>
      <c r="V537" s="1589"/>
      <c r="W537" s="1589"/>
      <c r="X537" s="1589"/>
      <c r="Y537" s="1589"/>
      <c r="Z537" s="1590"/>
      <c r="AA537" s="45"/>
      <c r="AB537" s="190"/>
      <c r="AC537" s="191"/>
      <c r="AD537" s="192"/>
      <c r="AE537" s="126"/>
      <c r="AF537" s="327"/>
      <c r="AG537" s="129"/>
      <c r="AH537" s="129"/>
      <c r="AI537" s="129"/>
      <c r="AJ537" s="129"/>
      <c r="AK537" s="129"/>
      <c r="AL537" s="129"/>
      <c r="AM537" s="129"/>
      <c r="AN537" s="129"/>
      <c r="AO537" s="129"/>
      <c r="AP537" s="31"/>
      <c r="AQ537" s="45"/>
      <c r="AR537" s="31"/>
    </row>
    <row r="538" spans="1:44">
      <c r="A538" s="328"/>
      <c r="B538" s="330"/>
      <c r="C538" s="475"/>
      <c r="D538" s="63"/>
      <c r="E538" s="1027"/>
      <c r="F538" s="31"/>
      <c r="G538" s="1501"/>
      <c r="H538" s="1289"/>
      <c r="I538" s="1289"/>
      <c r="J538" s="1289"/>
      <c r="K538" s="1289"/>
      <c r="L538" s="1289"/>
      <c r="M538" s="1289"/>
      <c r="N538" s="1289"/>
      <c r="O538" s="1289"/>
      <c r="P538" s="1289"/>
      <c r="Q538" s="1289"/>
      <c r="R538" s="1289"/>
      <c r="S538" s="1289"/>
      <c r="T538" s="1289"/>
      <c r="U538" s="1289"/>
      <c r="V538" s="1289"/>
      <c r="W538" s="1289"/>
      <c r="X538" s="1289"/>
      <c r="Y538" s="1289"/>
      <c r="Z538" s="1502"/>
      <c r="AA538" s="45"/>
      <c r="AB538" s="190"/>
      <c r="AC538" s="191"/>
      <c r="AD538" s="192"/>
      <c r="AE538" s="126"/>
      <c r="AF538" s="327"/>
      <c r="AG538" s="129"/>
      <c r="AH538" s="129"/>
      <c r="AI538" s="129"/>
      <c r="AJ538" s="129"/>
      <c r="AK538" s="129"/>
      <c r="AL538" s="129"/>
      <c r="AM538" s="129"/>
      <c r="AN538" s="129"/>
      <c r="AO538" s="129"/>
      <c r="AP538" s="31"/>
      <c r="AQ538" s="45"/>
      <c r="AR538" s="31"/>
    </row>
    <row r="539" spans="1:44">
      <c r="A539" s="328"/>
      <c r="B539" s="330"/>
      <c r="C539" s="475"/>
      <c r="D539" s="63"/>
      <c r="E539" s="1027"/>
      <c r="F539" s="31"/>
      <c r="G539" s="157"/>
      <c r="H539" s="157"/>
      <c r="I539" s="157"/>
      <c r="J539" s="157"/>
      <c r="K539" s="157"/>
      <c r="L539" s="157"/>
      <c r="M539" s="157"/>
      <c r="N539" s="448"/>
      <c r="O539" s="448"/>
      <c r="P539" s="448"/>
      <c r="Q539" s="448"/>
      <c r="R539" s="448"/>
      <c r="S539" s="448"/>
      <c r="T539" s="448"/>
      <c r="U539" s="448"/>
      <c r="V539" s="448"/>
      <c r="W539" s="31"/>
      <c r="X539" s="31"/>
      <c r="Y539" s="31"/>
      <c r="Z539" s="31"/>
      <c r="AA539" s="45"/>
      <c r="AB539" s="190"/>
      <c r="AC539" s="191"/>
      <c r="AD539" s="192"/>
      <c r="AE539" s="126"/>
      <c r="AF539" s="327"/>
      <c r="AG539" s="129"/>
      <c r="AH539" s="129"/>
      <c r="AI539" s="129"/>
      <c r="AJ539" s="129"/>
      <c r="AK539" s="129"/>
      <c r="AL539" s="129"/>
      <c r="AM539" s="129"/>
      <c r="AN539" s="129"/>
      <c r="AO539" s="129"/>
      <c r="AP539" s="31"/>
      <c r="AQ539" s="45"/>
      <c r="AR539" s="31"/>
    </row>
    <row r="540" spans="1:44">
      <c r="A540" s="328"/>
      <c r="B540" s="330"/>
      <c r="C540" s="475"/>
      <c r="D540" s="63"/>
      <c r="E540" s="1027"/>
      <c r="F540" s="31"/>
      <c r="G540" s="157"/>
      <c r="H540" s="157"/>
      <c r="I540" s="157"/>
      <c r="J540" s="157"/>
      <c r="K540" s="157"/>
      <c r="L540" s="157"/>
      <c r="M540" s="157"/>
      <c r="N540" s="448"/>
      <c r="O540" s="448"/>
      <c r="P540" s="448"/>
      <c r="Q540" s="448"/>
      <c r="R540" s="448"/>
      <c r="S540" s="448"/>
      <c r="T540" s="448"/>
      <c r="U540" s="448"/>
      <c r="V540" s="448"/>
      <c r="W540" s="31"/>
      <c r="X540" s="31"/>
      <c r="Y540" s="31"/>
      <c r="Z540" s="31"/>
      <c r="AA540" s="45"/>
      <c r="AB540" s="190"/>
      <c r="AC540" s="191"/>
      <c r="AD540" s="192"/>
      <c r="AE540" s="126"/>
      <c r="AF540" s="327"/>
      <c r="AG540" s="129"/>
      <c r="AH540" s="129"/>
      <c r="AI540" s="129"/>
      <c r="AJ540" s="129"/>
      <c r="AK540" s="129"/>
      <c r="AL540" s="129"/>
      <c r="AM540" s="129"/>
      <c r="AN540" s="129"/>
      <c r="AO540" s="129"/>
      <c r="AP540" s="31"/>
      <c r="AQ540" s="45"/>
      <c r="AR540" s="31"/>
    </row>
    <row r="541" spans="1:44">
      <c r="A541" s="328"/>
      <c r="B541" s="330"/>
      <c r="C541" s="475"/>
      <c r="D541" s="63"/>
      <c r="E541" s="1027"/>
      <c r="F541" s="31"/>
      <c r="G541" s="157"/>
      <c r="H541" s="157"/>
      <c r="I541" s="157"/>
      <c r="J541" s="157"/>
      <c r="K541" s="157"/>
      <c r="L541" s="157"/>
      <c r="M541" s="157"/>
      <c r="N541" s="448"/>
      <c r="O541" s="448"/>
      <c r="P541" s="448"/>
      <c r="Q541" s="448"/>
      <c r="R541" s="448"/>
      <c r="S541" s="448"/>
      <c r="T541" s="448"/>
      <c r="U541" s="448"/>
      <c r="V541" s="448"/>
      <c r="W541" s="31"/>
      <c r="X541" s="31"/>
      <c r="Y541" s="31"/>
      <c r="Z541" s="31"/>
      <c r="AA541" s="45"/>
      <c r="AB541" s="190"/>
      <c r="AC541" s="191"/>
      <c r="AD541" s="192"/>
      <c r="AE541" s="126"/>
      <c r="AF541" s="327"/>
      <c r="AG541" s="129"/>
      <c r="AH541" s="129"/>
      <c r="AI541" s="129"/>
      <c r="AJ541" s="129"/>
      <c r="AK541" s="129"/>
      <c r="AL541" s="129"/>
      <c r="AM541" s="129"/>
      <c r="AN541" s="129"/>
      <c r="AO541" s="129"/>
      <c r="AP541" s="31"/>
      <c r="AQ541" s="45"/>
      <c r="AR541" s="31"/>
    </row>
    <row r="542" spans="1:44">
      <c r="A542" s="328"/>
      <c r="B542" s="330"/>
      <c r="C542" s="475"/>
      <c r="D542" s="63"/>
      <c r="E542" s="1027"/>
      <c r="F542" s="31"/>
      <c r="G542" s="157"/>
      <c r="H542" s="157"/>
      <c r="I542" s="157"/>
      <c r="J542" s="157"/>
      <c r="K542" s="157"/>
      <c r="L542" s="157"/>
      <c r="M542" s="157"/>
      <c r="N542" s="448"/>
      <c r="O542" s="448"/>
      <c r="P542" s="448"/>
      <c r="Q542" s="448"/>
      <c r="R542" s="448"/>
      <c r="S542" s="448"/>
      <c r="T542" s="448"/>
      <c r="U542" s="448"/>
      <c r="V542" s="448"/>
      <c r="W542" s="31"/>
      <c r="X542" s="31"/>
      <c r="Y542" s="31"/>
      <c r="Z542" s="31"/>
      <c r="AA542" s="45"/>
      <c r="AB542" s="190"/>
      <c r="AC542" s="191"/>
      <c r="AD542" s="192"/>
      <c r="AE542" s="126"/>
      <c r="AF542" s="327"/>
      <c r="AG542" s="129"/>
      <c r="AH542" s="129"/>
      <c r="AI542" s="129"/>
      <c r="AJ542" s="129"/>
      <c r="AK542" s="129"/>
      <c r="AL542" s="129"/>
      <c r="AM542" s="129"/>
      <c r="AN542" s="129"/>
      <c r="AO542" s="129"/>
      <c r="AP542" s="31"/>
      <c r="AQ542" s="45"/>
      <c r="AR542" s="31"/>
    </row>
    <row r="543" spans="1:44">
      <c r="A543" s="328"/>
      <c r="B543" s="330"/>
      <c r="C543" s="105"/>
      <c r="D543" s="139"/>
      <c r="E543" s="139"/>
      <c r="F543" s="142"/>
      <c r="G543" s="46"/>
      <c r="H543" s="46"/>
      <c r="I543" s="46"/>
      <c r="J543" s="46"/>
      <c r="K543" s="46"/>
      <c r="L543" s="46"/>
      <c r="M543" s="46"/>
      <c r="N543" s="46"/>
      <c r="O543" s="46"/>
      <c r="P543" s="46"/>
      <c r="Q543" s="46"/>
      <c r="R543" s="46"/>
      <c r="S543" s="46"/>
      <c r="T543" s="46"/>
      <c r="U543" s="46"/>
      <c r="V543" s="46"/>
      <c r="W543" s="46"/>
      <c r="X543" s="46"/>
      <c r="Y543" s="46"/>
      <c r="Z543" s="46"/>
      <c r="AA543" s="143"/>
      <c r="AB543" s="144"/>
      <c r="AC543" s="145"/>
      <c r="AD543" s="146"/>
      <c r="AE543" s="126"/>
      <c r="AF543" s="327"/>
      <c r="AG543" s="129"/>
      <c r="AH543" s="129"/>
      <c r="AI543" s="129"/>
      <c r="AJ543" s="129"/>
      <c r="AK543" s="129"/>
      <c r="AL543" s="129"/>
      <c r="AM543" s="129"/>
      <c r="AN543" s="129"/>
      <c r="AO543" s="129"/>
      <c r="AP543" s="31"/>
      <c r="AQ543" s="45"/>
      <c r="AR543" s="31"/>
    </row>
    <row r="544" spans="1:44" ht="5.25" customHeight="1">
      <c r="A544" s="328"/>
      <c r="B544" s="330"/>
      <c r="C544" s="105"/>
      <c r="D544" s="139"/>
      <c r="E544" s="139"/>
      <c r="F544" s="142"/>
      <c r="G544" s="46"/>
      <c r="H544" s="46"/>
      <c r="I544" s="46"/>
      <c r="J544" s="46"/>
      <c r="K544" s="46"/>
      <c r="L544" s="46"/>
      <c r="M544" s="46"/>
      <c r="N544" s="46"/>
      <c r="O544" s="46"/>
      <c r="P544" s="46"/>
      <c r="Q544" s="46"/>
      <c r="R544" s="46"/>
      <c r="S544" s="46"/>
      <c r="T544" s="46"/>
      <c r="U544" s="46"/>
      <c r="V544" s="46"/>
      <c r="W544" s="46"/>
      <c r="X544" s="46"/>
      <c r="Y544" s="46"/>
      <c r="Z544" s="46"/>
      <c r="AA544" s="143"/>
      <c r="AB544" s="144"/>
      <c r="AC544" s="145"/>
      <c r="AD544" s="146"/>
      <c r="AE544" s="126"/>
      <c r="AF544" s="327"/>
      <c r="AG544" s="129"/>
      <c r="AH544" s="129"/>
      <c r="AI544" s="129"/>
      <c r="AJ544" s="129"/>
      <c r="AK544" s="129"/>
      <c r="AL544" s="129"/>
      <c r="AM544" s="129"/>
      <c r="AN544" s="129"/>
      <c r="AO544" s="129"/>
      <c r="AP544" s="31"/>
      <c r="AQ544" s="45"/>
      <c r="AR544" s="31"/>
    </row>
    <row r="545" spans="1:44" ht="13.5" customHeight="1">
      <c r="A545" s="328"/>
      <c r="B545" s="59">
        <v>18</v>
      </c>
      <c r="C545" s="1180" t="s">
        <v>559</v>
      </c>
      <c r="D545" s="63" t="s">
        <v>241</v>
      </c>
      <c r="E545" s="1056" t="s">
        <v>878</v>
      </c>
      <c r="F545" s="142"/>
      <c r="G545" s="1011" t="s">
        <v>72</v>
      </c>
      <c r="H545" s="1011"/>
      <c r="I545" s="1011"/>
      <c r="J545" s="1011"/>
      <c r="K545" s="1011"/>
      <c r="L545" s="1011"/>
      <c r="M545" s="1011"/>
      <c r="N545" s="1058" t="s">
        <v>114</v>
      </c>
      <c r="O545" s="1058"/>
      <c r="P545" s="1058"/>
      <c r="Q545" s="1058"/>
      <c r="R545" s="1058"/>
      <c r="S545" s="1058"/>
      <c r="T545" s="1058"/>
      <c r="U545" s="1058"/>
      <c r="V545" s="1058"/>
      <c r="W545" s="31"/>
      <c r="X545" s="31"/>
      <c r="Y545" s="31"/>
      <c r="Z545" s="31"/>
      <c r="AA545" s="143"/>
      <c r="AB545" s="1082" t="s">
        <v>495</v>
      </c>
      <c r="AC545" s="1113"/>
      <c r="AD545" s="1114"/>
      <c r="AE545" s="126"/>
      <c r="AF545" s="327"/>
      <c r="AG545" s="129"/>
      <c r="AH545" s="129"/>
      <c r="AI545" s="129"/>
      <c r="AJ545" s="129"/>
      <c r="AK545" s="129"/>
      <c r="AL545" s="129"/>
      <c r="AM545" s="129"/>
      <c r="AN545" s="129"/>
      <c r="AO545" s="129"/>
      <c r="AP545" s="31"/>
      <c r="AQ545" s="45"/>
      <c r="AR545" s="31"/>
    </row>
    <row r="546" spans="1:44">
      <c r="A546" s="328"/>
      <c r="B546" s="59"/>
      <c r="C546" s="1180"/>
      <c r="D546" s="47"/>
      <c r="E546" s="1056"/>
      <c r="F546" s="142"/>
      <c r="G546" s="1011"/>
      <c r="H546" s="1011"/>
      <c r="I546" s="1011"/>
      <c r="J546" s="1011"/>
      <c r="K546" s="1011"/>
      <c r="L546" s="1011"/>
      <c r="M546" s="1011"/>
      <c r="N546" s="1058"/>
      <c r="O546" s="1058"/>
      <c r="P546" s="1058"/>
      <c r="Q546" s="1058"/>
      <c r="R546" s="1058"/>
      <c r="S546" s="1058"/>
      <c r="T546" s="1058"/>
      <c r="U546" s="1058"/>
      <c r="V546" s="1058"/>
      <c r="W546" s="31"/>
      <c r="X546" s="31"/>
      <c r="Y546" s="31"/>
      <c r="Z546" s="31"/>
      <c r="AA546" s="143"/>
      <c r="AB546" s="1082"/>
      <c r="AC546" s="1113"/>
      <c r="AD546" s="1114"/>
      <c r="AE546" s="126"/>
      <c r="AF546" s="327"/>
      <c r="AG546" s="129"/>
      <c r="AH546" s="129"/>
      <c r="AI546" s="129"/>
      <c r="AJ546" s="129"/>
      <c r="AK546" s="129"/>
      <c r="AL546" s="129"/>
      <c r="AM546" s="129"/>
      <c r="AN546" s="129"/>
      <c r="AO546" s="129"/>
      <c r="AP546" s="31"/>
      <c r="AQ546" s="45"/>
      <c r="AR546" s="31"/>
    </row>
    <row r="547" spans="1:44">
      <c r="A547" s="328"/>
      <c r="B547" s="59"/>
      <c r="C547" s="1180"/>
      <c r="D547" s="47"/>
      <c r="E547" s="1056"/>
      <c r="F547" s="46"/>
      <c r="G547" s="157"/>
      <c r="H547" s="157"/>
      <c r="I547" s="157"/>
      <c r="J547" s="157"/>
      <c r="K547" s="157"/>
      <c r="L547" s="157"/>
      <c r="M547" s="157"/>
      <c r="N547" s="444"/>
      <c r="O547" s="444"/>
      <c r="P547" s="444"/>
      <c r="Q547" s="444"/>
      <c r="R547" s="444"/>
      <c r="S547" s="444"/>
      <c r="T547" s="444"/>
      <c r="U547" s="444"/>
      <c r="V547" s="444"/>
      <c r="W547" s="31"/>
      <c r="X547" s="31"/>
      <c r="Y547" s="31"/>
      <c r="Z547" s="31"/>
      <c r="AA547" s="143"/>
      <c r="AB547" s="1082"/>
      <c r="AC547" s="1113"/>
      <c r="AD547" s="1114"/>
      <c r="AE547" s="126"/>
      <c r="AF547" s="327"/>
      <c r="AG547" s="129"/>
      <c r="AH547" s="129"/>
      <c r="AI547" s="129"/>
      <c r="AJ547" s="129"/>
      <c r="AK547" s="129"/>
      <c r="AL547" s="129"/>
      <c r="AM547" s="129"/>
      <c r="AN547" s="129"/>
      <c r="AO547" s="129"/>
      <c r="AP547" s="31"/>
      <c r="AQ547" s="45"/>
      <c r="AR547" s="31"/>
    </row>
    <row r="548" spans="1:44">
      <c r="A548" s="328"/>
      <c r="B548" s="59"/>
      <c r="C548" s="1180"/>
      <c r="D548" s="47"/>
      <c r="E548" s="1056"/>
      <c r="F548" s="31"/>
      <c r="G548" s="31" t="s">
        <v>954</v>
      </c>
      <c r="H548" s="31"/>
      <c r="I548" s="31"/>
      <c r="J548" s="31"/>
      <c r="K548" s="31"/>
      <c r="L548" s="31"/>
      <c r="M548" s="31"/>
      <c r="N548" s="31"/>
      <c r="O548" s="31"/>
      <c r="P548" s="31"/>
      <c r="Q548" s="31"/>
      <c r="R548" s="31" t="s">
        <v>955</v>
      </c>
      <c r="S548" s="31"/>
      <c r="T548" s="31"/>
      <c r="U548" s="31"/>
      <c r="V548" s="31"/>
      <c r="W548" s="31"/>
      <c r="X548" s="31"/>
      <c r="Y548" s="31"/>
      <c r="Z548" s="31"/>
      <c r="AA548" s="143"/>
      <c r="AB548" s="1082"/>
      <c r="AC548" s="1113"/>
      <c r="AD548" s="1114"/>
      <c r="AE548" s="126"/>
      <c r="AF548" s="327"/>
      <c r="AG548" s="129"/>
      <c r="AH548" s="129"/>
      <c r="AI548" s="129"/>
      <c r="AJ548" s="129"/>
      <c r="AK548" s="129"/>
      <c r="AL548" s="129"/>
      <c r="AM548" s="129"/>
      <c r="AN548" s="129"/>
      <c r="AO548" s="129"/>
      <c r="AP548" s="31"/>
      <c r="AQ548" s="45"/>
      <c r="AR548" s="31"/>
    </row>
    <row r="549" spans="1:44" ht="13.5" customHeight="1">
      <c r="A549" s="328"/>
      <c r="B549" s="59"/>
      <c r="C549" s="48"/>
      <c r="D549" s="47"/>
      <c r="E549" s="1056"/>
      <c r="F549" s="31"/>
      <c r="G549" s="2280"/>
      <c r="H549" s="2281"/>
      <c r="I549" s="2465" t="s">
        <v>956</v>
      </c>
      <c r="J549" s="2466"/>
      <c r="K549" s="2466"/>
      <c r="L549" s="2466"/>
      <c r="M549" s="2466"/>
      <c r="N549" s="2466"/>
      <c r="O549" s="2467"/>
      <c r="P549" s="31"/>
      <c r="Q549" s="31"/>
      <c r="R549" s="2280"/>
      <c r="S549" s="2281"/>
      <c r="T549" s="2465" t="s">
        <v>957</v>
      </c>
      <c r="U549" s="2466"/>
      <c r="V549" s="2466"/>
      <c r="W549" s="2466"/>
      <c r="X549" s="2466"/>
      <c r="Y549" s="2466"/>
      <c r="Z549" s="2467"/>
      <c r="AA549" s="442"/>
      <c r="AB549" s="1082"/>
      <c r="AC549" s="1113"/>
      <c r="AD549" s="1114"/>
      <c r="AE549" s="126"/>
      <c r="AF549" s="327"/>
      <c r="AG549" s="129"/>
      <c r="AH549" s="129"/>
      <c r="AI549" s="129"/>
      <c r="AJ549" s="129"/>
      <c r="AK549" s="129"/>
      <c r="AL549" s="129"/>
      <c r="AM549" s="129"/>
      <c r="AN549" s="129"/>
      <c r="AO549" s="129"/>
      <c r="AP549" s="31"/>
      <c r="AQ549" s="45"/>
      <c r="AR549" s="31"/>
    </row>
    <row r="550" spans="1:44" ht="13.5" customHeight="1">
      <c r="A550" s="328"/>
      <c r="B550" s="59"/>
      <c r="C550" s="48"/>
      <c r="D550" s="47"/>
      <c r="E550" s="1056"/>
      <c r="F550" s="31"/>
      <c r="G550" s="2280"/>
      <c r="H550" s="2281"/>
      <c r="I550" s="2465" t="s">
        <v>736</v>
      </c>
      <c r="J550" s="2466"/>
      <c r="K550" s="2466"/>
      <c r="L550" s="2466"/>
      <c r="M550" s="2466"/>
      <c r="N550" s="2466"/>
      <c r="O550" s="2467"/>
      <c r="P550" s="31"/>
      <c r="Q550" s="344"/>
      <c r="R550" s="2280"/>
      <c r="S550" s="2281"/>
      <c r="T550" s="2465" t="s">
        <v>958</v>
      </c>
      <c r="U550" s="2466"/>
      <c r="V550" s="2466"/>
      <c r="W550" s="2466"/>
      <c r="X550" s="2466"/>
      <c r="Y550" s="2466"/>
      <c r="Z550" s="2467"/>
      <c r="AA550" s="442"/>
      <c r="AB550" s="1082"/>
      <c r="AC550" s="1113"/>
      <c r="AD550" s="1114"/>
      <c r="AE550" s="126"/>
      <c r="AF550" s="327"/>
      <c r="AG550" s="129"/>
      <c r="AH550" s="129"/>
      <c r="AI550" s="129"/>
      <c r="AJ550" s="129"/>
      <c r="AK550" s="129"/>
      <c r="AL550" s="129"/>
      <c r="AM550" s="129"/>
      <c r="AN550" s="129"/>
      <c r="AO550" s="129"/>
      <c r="AP550" s="31"/>
      <c r="AQ550" s="45"/>
      <c r="AR550" s="31"/>
    </row>
    <row r="551" spans="1:44" ht="13.5" customHeight="1">
      <c r="A551" s="328"/>
      <c r="B551" s="59"/>
      <c r="C551" s="48"/>
      <c r="D551" s="47"/>
      <c r="E551" s="1056"/>
      <c r="F551" s="31"/>
      <c r="G551" s="2280"/>
      <c r="H551" s="2281"/>
      <c r="I551" s="2465" t="s">
        <v>959</v>
      </c>
      <c r="J551" s="2466"/>
      <c r="K551" s="2466"/>
      <c r="L551" s="2466"/>
      <c r="M551" s="2466"/>
      <c r="N551" s="2466"/>
      <c r="O551" s="2467"/>
      <c r="P551" s="31"/>
      <c r="Q551" s="344"/>
      <c r="R551" s="2468"/>
      <c r="S551" s="2469"/>
      <c r="T551" s="2470" t="s">
        <v>28</v>
      </c>
      <c r="U551" s="2471"/>
      <c r="V551" s="2471"/>
      <c r="W551" s="2471"/>
      <c r="X551" s="2471"/>
      <c r="Y551" s="2471"/>
      <c r="Z551" s="2472"/>
      <c r="AA551" s="442"/>
      <c r="AB551" s="1082"/>
      <c r="AC551" s="1113"/>
      <c r="AD551" s="1114"/>
      <c r="AE551" s="126"/>
      <c r="AF551" s="327"/>
      <c r="AG551" s="129"/>
      <c r="AH551" s="129"/>
      <c r="AI551" s="129"/>
      <c r="AJ551" s="129"/>
      <c r="AK551" s="129"/>
      <c r="AL551" s="129"/>
      <c r="AM551" s="129"/>
      <c r="AN551" s="129"/>
      <c r="AO551" s="129"/>
      <c r="AP551" s="31"/>
      <c r="AQ551" s="45"/>
      <c r="AR551" s="31"/>
    </row>
    <row r="552" spans="1:44" ht="13.5" customHeight="1">
      <c r="A552" s="328"/>
      <c r="B552" s="59"/>
      <c r="C552" s="48"/>
      <c r="D552" s="47"/>
      <c r="E552" s="1056"/>
      <c r="F552" s="31"/>
      <c r="G552" s="2468"/>
      <c r="H552" s="2469"/>
      <c r="I552" s="2470" t="s">
        <v>16</v>
      </c>
      <c r="J552" s="2471"/>
      <c r="K552" s="2471"/>
      <c r="L552" s="2471"/>
      <c r="M552" s="2471"/>
      <c r="N552" s="2471"/>
      <c r="O552" s="2472"/>
      <c r="P552" s="31"/>
      <c r="Q552" s="31"/>
      <c r="R552" s="1324"/>
      <c r="S552" s="1325"/>
      <c r="T552" s="500" t="s">
        <v>960</v>
      </c>
      <c r="U552" s="2155"/>
      <c r="V552" s="2155"/>
      <c r="W552" s="2155"/>
      <c r="X552" s="2155"/>
      <c r="Y552" s="2155"/>
      <c r="Z552" s="501" t="s">
        <v>961</v>
      </c>
      <c r="AA552" s="442"/>
      <c r="AB552" s="1082"/>
      <c r="AC552" s="1113"/>
      <c r="AD552" s="1114"/>
      <c r="AE552" s="126"/>
      <c r="AF552" s="327"/>
      <c r="AG552" s="129"/>
      <c r="AH552" s="129"/>
      <c r="AI552" s="129"/>
      <c r="AJ552" s="129"/>
      <c r="AK552" s="129"/>
      <c r="AL552" s="129"/>
      <c r="AM552" s="129"/>
      <c r="AN552" s="129"/>
      <c r="AO552" s="129"/>
      <c r="AP552" s="31"/>
      <c r="AQ552" s="45"/>
      <c r="AR552" s="31"/>
    </row>
    <row r="553" spans="1:44" ht="13.5" customHeight="1">
      <c r="A553" s="328"/>
      <c r="B553" s="59"/>
      <c r="C553" s="48"/>
      <c r="D553" s="47"/>
      <c r="E553" s="1056"/>
      <c r="F553" s="31"/>
      <c r="G553" s="1324"/>
      <c r="H553" s="1325"/>
      <c r="I553" s="500" t="s">
        <v>960</v>
      </c>
      <c r="J553" s="2155"/>
      <c r="K553" s="2155"/>
      <c r="L553" s="2155"/>
      <c r="M553" s="2155"/>
      <c r="N553" s="2155"/>
      <c r="O553" s="501" t="s">
        <v>961</v>
      </c>
      <c r="P553" s="31"/>
      <c r="Q553" s="31"/>
      <c r="R553" s="2473" t="s">
        <v>962</v>
      </c>
      <c r="S553" s="2473"/>
      <c r="T553" s="2473"/>
      <c r="U553" s="2473"/>
      <c r="V553" s="2473"/>
      <c r="W553" s="2473"/>
      <c r="X553" s="2473"/>
      <c r="Y553" s="2473"/>
      <c r="Z553" s="2473"/>
      <c r="AA553" s="143"/>
      <c r="AB553" s="1082"/>
      <c r="AC553" s="1113"/>
      <c r="AD553" s="1114"/>
      <c r="AE553" s="126"/>
      <c r="AF553" s="327"/>
      <c r="AG553" s="129"/>
      <c r="AH553" s="129"/>
      <c r="AI553" s="129"/>
      <c r="AJ553" s="129"/>
      <c r="AK553" s="129"/>
      <c r="AL553" s="129"/>
      <c r="AM553" s="129"/>
      <c r="AN553" s="129"/>
      <c r="AO553" s="129"/>
      <c r="AP553" s="31"/>
      <c r="AQ553" s="45"/>
      <c r="AR553" s="31"/>
    </row>
    <row r="554" spans="1:44">
      <c r="A554" s="328"/>
      <c r="B554" s="59"/>
      <c r="C554" s="48"/>
      <c r="D554" s="47"/>
      <c r="E554" s="1056"/>
      <c r="F554" s="31"/>
      <c r="G554" s="2473" t="s">
        <v>962</v>
      </c>
      <c r="H554" s="2473"/>
      <c r="I554" s="2473"/>
      <c r="J554" s="2473"/>
      <c r="K554" s="2473"/>
      <c r="L554" s="2473"/>
      <c r="M554" s="2473"/>
      <c r="N554" s="2473"/>
      <c r="O554" s="2473"/>
      <c r="P554" s="31"/>
      <c r="Q554" s="31"/>
      <c r="R554" s="2157"/>
      <c r="S554" s="2157"/>
      <c r="T554" s="2157"/>
      <c r="U554" s="2157"/>
      <c r="V554" s="2157"/>
      <c r="W554" s="2157"/>
      <c r="X554" s="2157"/>
      <c r="Y554" s="2157"/>
      <c r="Z554" s="2157"/>
      <c r="AA554" s="143"/>
      <c r="AB554" s="1082"/>
      <c r="AC554" s="1113"/>
      <c r="AD554" s="1114"/>
      <c r="AE554" s="126"/>
      <c r="AF554" s="327"/>
      <c r="AG554" s="129"/>
      <c r="AH554" s="129"/>
      <c r="AI554" s="129"/>
      <c r="AJ554" s="129"/>
      <c r="AK554" s="129"/>
      <c r="AL554" s="129"/>
      <c r="AM554" s="129"/>
      <c r="AN554" s="129"/>
      <c r="AO554" s="129"/>
      <c r="AP554" s="31"/>
      <c r="AQ554" s="45"/>
      <c r="AR554" s="31"/>
    </row>
    <row r="555" spans="1:44" ht="13.5" customHeight="1">
      <c r="A555" s="328"/>
      <c r="B555" s="59"/>
      <c r="C555" s="48"/>
      <c r="D555" s="47"/>
      <c r="E555" s="1056"/>
      <c r="F555" s="31"/>
      <c r="G555" s="2157"/>
      <c r="H555" s="2157"/>
      <c r="I555" s="2157"/>
      <c r="J555" s="2157"/>
      <c r="K555" s="2157"/>
      <c r="L555" s="2157"/>
      <c r="M555" s="2157"/>
      <c r="N555" s="2157"/>
      <c r="O555" s="2157"/>
      <c r="P555" s="31"/>
      <c r="Q555" s="31"/>
      <c r="R555" s="31"/>
      <c r="S555" s="31"/>
      <c r="T555" s="31"/>
      <c r="U555" s="31"/>
      <c r="V555" s="31"/>
      <c r="W555" s="31"/>
      <c r="X555" s="31"/>
      <c r="Y555" s="31"/>
      <c r="Z555" s="31"/>
      <c r="AA555" s="143"/>
      <c r="AB555" s="1082"/>
      <c r="AC555" s="1113"/>
      <c r="AD555" s="1114"/>
      <c r="AE555" s="126"/>
      <c r="AF555" s="327"/>
      <c r="AG555" s="129"/>
      <c r="AH555" s="129"/>
      <c r="AI555" s="129"/>
      <c r="AJ555" s="129"/>
      <c r="AK555" s="129"/>
      <c r="AL555" s="129"/>
      <c r="AM555" s="129"/>
      <c r="AN555" s="129"/>
      <c r="AO555" s="129"/>
      <c r="AP555" s="31"/>
      <c r="AQ555" s="45"/>
      <c r="AR555" s="31"/>
    </row>
    <row r="556" spans="1:44" ht="13.5" customHeight="1">
      <c r="A556" s="328"/>
      <c r="B556" s="59"/>
      <c r="C556" s="48"/>
      <c r="D556" s="47"/>
      <c r="E556" s="1056"/>
      <c r="F556" s="142"/>
      <c r="G556" s="441"/>
      <c r="H556" s="441"/>
      <c r="I556" s="441"/>
      <c r="J556" s="441"/>
      <c r="K556" s="441"/>
      <c r="L556" s="441"/>
      <c r="M556" s="441"/>
      <c r="N556" s="441"/>
      <c r="O556" s="441"/>
      <c r="P556" s="441"/>
      <c r="Q556" s="444"/>
      <c r="R556" s="444"/>
      <c r="S556" s="444"/>
      <c r="T556" s="444"/>
      <c r="U556" s="444"/>
      <c r="V556" s="444"/>
      <c r="W556" s="31"/>
      <c r="X556" s="31"/>
      <c r="Y556" s="31"/>
      <c r="Z556" s="31"/>
      <c r="AA556" s="143"/>
      <c r="AB556" s="1082"/>
      <c r="AC556" s="1113"/>
      <c r="AD556" s="1114"/>
      <c r="AE556" s="126"/>
      <c r="AF556" s="327"/>
      <c r="AG556" s="129"/>
      <c r="AH556" s="129"/>
      <c r="AI556" s="129"/>
      <c r="AJ556" s="129"/>
      <c r="AK556" s="129"/>
      <c r="AL556" s="129"/>
      <c r="AM556" s="129"/>
      <c r="AN556" s="129"/>
      <c r="AO556" s="129"/>
      <c r="AP556" s="31"/>
      <c r="AQ556" s="45"/>
      <c r="AR556" s="31"/>
    </row>
    <row r="557" spans="1:44">
      <c r="A557" s="328"/>
      <c r="B557" s="59"/>
      <c r="C557" s="48"/>
      <c r="D557" s="47"/>
      <c r="E557" s="1056"/>
      <c r="F557" s="142"/>
      <c r="G557" s="1140" t="s">
        <v>506</v>
      </c>
      <c r="H557" s="1140"/>
      <c r="I557" s="1140"/>
      <c r="J557" s="1140"/>
      <c r="K557" s="1140"/>
      <c r="L557" s="1140"/>
      <c r="M557" s="1140"/>
      <c r="N557" s="1140"/>
      <c r="O557" s="1140"/>
      <c r="P557" s="1140"/>
      <c r="Q557" s="1140"/>
      <c r="R557" s="1140"/>
      <c r="S557" s="1140"/>
      <c r="T557" s="1140"/>
      <c r="U557" s="1140"/>
      <c r="V557" s="1140"/>
      <c r="W557" s="1140"/>
      <c r="X557" s="1140"/>
      <c r="Y557" s="1140"/>
      <c r="Z557" s="1140"/>
      <c r="AA557" s="143"/>
      <c r="AB557" s="144"/>
      <c r="AC557" s="145"/>
      <c r="AD557" s="146"/>
      <c r="AE557" s="126"/>
      <c r="AF557" s="327"/>
      <c r="AG557" s="129"/>
      <c r="AH557" s="129"/>
      <c r="AI557" s="129"/>
      <c r="AJ557" s="129"/>
      <c r="AK557" s="129"/>
      <c r="AL557" s="129"/>
      <c r="AM557" s="129"/>
      <c r="AN557" s="129"/>
      <c r="AO557" s="129"/>
      <c r="AP557" s="31"/>
      <c r="AQ557" s="45"/>
      <c r="AR557" s="31"/>
    </row>
    <row r="558" spans="1:44">
      <c r="A558" s="328"/>
      <c r="B558" s="59"/>
      <c r="C558" s="48"/>
      <c r="D558" s="47"/>
      <c r="E558" s="1056"/>
      <c r="F558" s="142"/>
      <c r="G558" s="2464"/>
      <c r="H558" s="2464"/>
      <c r="I558" s="2464"/>
      <c r="J558" s="2464"/>
      <c r="K558" s="2464"/>
      <c r="L558" s="2464"/>
      <c r="M558" s="2464"/>
      <c r="N558" s="2464"/>
      <c r="O558" s="2464"/>
      <c r="P558" s="2464"/>
      <c r="Q558" s="2464"/>
      <c r="R558" s="2464"/>
      <c r="S558" s="2464"/>
      <c r="T558" s="2464"/>
      <c r="U558" s="2464"/>
      <c r="V558" s="2464"/>
      <c r="W558" s="2464"/>
      <c r="X558" s="2464"/>
      <c r="Y558" s="2464"/>
      <c r="Z558" s="2464"/>
      <c r="AA558" s="143"/>
      <c r="AB558" s="144"/>
      <c r="AC558" s="145"/>
      <c r="AD558" s="146"/>
      <c r="AE558" s="126"/>
      <c r="AF558" s="327"/>
      <c r="AG558" s="129"/>
      <c r="AH558" s="129"/>
      <c r="AI558" s="129"/>
      <c r="AJ558" s="129"/>
      <c r="AK558" s="129"/>
      <c r="AL558" s="129"/>
      <c r="AM558" s="129"/>
      <c r="AN558" s="129"/>
      <c r="AO558" s="129"/>
      <c r="AP558" s="31"/>
      <c r="AQ558" s="45"/>
      <c r="AR558" s="31"/>
    </row>
    <row r="559" spans="1:44">
      <c r="A559" s="328"/>
      <c r="B559" s="59"/>
      <c r="C559" s="48"/>
      <c r="D559" s="47"/>
      <c r="E559" s="1056"/>
      <c r="F559" s="142"/>
      <c r="G559" s="2464"/>
      <c r="H559" s="2464"/>
      <c r="I559" s="2464"/>
      <c r="J559" s="2464"/>
      <c r="K559" s="2464"/>
      <c r="L559" s="2464"/>
      <c r="M559" s="2464"/>
      <c r="N559" s="2464"/>
      <c r="O559" s="2464"/>
      <c r="P559" s="2464"/>
      <c r="Q559" s="2464"/>
      <c r="R559" s="2464"/>
      <c r="S559" s="2464"/>
      <c r="T559" s="2464"/>
      <c r="U559" s="2464"/>
      <c r="V559" s="2464"/>
      <c r="W559" s="2464"/>
      <c r="X559" s="2464"/>
      <c r="Y559" s="2464"/>
      <c r="Z559" s="2464"/>
      <c r="AA559" s="143"/>
      <c r="AB559" s="144"/>
      <c r="AC559" s="145"/>
      <c r="AD559" s="146"/>
      <c r="AE559" s="126"/>
      <c r="AF559" s="327"/>
      <c r="AG559" s="129"/>
      <c r="AH559" s="129"/>
      <c r="AI559" s="129"/>
      <c r="AJ559" s="129"/>
      <c r="AK559" s="129"/>
      <c r="AL559" s="129"/>
      <c r="AM559" s="129"/>
      <c r="AN559" s="129"/>
      <c r="AO559" s="129"/>
      <c r="AP559" s="31"/>
      <c r="AQ559" s="45"/>
      <c r="AR559" s="31"/>
    </row>
    <row r="560" spans="1:44">
      <c r="A560" s="328"/>
      <c r="B560" s="59"/>
      <c r="C560" s="48"/>
      <c r="D560" s="47"/>
      <c r="E560" s="1056"/>
      <c r="F560" s="142"/>
      <c r="G560" s="2464"/>
      <c r="H560" s="2464"/>
      <c r="I560" s="2464"/>
      <c r="J560" s="2464"/>
      <c r="K560" s="2464"/>
      <c r="L560" s="2464"/>
      <c r="M560" s="2464"/>
      <c r="N560" s="2464"/>
      <c r="O560" s="2464"/>
      <c r="P560" s="2464"/>
      <c r="Q560" s="2464"/>
      <c r="R560" s="2464"/>
      <c r="S560" s="2464"/>
      <c r="T560" s="2464"/>
      <c r="U560" s="2464"/>
      <c r="V560" s="2464"/>
      <c r="W560" s="2464"/>
      <c r="X560" s="2464"/>
      <c r="Y560" s="2464"/>
      <c r="Z560" s="2464"/>
      <c r="AA560" s="143"/>
      <c r="AB560" s="144"/>
      <c r="AC560" s="145"/>
      <c r="AD560" s="146"/>
      <c r="AE560" s="126"/>
      <c r="AF560" s="327"/>
      <c r="AG560" s="129"/>
      <c r="AH560" s="129"/>
      <c r="AI560" s="129"/>
      <c r="AJ560" s="129"/>
      <c r="AK560" s="129"/>
      <c r="AL560" s="129"/>
      <c r="AM560" s="129"/>
      <c r="AN560" s="129"/>
      <c r="AO560" s="129"/>
      <c r="AP560" s="31"/>
      <c r="AQ560" s="45"/>
      <c r="AR560" s="31"/>
    </row>
    <row r="561" spans="1:44">
      <c r="A561" s="328"/>
      <c r="B561" s="59"/>
      <c r="C561" s="48"/>
      <c r="D561" s="47"/>
      <c r="E561" s="1056"/>
      <c r="F561" s="142"/>
      <c r="G561" s="153"/>
      <c r="H561" s="153"/>
      <c r="I561" s="153"/>
      <c r="J561" s="153"/>
      <c r="K561" s="153"/>
      <c r="L561" s="153"/>
      <c r="M561" s="153"/>
      <c r="N561" s="153"/>
      <c r="O561" s="153"/>
      <c r="P561" s="153"/>
      <c r="Q561" s="153"/>
      <c r="R561" s="153"/>
      <c r="S561" s="153"/>
      <c r="T561" s="153"/>
      <c r="U561" s="153"/>
      <c r="V561" s="153"/>
      <c r="W561" s="153"/>
      <c r="X561" s="153"/>
      <c r="Y561" s="153"/>
      <c r="Z561" s="153"/>
      <c r="AA561" s="143"/>
      <c r="AB561" s="144"/>
      <c r="AC561" s="145"/>
      <c r="AD561" s="146"/>
      <c r="AE561" s="126"/>
      <c r="AF561" s="327"/>
      <c r="AG561" s="129"/>
      <c r="AH561" s="129"/>
      <c r="AI561" s="129"/>
      <c r="AJ561" s="129"/>
      <c r="AK561" s="129"/>
      <c r="AL561" s="129"/>
      <c r="AM561" s="129"/>
      <c r="AN561" s="129"/>
      <c r="AO561" s="129"/>
      <c r="AP561" s="31"/>
      <c r="AQ561" s="45"/>
      <c r="AR561" s="31"/>
    </row>
    <row r="562" spans="1:44">
      <c r="A562" s="328"/>
      <c r="B562" s="59"/>
      <c r="C562" s="48"/>
      <c r="D562" s="47"/>
      <c r="E562" s="1056"/>
      <c r="F562" s="142"/>
      <c r="G562" s="2292" t="s">
        <v>507</v>
      </c>
      <c r="H562" s="2293"/>
      <c r="I562" s="2293"/>
      <c r="J562" s="2293"/>
      <c r="K562" s="2293"/>
      <c r="L562" s="2293"/>
      <c r="M562" s="2293"/>
      <c r="N562" s="2293"/>
      <c r="O562" s="2293"/>
      <c r="P562" s="2293"/>
      <c r="Q562" s="2293"/>
      <c r="R562" s="2293"/>
      <c r="S562" s="2293"/>
      <c r="T562" s="2293"/>
      <c r="U562" s="2293"/>
      <c r="V562" s="2293"/>
      <c r="W562" s="2293"/>
      <c r="X562" s="2293"/>
      <c r="Y562" s="2293"/>
      <c r="Z562" s="2293"/>
      <c r="AA562" s="143"/>
      <c r="AB562" s="144"/>
      <c r="AC562" s="145"/>
      <c r="AD562" s="146"/>
      <c r="AE562" s="126"/>
      <c r="AF562" s="327"/>
      <c r="AG562" s="129"/>
      <c r="AH562" s="129"/>
      <c r="AI562" s="129"/>
      <c r="AJ562" s="129"/>
      <c r="AK562" s="129"/>
      <c r="AL562" s="129"/>
      <c r="AM562" s="129"/>
      <c r="AN562" s="129"/>
      <c r="AO562" s="129"/>
      <c r="AP562" s="31"/>
      <c r="AQ562" s="45"/>
      <c r="AR562" s="31"/>
    </row>
    <row r="563" spans="1:44">
      <c r="A563" s="328"/>
      <c r="B563" s="59"/>
      <c r="C563" s="48"/>
      <c r="D563" s="47"/>
      <c r="E563" s="47"/>
      <c r="F563" s="142"/>
      <c r="G563" s="1558"/>
      <c r="H563" s="1559"/>
      <c r="I563" s="1559"/>
      <c r="J563" s="1559"/>
      <c r="K563" s="1559"/>
      <c r="L563" s="1559"/>
      <c r="M563" s="1559"/>
      <c r="N563" s="1559"/>
      <c r="O563" s="1559"/>
      <c r="P563" s="1559"/>
      <c r="Q563" s="1559"/>
      <c r="R563" s="1559"/>
      <c r="S563" s="1559"/>
      <c r="T563" s="1559"/>
      <c r="U563" s="1559"/>
      <c r="V563" s="1559"/>
      <c r="W563" s="1559"/>
      <c r="X563" s="1559"/>
      <c r="Y563" s="1559"/>
      <c r="Z563" s="1560"/>
      <c r="AA563" s="143"/>
      <c r="AB563" s="144"/>
      <c r="AC563" s="145"/>
      <c r="AD563" s="146"/>
      <c r="AE563" s="126"/>
      <c r="AF563" s="327"/>
      <c r="AG563" s="129"/>
      <c r="AH563" s="129"/>
      <c r="AI563" s="129"/>
      <c r="AJ563" s="129"/>
      <c r="AK563" s="129"/>
      <c r="AL563" s="129"/>
      <c r="AM563" s="129"/>
      <c r="AN563" s="129"/>
      <c r="AO563" s="129"/>
      <c r="AP563" s="31"/>
      <c r="AQ563" s="45"/>
      <c r="AR563" s="31"/>
    </row>
    <row r="564" spans="1:44">
      <c r="A564" s="328"/>
      <c r="B564" s="59"/>
      <c r="C564" s="48"/>
      <c r="D564" s="47"/>
      <c r="E564" s="47"/>
      <c r="F564" s="142"/>
      <c r="G564" s="1855"/>
      <c r="H564" s="1856"/>
      <c r="I564" s="1856"/>
      <c r="J564" s="1856"/>
      <c r="K564" s="1856"/>
      <c r="L564" s="1856"/>
      <c r="M564" s="1856"/>
      <c r="N564" s="1856"/>
      <c r="O564" s="1856"/>
      <c r="P564" s="1856"/>
      <c r="Q564" s="1856"/>
      <c r="R564" s="1856"/>
      <c r="S564" s="1856"/>
      <c r="T564" s="1856"/>
      <c r="U564" s="1856"/>
      <c r="V564" s="1856"/>
      <c r="W564" s="1856"/>
      <c r="X564" s="1856"/>
      <c r="Y564" s="1856"/>
      <c r="Z564" s="1857"/>
      <c r="AA564" s="143"/>
      <c r="AB564" s="144"/>
      <c r="AC564" s="145"/>
      <c r="AD564" s="146"/>
      <c r="AE564" s="126"/>
      <c r="AF564" s="327"/>
      <c r="AG564" s="129"/>
      <c r="AH564" s="129"/>
      <c r="AI564" s="129"/>
      <c r="AJ564" s="129"/>
      <c r="AK564" s="129"/>
      <c r="AL564" s="129"/>
      <c r="AM564" s="129"/>
      <c r="AN564" s="129"/>
      <c r="AO564" s="129"/>
      <c r="AP564" s="31"/>
      <c r="AQ564" s="45"/>
      <c r="AR564" s="31"/>
    </row>
    <row r="565" spans="1:44">
      <c r="A565" s="328"/>
      <c r="B565" s="59"/>
      <c r="C565" s="48"/>
      <c r="D565" s="47"/>
      <c r="E565" s="47"/>
      <c r="F565" s="142"/>
      <c r="G565" s="1561"/>
      <c r="H565" s="1562"/>
      <c r="I565" s="1562"/>
      <c r="J565" s="1562"/>
      <c r="K565" s="1562"/>
      <c r="L565" s="1562"/>
      <c r="M565" s="1562"/>
      <c r="N565" s="1562"/>
      <c r="O565" s="1562"/>
      <c r="P565" s="1562"/>
      <c r="Q565" s="1562"/>
      <c r="R565" s="1562"/>
      <c r="S565" s="1562"/>
      <c r="T565" s="1562"/>
      <c r="U565" s="1562"/>
      <c r="V565" s="1562"/>
      <c r="W565" s="1562"/>
      <c r="X565" s="1562"/>
      <c r="Y565" s="1562"/>
      <c r="Z565" s="1563"/>
      <c r="AA565" s="143"/>
      <c r="AB565" s="144"/>
      <c r="AC565" s="145"/>
      <c r="AD565" s="146"/>
      <c r="AE565" s="126"/>
      <c r="AF565" s="327"/>
      <c r="AG565" s="129"/>
      <c r="AH565" s="129"/>
      <c r="AI565" s="129"/>
      <c r="AJ565" s="129"/>
      <c r="AK565" s="129"/>
      <c r="AL565" s="129"/>
      <c r="AM565" s="129"/>
      <c r="AN565" s="129"/>
      <c r="AO565" s="129"/>
      <c r="AP565" s="31"/>
      <c r="AQ565" s="45"/>
      <c r="AR565" s="31"/>
    </row>
    <row r="566" spans="1:44">
      <c r="A566" s="328"/>
      <c r="B566" s="59"/>
      <c r="C566" s="48"/>
      <c r="D566" s="47"/>
      <c r="E566" s="47"/>
      <c r="F566" s="142"/>
      <c r="G566" s="588"/>
      <c r="H566" s="588"/>
      <c r="I566" s="588"/>
      <c r="J566" s="588"/>
      <c r="K566" s="588"/>
      <c r="L566" s="588"/>
      <c r="M566" s="588"/>
      <c r="N566" s="588"/>
      <c r="O566" s="588"/>
      <c r="P566" s="588"/>
      <c r="Q566" s="588"/>
      <c r="R566" s="588"/>
      <c r="S566" s="588"/>
      <c r="T566" s="588"/>
      <c r="U566" s="588"/>
      <c r="V566" s="588"/>
      <c r="W566" s="588"/>
      <c r="X566" s="588"/>
      <c r="Y566" s="588"/>
      <c r="Z566" s="588"/>
      <c r="AA566" s="143"/>
      <c r="AB566" s="144"/>
      <c r="AC566" s="145"/>
      <c r="AD566" s="146"/>
      <c r="AE566" s="126"/>
      <c r="AF566" s="327"/>
      <c r="AG566" s="129"/>
      <c r="AH566" s="129"/>
      <c r="AI566" s="129"/>
      <c r="AJ566" s="129"/>
      <c r="AK566" s="129"/>
      <c r="AL566" s="129"/>
      <c r="AM566" s="129"/>
      <c r="AN566" s="129"/>
      <c r="AO566" s="129"/>
      <c r="AP566" s="31"/>
      <c r="AQ566" s="45"/>
      <c r="AR566" s="31"/>
    </row>
    <row r="567" spans="1:44">
      <c r="A567" s="1008" t="s">
        <v>1064</v>
      </c>
      <c r="B567" s="1110" t="s">
        <v>1118</v>
      </c>
      <c r="C567" s="1497" t="s">
        <v>567</v>
      </c>
      <c r="D567" s="585" t="s">
        <v>1209</v>
      </c>
      <c r="E567" s="1056" t="s">
        <v>938</v>
      </c>
      <c r="F567" s="31"/>
      <c r="G567" s="31" t="s">
        <v>896</v>
      </c>
      <c r="H567" s="396" t="s">
        <v>931</v>
      </c>
      <c r="I567" s="396"/>
      <c r="J567" s="396"/>
      <c r="K567" s="396"/>
      <c r="L567" s="396"/>
      <c r="M567" s="396"/>
      <c r="N567" s="396"/>
      <c r="O567" s="396"/>
      <c r="P567" s="396"/>
      <c r="Q567" s="396"/>
      <c r="R567" s="396"/>
      <c r="S567" s="396"/>
      <c r="T567" s="396"/>
      <c r="U567" s="396"/>
      <c r="V567" s="396"/>
      <c r="W567" s="124"/>
      <c r="X567" s="124"/>
      <c r="Y567" s="124"/>
      <c r="Z567" s="124"/>
      <c r="AA567" s="124"/>
      <c r="AB567" s="1082" t="s">
        <v>495</v>
      </c>
      <c r="AC567" s="1113"/>
      <c r="AD567" s="1114"/>
      <c r="AE567" s="126"/>
      <c r="AF567" s="327"/>
      <c r="AG567" s="129"/>
      <c r="AH567" s="129"/>
      <c r="AI567" s="129"/>
      <c r="AJ567" s="129"/>
      <c r="AK567" s="129"/>
      <c r="AL567" s="129"/>
      <c r="AM567" s="129"/>
      <c r="AN567" s="129"/>
      <c r="AO567" s="129"/>
      <c r="AP567" s="31"/>
      <c r="AQ567" s="45"/>
      <c r="AR567" s="31"/>
    </row>
    <row r="568" spans="1:44">
      <c r="A568" s="1008"/>
      <c r="B568" s="1110"/>
      <c r="C568" s="1497"/>
      <c r="E568" s="1056"/>
      <c r="F568" s="31"/>
      <c r="G568" s="1011" t="s">
        <v>72</v>
      </c>
      <c r="H568" s="2353"/>
      <c r="I568" s="2353"/>
      <c r="J568" s="2353"/>
      <c r="K568" s="2353"/>
      <c r="L568" s="2353"/>
      <c r="M568" s="2354"/>
      <c r="N568" s="2355" t="s">
        <v>291</v>
      </c>
      <c r="O568" s="2356"/>
      <c r="P568" s="2356"/>
      <c r="Q568" s="2356"/>
      <c r="R568" s="2356"/>
      <c r="S568" s="2356"/>
      <c r="T568" s="2356"/>
      <c r="U568" s="2356"/>
      <c r="V568" s="2357"/>
      <c r="W568" s="31"/>
      <c r="X568" s="31"/>
      <c r="Y568" s="31"/>
      <c r="Z568" s="31"/>
      <c r="AA568" s="31"/>
      <c r="AB568" s="1082"/>
      <c r="AC568" s="1113"/>
      <c r="AD568" s="1114"/>
      <c r="AE568" s="126"/>
      <c r="AF568" s="327"/>
      <c r="AG568" s="129"/>
      <c r="AH568" s="129"/>
      <c r="AI568" s="129"/>
      <c r="AJ568" s="129"/>
      <c r="AK568" s="129"/>
      <c r="AL568" s="129"/>
      <c r="AM568" s="129"/>
      <c r="AN568" s="129"/>
      <c r="AO568" s="129"/>
      <c r="AP568" s="31"/>
      <c r="AQ568" s="45"/>
      <c r="AR568" s="31"/>
    </row>
    <row r="569" spans="1:44">
      <c r="A569" s="1008"/>
      <c r="B569" s="59"/>
      <c r="C569" s="1497"/>
      <c r="D569" s="47"/>
      <c r="E569" s="1056"/>
      <c r="F569" s="31"/>
      <c r="G569" s="1011"/>
      <c r="H569" s="1011"/>
      <c r="I569" s="1011"/>
      <c r="J569" s="1011"/>
      <c r="K569" s="1011"/>
      <c r="L569" s="1011"/>
      <c r="M569" s="1012"/>
      <c r="N569" s="2358"/>
      <c r="O569" s="2359"/>
      <c r="P569" s="2359"/>
      <c r="Q569" s="2359"/>
      <c r="R569" s="2359"/>
      <c r="S569" s="2359"/>
      <c r="T569" s="2359"/>
      <c r="U569" s="2359"/>
      <c r="V569" s="2360"/>
      <c r="W569" s="31"/>
      <c r="X569" s="31"/>
      <c r="Y569" s="31"/>
      <c r="Z569" s="31"/>
      <c r="AA569" s="31"/>
      <c r="AB569" s="1082"/>
      <c r="AC569" s="1113"/>
      <c r="AD569" s="1114"/>
      <c r="AE569" s="126"/>
      <c r="AF569" s="327"/>
      <c r="AG569" s="129"/>
      <c r="AH569" s="129"/>
      <c r="AI569" s="129"/>
      <c r="AJ569" s="129"/>
      <c r="AK569" s="129"/>
      <c r="AL569" s="129"/>
      <c r="AM569" s="129"/>
      <c r="AN569" s="129"/>
      <c r="AO569" s="129"/>
      <c r="AP569" s="31"/>
      <c r="AQ569" s="45"/>
      <c r="AR569" s="31"/>
    </row>
    <row r="570" spans="1:44">
      <c r="A570" s="1008"/>
      <c r="B570" s="59"/>
      <c r="C570" s="1497"/>
      <c r="D570" s="47"/>
      <c r="E570" s="1056"/>
      <c r="F570" s="31"/>
      <c r="G570" s="157"/>
      <c r="H570" s="157"/>
      <c r="I570" s="157"/>
      <c r="J570" s="157"/>
      <c r="K570" s="157"/>
      <c r="L570" s="157"/>
      <c r="M570" s="157"/>
      <c r="N570" s="157"/>
      <c r="O570" s="157"/>
      <c r="P570" s="157"/>
      <c r="Q570" s="157"/>
      <c r="R570" s="157"/>
      <c r="S570" s="157"/>
      <c r="T570" s="157"/>
      <c r="U570" s="157"/>
      <c r="V570" s="157"/>
      <c r="W570" s="157"/>
      <c r="X570" s="31"/>
      <c r="Y570" s="31"/>
      <c r="Z570" s="31"/>
      <c r="AA570" s="31"/>
      <c r="AB570" s="190"/>
      <c r="AC570" s="191"/>
      <c r="AD570" s="192"/>
      <c r="AE570" s="126"/>
      <c r="AF570" s="327"/>
      <c r="AG570" s="129"/>
      <c r="AH570" s="129"/>
      <c r="AI570" s="129"/>
      <c r="AJ570" s="129"/>
      <c r="AK570" s="129"/>
      <c r="AL570" s="129"/>
      <c r="AM570" s="129"/>
      <c r="AN570" s="129"/>
      <c r="AO570" s="129"/>
      <c r="AP570" s="31"/>
      <c r="AQ570" s="45"/>
      <c r="AR570" s="31"/>
    </row>
    <row r="571" spans="1:44">
      <c r="A571" s="1008"/>
      <c r="B571" s="59"/>
      <c r="C571" s="1497"/>
      <c r="D571" s="47"/>
      <c r="E571" s="1056"/>
      <c r="F571" s="31"/>
      <c r="G571" s="1436" t="s">
        <v>932</v>
      </c>
      <c r="H571" s="1436"/>
      <c r="I571" s="1436"/>
      <c r="J571" s="1436"/>
      <c r="K571" s="1436"/>
      <c r="L571" s="1436"/>
      <c r="M571" s="1436"/>
      <c r="N571" s="1436"/>
      <c r="O571" s="1436"/>
      <c r="P571" s="1436"/>
      <c r="Q571" s="1436"/>
      <c r="R571" s="1436"/>
      <c r="S571" s="1436"/>
      <c r="T571" s="1436"/>
      <c r="U571" s="1436"/>
      <c r="V571" s="1436"/>
      <c r="W571" s="1436"/>
      <c r="X571" s="1436"/>
      <c r="Y571" s="1436"/>
      <c r="Z571" s="1436"/>
      <c r="AA571" s="31"/>
      <c r="AB571" s="190"/>
      <c r="AC571" s="191"/>
      <c r="AD571" s="192"/>
      <c r="AE571" s="126"/>
      <c r="AF571" s="327"/>
      <c r="AG571" s="129"/>
      <c r="AH571" s="129"/>
      <c r="AI571" s="129"/>
      <c r="AJ571" s="129"/>
      <c r="AK571" s="129"/>
      <c r="AL571" s="129"/>
      <c r="AM571" s="129"/>
      <c r="AN571" s="129"/>
      <c r="AO571" s="129"/>
      <c r="AP571" s="31"/>
      <c r="AQ571" s="45"/>
      <c r="AR571" s="31"/>
    </row>
    <row r="572" spans="1:44">
      <c r="A572" s="1008"/>
      <c r="B572" s="59"/>
      <c r="C572" s="1497"/>
      <c r="D572" s="47"/>
      <c r="E572" s="1056"/>
      <c r="F572" s="31"/>
      <c r="G572" s="2361"/>
      <c r="H572" s="2362"/>
      <c r="I572" s="2362"/>
      <c r="J572" s="2362"/>
      <c r="K572" s="2362"/>
      <c r="L572" s="2362"/>
      <c r="M572" s="2362"/>
      <c r="N572" s="2362"/>
      <c r="O572" s="2362"/>
      <c r="P572" s="2362"/>
      <c r="Q572" s="2362"/>
      <c r="R572" s="2362"/>
      <c r="S572" s="2362"/>
      <c r="T572" s="2362"/>
      <c r="U572" s="2362"/>
      <c r="V572" s="2362"/>
      <c r="W572" s="2362"/>
      <c r="X572" s="2362"/>
      <c r="Y572" s="2362"/>
      <c r="Z572" s="2363"/>
      <c r="AA572" s="31"/>
      <c r="AB572" s="190"/>
      <c r="AC572" s="191"/>
      <c r="AD572" s="192"/>
      <c r="AE572" s="126"/>
      <c r="AF572" s="327"/>
      <c r="AG572" s="129"/>
      <c r="AH572" s="129"/>
      <c r="AI572" s="129"/>
      <c r="AJ572" s="129"/>
      <c r="AK572" s="129"/>
      <c r="AL572" s="129"/>
      <c r="AM572" s="129"/>
      <c r="AN572" s="129"/>
      <c r="AO572" s="129"/>
      <c r="AP572" s="31"/>
      <c r="AQ572" s="45"/>
      <c r="AR572" s="31"/>
    </row>
    <row r="573" spans="1:44">
      <c r="A573" s="1008"/>
      <c r="B573" s="59"/>
      <c r="C573" s="1497"/>
      <c r="D573" s="47"/>
      <c r="E573" s="1056"/>
      <c r="F573" s="31"/>
      <c r="G573" s="1855"/>
      <c r="H573" s="1856"/>
      <c r="I573" s="1856"/>
      <c r="J573" s="1856"/>
      <c r="K573" s="1856"/>
      <c r="L573" s="1856"/>
      <c r="M573" s="1856"/>
      <c r="N573" s="1856"/>
      <c r="O573" s="1856"/>
      <c r="P573" s="1856"/>
      <c r="Q573" s="1856"/>
      <c r="R573" s="1856"/>
      <c r="S573" s="1856"/>
      <c r="T573" s="1856"/>
      <c r="U573" s="1856"/>
      <c r="V573" s="1856"/>
      <c r="W573" s="1856"/>
      <c r="X573" s="1856"/>
      <c r="Y573" s="1856"/>
      <c r="Z573" s="1857"/>
      <c r="AA573" s="31"/>
      <c r="AB573" s="190"/>
      <c r="AC573" s="191"/>
      <c r="AD573" s="192"/>
      <c r="AE573" s="126"/>
      <c r="AF573" s="327"/>
      <c r="AG573" s="129"/>
      <c r="AH573" s="129"/>
      <c r="AI573" s="129"/>
      <c r="AJ573" s="129"/>
      <c r="AK573" s="129"/>
      <c r="AL573" s="129"/>
      <c r="AM573" s="129"/>
      <c r="AN573" s="129"/>
      <c r="AO573" s="129"/>
      <c r="AP573" s="31"/>
      <c r="AQ573" s="45"/>
      <c r="AR573" s="31"/>
    </row>
    <row r="574" spans="1:44">
      <c r="A574" s="1008"/>
      <c r="B574" s="59"/>
      <c r="C574" s="1497"/>
      <c r="D574" s="47"/>
      <c r="E574" s="1056"/>
      <c r="F574" s="31"/>
      <c r="G574" s="1561"/>
      <c r="H574" s="1562"/>
      <c r="I574" s="1562"/>
      <c r="J574" s="1562"/>
      <c r="K574" s="1562"/>
      <c r="L574" s="1562"/>
      <c r="M574" s="1562"/>
      <c r="N574" s="1562"/>
      <c r="O574" s="1562"/>
      <c r="P574" s="1562"/>
      <c r="Q574" s="1562"/>
      <c r="R574" s="1562"/>
      <c r="S574" s="1562"/>
      <c r="T574" s="1562"/>
      <c r="U574" s="1562"/>
      <c r="V574" s="1562"/>
      <c r="W574" s="1562"/>
      <c r="X574" s="1562"/>
      <c r="Y574" s="1562"/>
      <c r="Z574" s="1563"/>
      <c r="AA574" s="31"/>
      <c r="AB574" s="190"/>
      <c r="AC574" s="191"/>
      <c r="AD574" s="192"/>
      <c r="AE574" s="126"/>
      <c r="AF574" s="327"/>
      <c r="AG574" s="129"/>
      <c r="AH574" s="129"/>
      <c r="AI574" s="129"/>
      <c r="AJ574" s="129"/>
      <c r="AK574" s="129"/>
      <c r="AL574" s="129"/>
      <c r="AM574" s="129"/>
      <c r="AN574" s="129"/>
      <c r="AO574" s="129"/>
      <c r="AP574" s="31"/>
      <c r="AQ574" s="45"/>
      <c r="AR574" s="31"/>
    </row>
    <row r="575" spans="1:44">
      <c r="A575" s="1008"/>
      <c r="B575" s="59"/>
      <c r="C575" s="1497"/>
      <c r="D575" s="47"/>
      <c r="E575" s="1056"/>
      <c r="F575" s="31"/>
      <c r="G575" s="157"/>
      <c r="H575" s="157"/>
      <c r="I575" s="157"/>
      <c r="J575" s="157"/>
      <c r="K575" s="157"/>
      <c r="L575" s="157"/>
      <c r="M575" s="157"/>
      <c r="N575" s="157"/>
      <c r="O575" s="157"/>
      <c r="P575" s="157"/>
      <c r="Q575" s="157"/>
      <c r="R575" s="157"/>
      <c r="S575" s="157"/>
      <c r="T575" s="157"/>
      <c r="U575" s="157"/>
      <c r="V575" s="157"/>
      <c r="W575" s="157"/>
      <c r="X575" s="31"/>
      <c r="Y575" s="31"/>
      <c r="Z575" s="31"/>
      <c r="AA575" s="31"/>
      <c r="AB575" s="190"/>
      <c r="AC575" s="191"/>
      <c r="AD575" s="192"/>
      <c r="AE575" s="126"/>
      <c r="AF575" s="327"/>
      <c r="AG575" s="129"/>
      <c r="AH575" s="129"/>
      <c r="AI575" s="129"/>
      <c r="AJ575" s="129"/>
      <c r="AK575" s="129"/>
      <c r="AL575" s="129"/>
      <c r="AM575" s="129"/>
      <c r="AN575" s="129"/>
      <c r="AO575" s="129"/>
      <c r="AP575" s="31"/>
      <c r="AQ575" s="45"/>
      <c r="AR575" s="31"/>
    </row>
    <row r="576" spans="1:44">
      <c r="A576" s="1008"/>
      <c r="B576" s="59"/>
      <c r="C576" s="1497"/>
      <c r="D576" s="47"/>
      <c r="E576" s="47"/>
      <c r="F576" s="31"/>
      <c r="G576" s="31" t="s">
        <v>896</v>
      </c>
      <c r="H576" s="2142" t="s">
        <v>907</v>
      </c>
      <c r="I576" s="2142"/>
      <c r="J576" s="2142"/>
      <c r="K576" s="2142"/>
      <c r="L576" s="2142"/>
      <c r="M576" s="2142"/>
      <c r="N576" s="2142"/>
      <c r="O576" s="2142"/>
      <c r="P576" s="2142"/>
      <c r="Q576" s="2142"/>
      <c r="R576" s="2142"/>
      <c r="S576" s="2142"/>
      <c r="T576" s="2146"/>
      <c r="U576" s="479"/>
      <c r="V576" s="448"/>
      <c r="W576" s="31"/>
      <c r="X576" s="31"/>
      <c r="Y576" s="31"/>
      <c r="Z576" s="31"/>
      <c r="AA576" s="31"/>
      <c r="AB576" s="1082" t="s">
        <v>495</v>
      </c>
      <c r="AC576" s="1113"/>
      <c r="AD576" s="1114"/>
      <c r="AE576" s="126"/>
      <c r="AF576" s="327"/>
      <c r="AG576" s="129"/>
      <c r="AH576" s="129"/>
      <c r="AI576" s="129"/>
      <c r="AJ576" s="129"/>
      <c r="AK576" s="129"/>
      <c r="AL576" s="129"/>
      <c r="AM576" s="129"/>
      <c r="AN576" s="129"/>
      <c r="AO576" s="129"/>
      <c r="AP576" s="31"/>
      <c r="AQ576" s="45"/>
      <c r="AR576" s="31"/>
    </row>
    <row r="577" spans="1:44">
      <c r="A577" s="1008"/>
      <c r="B577" s="59"/>
      <c r="C577" s="1497"/>
      <c r="D577" s="47"/>
      <c r="E577" s="47"/>
      <c r="F577" s="31"/>
      <c r="G577" s="1011" t="s">
        <v>72</v>
      </c>
      <c r="H577" s="1011"/>
      <c r="I577" s="1011"/>
      <c r="J577" s="1011"/>
      <c r="K577" s="1011"/>
      <c r="L577" s="1011"/>
      <c r="M577" s="1012"/>
      <c r="N577" s="2349" t="s">
        <v>898</v>
      </c>
      <c r="O577" s="2349"/>
      <c r="P577" s="2349"/>
      <c r="Q577" s="2349"/>
      <c r="R577" s="2349"/>
      <c r="S577" s="2349"/>
      <c r="T577" s="2349"/>
      <c r="U577" s="2349"/>
      <c r="V577" s="2349"/>
      <c r="W577" s="2349"/>
      <c r="X577" s="2349"/>
      <c r="Y577" s="2349"/>
      <c r="Z577" s="2349"/>
      <c r="AA577" s="45"/>
      <c r="AB577" s="1082"/>
      <c r="AC577" s="1113"/>
      <c r="AD577" s="1114"/>
      <c r="AE577" s="126"/>
      <c r="AF577" s="327"/>
      <c r="AG577" s="129"/>
      <c r="AH577" s="129"/>
      <c r="AI577" s="129"/>
      <c r="AJ577" s="129"/>
      <c r="AK577" s="129"/>
      <c r="AL577" s="129"/>
      <c r="AM577" s="129"/>
      <c r="AN577" s="129"/>
      <c r="AO577" s="129"/>
      <c r="AP577" s="31"/>
      <c r="AQ577" s="45"/>
      <c r="AR577" s="31"/>
    </row>
    <row r="578" spans="1:44">
      <c r="A578" s="1008"/>
      <c r="B578" s="59"/>
      <c r="C578" s="1497"/>
      <c r="D578" s="47"/>
      <c r="E578" s="47"/>
      <c r="F578" s="31"/>
      <c r="G578" s="1011"/>
      <c r="H578" s="1011"/>
      <c r="I578" s="1011"/>
      <c r="J578" s="1011"/>
      <c r="K578" s="1011"/>
      <c r="L578" s="1011"/>
      <c r="M578" s="1012"/>
      <c r="N578" s="2349"/>
      <c r="O578" s="2349"/>
      <c r="P578" s="2349"/>
      <c r="Q578" s="2349"/>
      <c r="R578" s="2349"/>
      <c r="S578" s="2349"/>
      <c r="T578" s="2349"/>
      <c r="U578" s="2349"/>
      <c r="V578" s="2349"/>
      <c r="W578" s="2349"/>
      <c r="X578" s="2349"/>
      <c r="Y578" s="2349"/>
      <c r="Z578" s="2349"/>
      <c r="AA578" s="45"/>
      <c r="AB578" s="1082"/>
      <c r="AC578" s="1113"/>
      <c r="AD578" s="1114"/>
      <c r="AE578" s="126"/>
      <c r="AF578" s="327"/>
      <c r="AG578" s="129"/>
      <c r="AH578" s="129"/>
      <c r="AI578" s="129"/>
      <c r="AJ578" s="129"/>
      <c r="AK578" s="129"/>
      <c r="AL578" s="129"/>
      <c r="AM578" s="129"/>
      <c r="AN578" s="129"/>
      <c r="AO578" s="129"/>
      <c r="AP578" s="31"/>
      <c r="AQ578" s="45"/>
      <c r="AR578" s="31"/>
    </row>
    <row r="579" spans="1:44">
      <c r="A579" s="1008"/>
      <c r="B579" s="59"/>
      <c r="C579" s="1497"/>
      <c r="D579" s="47"/>
      <c r="E579" s="47"/>
      <c r="F579" s="31"/>
      <c r="G579" s="1140" t="s">
        <v>908</v>
      </c>
      <c r="H579" s="1140"/>
      <c r="I579" s="1140"/>
      <c r="J579" s="1140"/>
      <c r="K579" s="1140"/>
      <c r="L579" s="1140"/>
      <c r="M579" s="1140"/>
      <c r="N579" s="1140"/>
      <c r="O579" s="1140"/>
      <c r="P579" s="1140"/>
      <c r="Q579" s="1140"/>
      <c r="R579" s="1140"/>
      <c r="S579" s="1140"/>
      <c r="T579" s="1140"/>
      <c r="U579" s="1140"/>
      <c r="V579" s="1140"/>
      <c r="W579" s="31"/>
      <c r="X579" s="31"/>
      <c r="Y579" s="31"/>
      <c r="Z579" s="31"/>
      <c r="AA579" s="45"/>
      <c r="AB579" s="190"/>
      <c r="AC579" s="191"/>
      <c r="AD579" s="192"/>
      <c r="AE579" s="126"/>
      <c r="AF579" s="327"/>
      <c r="AG579" s="129"/>
      <c r="AH579" s="129"/>
      <c r="AI579" s="129"/>
      <c r="AJ579" s="129"/>
      <c r="AK579" s="129"/>
      <c r="AL579" s="129"/>
      <c r="AM579" s="129"/>
      <c r="AN579" s="129"/>
      <c r="AO579" s="129"/>
      <c r="AP579" s="31"/>
      <c r="AQ579" s="45"/>
      <c r="AR579" s="31"/>
    </row>
    <row r="580" spans="1:44">
      <c r="A580" s="328"/>
      <c r="B580" s="330"/>
      <c r="C580" s="105"/>
      <c r="D580" s="47"/>
      <c r="E580" s="47"/>
      <c r="F580" s="31"/>
      <c r="G580" s="2143" t="s">
        <v>514</v>
      </c>
      <c r="H580" s="2144"/>
      <c r="I580" s="2144"/>
      <c r="J580" s="2144"/>
      <c r="K580" s="2144"/>
      <c r="L580" s="2144"/>
      <c r="M580" s="2144"/>
      <c r="N580" s="2144"/>
      <c r="O580" s="2144"/>
      <c r="P580" s="2144"/>
      <c r="Q580" s="2144"/>
      <c r="R580" s="2144"/>
      <c r="S580" s="2144"/>
      <c r="T580" s="2144"/>
      <c r="U580" s="2144"/>
      <c r="V580" s="2144"/>
      <c r="W580" s="2144"/>
      <c r="X580" s="2144"/>
      <c r="Y580" s="2144"/>
      <c r="Z580" s="2145"/>
      <c r="AA580" s="45"/>
      <c r="AB580" s="190"/>
      <c r="AC580" s="191"/>
      <c r="AD580" s="192"/>
      <c r="AE580" s="126"/>
      <c r="AF580" s="327"/>
      <c r="AG580" s="129"/>
      <c r="AH580" s="129"/>
      <c r="AI580" s="129"/>
      <c r="AJ580" s="129"/>
      <c r="AK580" s="129"/>
      <c r="AL580" s="129"/>
      <c r="AM580" s="129"/>
      <c r="AN580" s="129"/>
      <c r="AO580" s="129"/>
      <c r="AP580" s="31"/>
      <c r="AQ580" s="45"/>
      <c r="AR580" s="31"/>
    </row>
    <row r="581" spans="1:44">
      <c r="A581" s="328"/>
      <c r="B581" s="330"/>
      <c r="C581" s="105"/>
      <c r="D581" s="47"/>
      <c r="E581" s="47"/>
      <c r="F581" s="31"/>
      <c r="G581" s="1588"/>
      <c r="H581" s="1589"/>
      <c r="I581" s="1589"/>
      <c r="J581" s="1589"/>
      <c r="K581" s="1589"/>
      <c r="L581" s="1589"/>
      <c r="M581" s="1589"/>
      <c r="N581" s="1589"/>
      <c r="O581" s="1589"/>
      <c r="P581" s="1589"/>
      <c r="Q581" s="1589"/>
      <c r="R581" s="1589"/>
      <c r="S581" s="1589"/>
      <c r="T581" s="1589"/>
      <c r="U581" s="1589"/>
      <c r="V581" s="1589"/>
      <c r="W581" s="1589"/>
      <c r="X581" s="1589"/>
      <c r="Y581" s="1589"/>
      <c r="Z581" s="1590"/>
      <c r="AA581" s="45"/>
      <c r="AB581" s="190"/>
      <c r="AC581" s="191"/>
      <c r="AD581" s="192"/>
      <c r="AE581" s="126"/>
      <c r="AF581" s="327"/>
      <c r="AG581" s="129"/>
      <c r="AH581" s="129"/>
      <c r="AI581" s="129"/>
      <c r="AJ581" s="129"/>
      <c r="AK581" s="129"/>
      <c r="AL581" s="129"/>
      <c r="AM581" s="129"/>
      <c r="AN581" s="129"/>
      <c r="AO581" s="129"/>
      <c r="AP581" s="31"/>
      <c r="AQ581" s="45"/>
      <c r="AR581" s="31"/>
    </row>
    <row r="582" spans="1:44">
      <c r="A582" s="328"/>
      <c r="B582" s="330"/>
      <c r="C582" s="105"/>
      <c r="D582" s="47"/>
      <c r="E582" s="47"/>
      <c r="F582" s="31"/>
      <c r="G582" s="1501"/>
      <c r="H582" s="1289"/>
      <c r="I582" s="1289"/>
      <c r="J582" s="1289"/>
      <c r="K582" s="1289"/>
      <c r="L582" s="1289"/>
      <c r="M582" s="1289"/>
      <c r="N582" s="1289"/>
      <c r="O582" s="1289"/>
      <c r="P582" s="1289"/>
      <c r="Q582" s="1289"/>
      <c r="R582" s="1289"/>
      <c r="S582" s="1289"/>
      <c r="T582" s="1289"/>
      <c r="U582" s="1289"/>
      <c r="V582" s="1289"/>
      <c r="W582" s="1289"/>
      <c r="X582" s="1289"/>
      <c r="Y582" s="1289"/>
      <c r="Z582" s="1502"/>
      <c r="AA582" s="45"/>
      <c r="AB582" s="190"/>
      <c r="AC582" s="191"/>
      <c r="AD582" s="192"/>
      <c r="AE582" s="126"/>
      <c r="AF582" s="327"/>
      <c r="AG582" s="129"/>
      <c r="AH582" s="129"/>
      <c r="AI582" s="129"/>
      <c r="AJ582" s="129"/>
      <c r="AK582" s="129"/>
      <c r="AL582" s="129"/>
      <c r="AM582" s="129"/>
      <c r="AN582" s="129"/>
      <c r="AO582" s="129"/>
      <c r="AP582" s="31"/>
      <c r="AQ582" s="45"/>
      <c r="AR582" s="31"/>
    </row>
    <row r="583" spans="1:44">
      <c r="A583" s="328"/>
      <c r="B583" s="330"/>
      <c r="C583" s="105"/>
      <c r="D583" s="47"/>
      <c r="E583" s="47"/>
      <c r="F583" s="31"/>
      <c r="G583" s="443"/>
      <c r="H583" s="443"/>
      <c r="I583" s="443"/>
      <c r="J583" s="443"/>
      <c r="K583" s="443"/>
      <c r="L583" s="443"/>
      <c r="M583" s="443"/>
      <c r="N583" s="443"/>
      <c r="O583" s="443"/>
      <c r="P583" s="443"/>
      <c r="Q583" s="443"/>
      <c r="R583" s="443"/>
      <c r="S583" s="443"/>
      <c r="T583" s="443"/>
      <c r="U583" s="443"/>
      <c r="V583" s="443"/>
      <c r="W583" s="443"/>
      <c r="X583" s="443"/>
      <c r="Y583" s="31"/>
      <c r="Z583" s="31"/>
      <c r="AA583" s="45"/>
      <c r="AB583" s="190"/>
      <c r="AC583" s="191"/>
      <c r="AD583" s="192"/>
      <c r="AE583" s="126"/>
      <c r="AF583" s="327"/>
      <c r="AG583" s="129"/>
      <c r="AH583" s="129"/>
      <c r="AI583" s="129"/>
      <c r="AJ583" s="129"/>
      <c r="AK583" s="129"/>
      <c r="AL583" s="129"/>
      <c r="AM583" s="129"/>
      <c r="AN583" s="129"/>
      <c r="AO583" s="129"/>
      <c r="AP583" s="31"/>
      <c r="AQ583" s="45"/>
      <c r="AR583" s="31"/>
    </row>
    <row r="584" spans="1:44">
      <c r="A584" s="328"/>
      <c r="B584" s="330"/>
      <c r="C584" s="105"/>
      <c r="D584" s="47"/>
      <c r="E584" s="47"/>
      <c r="F584" s="31"/>
      <c r="G584" s="31" t="s">
        <v>896</v>
      </c>
      <c r="H584" s="2142" t="s">
        <v>910</v>
      </c>
      <c r="I584" s="2142"/>
      <c r="J584" s="2142"/>
      <c r="K584" s="2142"/>
      <c r="L584" s="2142"/>
      <c r="M584" s="2142"/>
      <c r="N584" s="2142"/>
      <c r="O584" s="2142"/>
      <c r="P584" s="2142"/>
      <c r="Q584" s="2142"/>
      <c r="R584" s="2142"/>
      <c r="S584" s="2142"/>
      <c r="T584" s="2146"/>
      <c r="U584" s="479"/>
      <c r="V584" s="448"/>
      <c r="W584" s="31"/>
      <c r="X584" s="31"/>
      <c r="Y584" s="31"/>
      <c r="Z584" s="31"/>
      <c r="AA584" s="31"/>
      <c r="AB584" s="1082" t="s">
        <v>495</v>
      </c>
      <c r="AC584" s="1113"/>
      <c r="AD584" s="1114"/>
      <c r="AE584" s="126"/>
      <c r="AF584" s="327"/>
      <c r="AG584" s="129"/>
      <c r="AH584" s="129"/>
      <c r="AI584" s="129"/>
      <c r="AJ584" s="129"/>
      <c r="AK584" s="129"/>
      <c r="AL584" s="129"/>
      <c r="AM584" s="129"/>
      <c r="AN584" s="129"/>
      <c r="AO584" s="129"/>
      <c r="AP584" s="31"/>
      <c r="AQ584" s="45"/>
      <c r="AR584" s="31"/>
    </row>
    <row r="585" spans="1:44">
      <c r="A585" s="328"/>
      <c r="B585" s="330"/>
      <c r="C585" s="105"/>
      <c r="D585" s="47"/>
      <c r="E585" s="47"/>
      <c r="F585" s="31"/>
      <c r="G585" s="1011" t="s">
        <v>72</v>
      </c>
      <c r="H585" s="1011"/>
      <c r="I585" s="1011"/>
      <c r="J585" s="1011"/>
      <c r="K585" s="1011"/>
      <c r="L585" s="1011"/>
      <c r="M585" s="1012"/>
      <c r="N585" s="2349" t="s">
        <v>898</v>
      </c>
      <c r="O585" s="2349"/>
      <c r="P585" s="2349"/>
      <c r="Q585" s="2349"/>
      <c r="R585" s="2349"/>
      <c r="S585" s="2349"/>
      <c r="T585" s="2349"/>
      <c r="U585" s="2349"/>
      <c r="V585" s="2349"/>
      <c r="W585" s="2349"/>
      <c r="X585" s="2349"/>
      <c r="Y585" s="2349"/>
      <c r="Z585" s="2349"/>
      <c r="AA585" s="45"/>
      <c r="AB585" s="1082"/>
      <c r="AC585" s="1113"/>
      <c r="AD585" s="1114"/>
      <c r="AE585" s="126"/>
      <c r="AF585" s="327"/>
      <c r="AG585" s="129"/>
      <c r="AH585" s="129"/>
      <c r="AI585" s="129"/>
      <c r="AJ585" s="129"/>
      <c r="AK585" s="129"/>
      <c r="AL585" s="129"/>
      <c r="AM585" s="129"/>
      <c r="AN585" s="129"/>
      <c r="AO585" s="129"/>
      <c r="AP585" s="31"/>
      <c r="AQ585" s="45"/>
      <c r="AR585" s="31"/>
    </row>
    <row r="586" spans="1:44">
      <c r="A586" s="328"/>
      <c r="B586" s="330"/>
      <c r="C586" s="105"/>
      <c r="D586" s="47"/>
      <c r="E586" s="47"/>
      <c r="F586" s="31"/>
      <c r="G586" s="1011"/>
      <c r="H586" s="1011"/>
      <c r="I586" s="1011"/>
      <c r="J586" s="1011"/>
      <c r="K586" s="1011"/>
      <c r="L586" s="1011"/>
      <c r="M586" s="1012"/>
      <c r="N586" s="2349"/>
      <c r="O586" s="2349"/>
      <c r="P586" s="2349"/>
      <c r="Q586" s="2349"/>
      <c r="R586" s="2349"/>
      <c r="S586" s="2349"/>
      <c r="T586" s="2349"/>
      <c r="U586" s="2349"/>
      <c r="V586" s="2349"/>
      <c r="W586" s="2349"/>
      <c r="X586" s="2349"/>
      <c r="Y586" s="2349"/>
      <c r="Z586" s="2349"/>
      <c r="AA586" s="45"/>
      <c r="AB586" s="1082"/>
      <c r="AC586" s="1113"/>
      <c r="AD586" s="1114"/>
      <c r="AE586" s="126"/>
      <c r="AF586" s="327"/>
      <c r="AG586" s="129"/>
      <c r="AH586" s="129"/>
      <c r="AI586" s="129"/>
      <c r="AJ586" s="129"/>
      <c r="AK586" s="129"/>
      <c r="AL586" s="129"/>
      <c r="AM586" s="129"/>
      <c r="AN586" s="129"/>
      <c r="AO586" s="129"/>
      <c r="AP586" s="31"/>
      <c r="AQ586" s="45"/>
      <c r="AR586" s="31"/>
    </row>
    <row r="587" spans="1:44">
      <c r="A587" s="328"/>
      <c r="B587" s="330"/>
      <c r="C587" s="105"/>
      <c r="D587" s="47"/>
      <c r="E587" s="47"/>
      <c r="F587" s="31"/>
      <c r="G587" s="2142" t="s">
        <v>911</v>
      </c>
      <c r="H587" s="2142"/>
      <c r="I587" s="2142"/>
      <c r="J587" s="2142"/>
      <c r="K587" s="2142"/>
      <c r="L587" s="2142"/>
      <c r="M587" s="2142"/>
      <c r="N587" s="2142"/>
      <c r="O587" s="2142"/>
      <c r="P587" s="2142"/>
      <c r="Q587" s="2142"/>
      <c r="R587" s="2142"/>
      <c r="S587" s="2142"/>
      <c r="T587" s="2142"/>
      <c r="U587" s="2142"/>
      <c r="V587" s="2142"/>
      <c r="W587" s="31"/>
      <c r="X587" s="31"/>
      <c r="Y587" s="31"/>
      <c r="Z587" s="31"/>
      <c r="AA587" s="45"/>
      <c r="AB587" s="190"/>
      <c r="AC587" s="191"/>
      <c r="AD587" s="192"/>
      <c r="AE587" s="126"/>
      <c r="AF587" s="327"/>
      <c r="AG587" s="129"/>
      <c r="AH587" s="129"/>
      <c r="AI587" s="129"/>
      <c r="AJ587" s="129"/>
      <c r="AK587" s="129"/>
      <c r="AL587" s="129"/>
      <c r="AM587" s="129"/>
      <c r="AN587" s="129"/>
      <c r="AO587" s="129"/>
      <c r="AP587" s="31"/>
      <c r="AQ587" s="45"/>
      <c r="AR587" s="31"/>
    </row>
    <row r="588" spans="1:44">
      <c r="A588" s="328"/>
      <c r="B588" s="330"/>
      <c r="C588" s="105"/>
      <c r="D588" s="47"/>
      <c r="E588" s="47"/>
      <c r="F588" s="31"/>
      <c r="G588" s="2143" t="s">
        <v>514</v>
      </c>
      <c r="H588" s="2144"/>
      <c r="I588" s="2144"/>
      <c r="J588" s="2144"/>
      <c r="K588" s="2144"/>
      <c r="L588" s="2144"/>
      <c r="M588" s="2144"/>
      <c r="N588" s="2144"/>
      <c r="O588" s="2144"/>
      <c r="P588" s="2144"/>
      <c r="Q588" s="2144"/>
      <c r="R588" s="2144"/>
      <c r="S588" s="2144"/>
      <c r="T588" s="2144"/>
      <c r="U588" s="2144"/>
      <c r="V588" s="2144"/>
      <c r="W588" s="2144"/>
      <c r="X588" s="2144"/>
      <c r="Y588" s="2144"/>
      <c r="Z588" s="2145"/>
      <c r="AA588" s="45"/>
      <c r="AB588" s="190"/>
      <c r="AC588" s="191"/>
      <c r="AD588" s="192"/>
      <c r="AE588" s="126"/>
      <c r="AF588" s="327"/>
      <c r="AG588" s="129"/>
      <c r="AH588" s="129"/>
      <c r="AI588" s="129"/>
      <c r="AJ588" s="129"/>
      <c r="AK588" s="129"/>
      <c r="AL588" s="129"/>
      <c r="AM588" s="129"/>
      <c r="AN588" s="129"/>
      <c r="AO588" s="129"/>
      <c r="AP588" s="31"/>
      <c r="AQ588" s="45"/>
      <c r="AR588" s="31"/>
    </row>
    <row r="589" spans="1:44">
      <c r="A589" s="328"/>
      <c r="B589" s="330"/>
      <c r="C589" s="105"/>
      <c r="D589" s="47"/>
      <c r="E589" s="47"/>
      <c r="F589" s="31"/>
      <c r="G589" s="1588"/>
      <c r="H589" s="1589"/>
      <c r="I589" s="1589"/>
      <c r="J589" s="1589"/>
      <c r="K589" s="1589"/>
      <c r="L589" s="1589"/>
      <c r="M589" s="1589"/>
      <c r="N589" s="1589"/>
      <c r="O589" s="1589"/>
      <c r="P589" s="1589"/>
      <c r="Q589" s="1589"/>
      <c r="R589" s="1589"/>
      <c r="S589" s="1589"/>
      <c r="T589" s="1589"/>
      <c r="U589" s="1589"/>
      <c r="V589" s="1589"/>
      <c r="W589" s="1589"/>
      <c r="X589" s="1589"/>
      <c r="Y589" s="1589"/>
      <c r="Z589" s="1590"/>
      <c r="AA589" s="45"/>
      <c r="AB589" s="190"/>
      <c r="AC589" s="191"/>
      <c r="AD589" s="192"/>
      <c r="AE589" s="126"/>
      <c r="AF589" s="327"/>
      <c r="AG589" s="129"/>
      <c r="AH589" s="129"/>
      <c r="AI589" s="129"/>
      <c r="AJ589" s="129"/>
      <c r="AK589" s="129"/>
      <c r="AL589" s="129"/>
      <c r="AM589" s="129"/>
      <c r="AN589" s="129"/>
      <c r="AO589" s="129"/>
      <c r="AP589" s="31"/>
      <c r="AQ589" s="45"/>
      <c r="AR589" s="31"/>
    </row>
    <row r="590" spans="1:44">
      <c r="A590" s="328"/>
      <c r="B590" s="330"/>
      <c r="C590" s="105"/>
      <c r="D590" s="47"/>
      <c r="E590" s="47"/>
      <c r="F590" s="31"/>
      <c r="G590" s="1501"/>
      <c r="H590" s="1289"/>
      <c r="I590" s="1289"/>
      <c r="J590" s="1289"/>
      <c r="K590" s="1289"/>
      <c r="L590" s="1289"/>
      <c r="M590" s="1289"/>
      <c r="N590" s="1289"/>
      <c r="O590" s="1289"/>
      <c r="P590" s="1289"/>
      <c r="Q590" s="1289"/>
      <c r="R590" s="1289"/>
      <c r="S590" s="1289"/>
      <c r="T590" s="1289"/>
      <c r="U590" s="1289"/>
      <c r="V590" s="1289"/>
      <c r="W590" s="1289"/>
      <c r="X590" s="1289"/>
      <c r="Y590" s="1289"/>
      <c r="Z590" s="1502"/>
      <c r="AA590" s="45"/>
      <c r="AB590" s="190"/>
      <c r="AC590" s="191"/>
      <c r="AD590" s="192"/>
      <c r="AE590" s="126"/>
      <c r="AF590" s="327"/>
      <c r="AG590" s="129"/>
      <c r="AH590" s="129"/>
      <c r="AI590" s="129"/>
      <c r="AJ590" s="129"/>
      <c r="AK590" s="129"/>
      <c r="AL590" s="129"/>
      <c r="AM590" s="129"/>
      <c r="AN590" s="129"/>
      <c r="AO590" s="129"/>
      <c r="AP590" s="31"/>
      <c r="AQ590" s="45"/>
      <c r="AR590" s="31"/>
    </row>
    <row r="591" spans="1:44">
      <c r="A591" s="328"/>
      <c r="B591" s="330"/>
      <c r="C591" s="105"/>
      <c r="D591" s="47"/>
      <c r="E591" s="47"/>
      <c r="F591" s="31"/>
      <c r="G591" s="443"/>
      <c r="H591" s="443"/>
      <c r="I591" s="443"/>
      <c r="J591" s="443"/>
      <c r="K591" s="443"/>
      <c r="L591" s="443"/>
      <c r="M591" s="443"/>
      <c r="N591" s="443"/>
      <c r="O591" s="443"/>
      <c r="P591" s="443"/>
      <c r="Q591" s="443"/>
      <c r="R591" s="443"/>
      <c r="S591" s="443"/>
      <c r="T591" s="443"/>
      <c r="U591" s="443"/>
      <c r="V591" s="443"/>
      <c r="W591" s="443"/>
      <c r="X591" s="443"/>
      <c r="Y591" s="31"/>
      <c r="Z591" s="31"/>
      <c r="AA591" s="31"/>
      <c r="AB591" s="190"/>
      <c r="AC591" s="191"/>
      <c r="AD591" s="192"/>
      <c r="AE591" s="126"/>
      <c r="AF591" s="327"/>
      <c r="AG591" s="129"/>
      <c r="AH591" s="129"/>
      <c r="AI591" s="129"/>
      <c r="AJ591" s="129"/>
      <c r="AK591" s="129"/>
      <c r="AL591" s="129"/>
      <c r="AM591" s="129"/>
      <c r="AN591" s="129"/>
      <c r="AO591" s="129"/>
      <c r="AP591" s="31"/>
      <c r="AQ591" s="45"/>
      <c r="AR591" s="31"/>
    </row>
    <row r="592" spans="1:44">
      <c r="A592" s="328"/>
      <c r="B592" s="330"/>
      <c r="C592" s="105"/>
      <c r="D592" s="47"/>
      <c r="E592" s="47"/>
      <c r="F592" s="31"/>
      <c r="G592" s="443"/>
      <c r="H592" s="443"/>
      <c r="I592" s="443"/>
      <c r="J592" s="443"/>
      <c r="K592" s="443"/>
      <c r="L592" s="443"/>
      <c r="M592" s="443"/>
      <c r="N592" s="443"/>
      <c r="O592" s="443"/>
      <c r="P592" s="443"/>
      <c r="Q592" s="443"/>
      <c r="R592" s="443"/>
      <c r="S592" s="443"/>
      <c r="T592" s="443"/>
      <c r="U592" s="443"/>
      <c r="V592" s="443"/>
      <c r="W592" s="443"/>
      <c r="X592" s="443"/>
      <c r="Y592" s="31"/>
      <c r="Z592" s="31"/>
      <c r="AA592" s="31"/>
      <c r="AB592" s="190"/>
      <c r="AC592" s="191"/>
      <c r="AD592" s="192"/>
      <c r="AE592" s="126"/>
      <c r="AF592" s="327"/>
      <c r="AG592" s="129"/>
      <c r="AH592" s="129"/>
      <c r="AI592" s="129"/>
      <c r="AJ592" s="129"/>
      <c r="AK592" s="129"/>
      <c r="AL592" s="129"/>
      <c r="AM592" s="129"/>
      <c r="AN592" s="129"/>
      <c r="AO592" s="129"/>
      <c r="AP592" s="31"/>
      <c r="AQ592" s="45"/>
      <c r="AR592" s="31"/>
    </row>
    <row r="593" spans="1:44">
      <c r="A593" s="328"/>
      <c r="B593" s="330"/>
      <c r="C593" s="105"/>
      <c r="D593" s="585" t="s">
        <v>1209</v>
      </c>
      <c r="E593" s="1056" t="s">
        <v>939</v>
      </c>
      <c r="F593" s="31"/>
      <c r="G593" s="1011" t="s">
        <v>72</v>
      </c>
      <c r="H593" s="1011"/>
      <c r="I593" s="1011"/>
      <c r="J593" s="1011"/>
      <c r="K593" s="1011"/>
      <c r="L593" s="1011"/>
      <c r="M593" s="1012"/>
      <c r="N593" s="2350" t="s">
        <v>291</v>
      </c>
      <c r="O593" s="2351"/>
      <c r="P593" s="2351"/>
      <c r="Q593" s="2351"/>
      <c r="R593" s="2351"/>
      <c r="S593" s="2351"/>
      <c r="T593" s="2351"/>
      <c r="U593" s="2351"/>
      <c r="V593" s="2352"/>
      <c r="W593" s="31"/>
      <c r="X593" s="31"/>
      <c r="Y593" s="31"/>
      <c r="Z593" s="31"/>
      <c r="AA593" s="31"/>
      <c r="AB593" s="1082" t="s">
        <v>495</v>
      </c>
      <c r="AC593" s="1113"/>
      <c r="AD593" s="1114"/>
      <c r="AE593" s="126"/>
      <c r="AF593" s="327"/>
      <c r="AG593" s="129"/>
      <c r="AH593" s="129"/>
      <c r="AI593" s="129"/>
      <c r="AJ593" s="129"/>
      <c r="AK593" s="129"/>
      <c r="AL593" s="129"/>
      <c r="AM593" s="129"/>
      <c r="AN593" s="129"/>
      <c r="AO593" s="129"/>
      <c r="AP593" s="31"/>
      <c r="AQ593" s="45"/>
      <c r="AR593" s="31"/>
    </row>
    <row r="594" spans="1:44">
      <c r="A594" s="328"/>
      <c r="B594" s="330"/>
      <c r="C594" s="105"/>
      <c r="D594" s="47"/>
      <c r="E594" s="1056"/>
      <c r="F594" s="31"/>
      <c r="G594" s="1011"/>
      <c r="H594" s="1011"/>
      <c r="I594" s="1011"/>
      <c r="J594" s="1011"/>
      <c r="K594" s="1011"/>
      <c r="L594" s="1011"/>
      <c r="M594" s="1012"/>
      <c r="N594" s="1016"/>
      <c r="O594" s="1017"/>
      <c r="P594" s="1017"/>
      <c r="Q594" s="1017"/>
      <c r="R594" s="1017"/>
      <c r="S594" s="1017"/>
      <c r="T594" s="1017"/>
      <c r="U594" s="1017"/>
      <c r="V594" s="1018"/>
      <c r="W594" s="31"/>
      <c r="X594" s="31"/>
      <c r="Y594" s="31"/>
      <c r="Z594" s="31"/>
      <c r="AA594" s="31"/>
      <c r="AB594" s="1082"/>
      <c r="AC594" s="1113"/>
      <c r="AD594" s="1114"/>
      <c r="AE594" s="126"/>
      <c r="AF594" s="327"/>
      <c r="AG594" s="129"/>
      <c r="AH594" s="129"/>
      <c r="AI594" s="129"/>
      <c r="AJ594" s="129"/>
      <c r="AK594" s="129"/>
      <c r="AL594" s="129"/>
      <c r="AM594" s="129"/>
      <c r="AN594" s="129"/>
      <c r="AO594" s="129"/>
      <c r="AP594" s="31"/>
      <c r="AQ594" s="45"/>
      <c r="AR594" s="31"/>
    </row>
    <row r="595" spans="1:44">
      <c r="A595" s="328"/>
      <c r="B595" s="330"/>
      <c r="C595" s="105"/>
      <c r="D595" s="47"/>
      <c r="E595" s="1056"/>
      <c r="F595" s="31"/>
      <c r="G595" s="485"/>
      <c r="H595" s="485"/>
      <c r="I595" s="485"/>
      <c r="J595" s="485"/>
      <c r="K595" s="485"/>
      <c r="L595" s="485"/>
      <c r="M595" s="485"/>
      <c r="N595" s="485"/>
      <c r="O595" s="485"/>
      <c r="P595" s="485"/>
      <c r="Q595" s="485"/>
      <c r="R595" s="485"/>
      <c r="S595" s="485"/>
      <c r="T595" s="485"/>
      <c r="U595" s="485"/>
      <c r="V595" s="485"/>
      <c r="W595" s="485"/>
      <c r="X595" s="485"/>
      <c r="Y595" s="485"/>
      <c r="Z595" s="485"/>
      <c r="AA595" s="31"/>
      <c r="AB595" s="1082"/>
      <c r="AC595" s="1113"/>
      <c r="AD595" s="1114"/>
      <c r="AE595" s="126"/>
      <c r="AF595" s="327"/>
      <c r="AG595" s="129"/>
      <c r="AH595" s="129"/>
      <c r="AI595" s="129"/>
      <c r="AJ595" s="129"/>
      <c r="AK595" s="129"/>
      <c r="AL595" s="129"/>
      <c r="AM595" s="129"/>
      <c r="AN595" s="129"/>
      <c r="AO595" s="129"/>
      <c r="AP595" s="31"/>
      <c r="AQ595" s="45"/>
      <c r="AR595" s="31"/>
    </row>
    <row r="596" spans="1:44">
      <c r="A596" s="328"/>
      <c r="B596" s="330"/>
      <c r="C596" s="105"/>
      <c r="D596" s="47"/>
      <c r="E596" s="1056"/>
      <c r="F596" s="31"/>
      <c r="G596" s="1117" t="s">
        <v>82</v>
      </c>
      <c r="H596" s="1117"/>
      <c r="I596" s="1117"/>
      <c r="J596" s="1117"/>
      <c r="K596" s="1117"/>
      <c r="L596" s="1117"/>
      <c r="M596" s="1117"/>
      <c r="N596" s="1117"/>
      <c r="O596" s="1117"/>
      <c r="P596" s="1117"/>
      <c r="Q596" s="1117"/>
      <c r="R596" s="1117"/>
      <c r="S596" s="1117"/>
      <c r="T596" s="1117"/>
      <c r="U596" s="1117"/>
      <c r="V596" s="1117"/>
      <c r="W596" s="1117"/>
      <c r="X596" s="148"/>
      <c r="Y596" s="148"/>
      <c r="Z596" s="148"/>
      <c r="AA596" s="486"/>
      <c r="AB596" s="190"/>
      <c r="AC596" s="191"/>
      <c r="AD596" s="192"/>
      <c r="AE596" s="126"/>
      <c r="AF596" s="327"/>
      <c r="AG596" s="129"/>
      <c r="AH596" s="129"/>
      <c r="AI596" s="129"/>
      <c r="AJ596" s="129"/>
      <c r="AK596" s="129"/>
      <c r="AL596" s="129"/>
      <c r="AM596" s="129"/>
      <c r="AN596" s="129"/>
      <c r="AO596" s="129"/>
      <c r="AP596" s="31"/>
      <c r="AQ596" s="45"/>
      <c r="AR596" s="31"/>
    </row>
    <row r="597" spans="1:44">
      <c r="A597" s="328"/>
      <c r="B597" s="330"/>
      <c r="C597" s="105"/>
      <c r="D597" s="47"/>
      <c r="E597" s="1056"/>
      <c r="F597" s="31"/>
      <c r="G597" s="1970" t="s">
        <v>935</v>
      </c>
      <c r="H597" s="1971"/>
      <c r="I597" s="1971"/>
      <c r="J597" s="1971"/>
      <c r="K597" s="1971"/>
      <c r="L597" s="1971"/>
      <c r="M597" s="1971"/>
      <c r="N597" s="1971"/>
      <c r="O597" s="1971"/>
      <c r="P597" s="1972"/>
      <c r="Q597" s="1970" t="s">
        <v>83</v>
      </c>
      <c r="R597" s="1971"/>
      <c r="S597" s="1972"/>
      <c r="T597" s="1970" t="s">
        <v>936</v>
      </c>
      <c r="U597" s="1971"/>
      <c r="V597" s="1971"/>
      <c r="W597" s="1972"/>
      <c r="X597" s="443"/>
      <c r="Y597" s="31"/>
      <c r="Z597" s="31"/>
      <c r="AA597" s="31"/>
      <c r="AB597" s="190"/>
      <c r="AC597" s="191"/>
      <c r="AD597" s="192"/>
      <c r="AE597" s="126"/>
      <c r="AF597" s="327"/>
      <c r="AG597" s="129"/>
      <c r="AH597" s="129"/>
      <c r="AI597" s="129"/>
      <c r="AJ597" s="129"/>
      <c r="AK597" s="129"/>
      <c r="AL597" s="129"/>
      <c r="AM597" s="129"/>
      <c r="AN597" s="129"/>
      <c r="AO597" s="129"/>
      <c r="AP597" s="31"/>
      <c r="AQ597" s="45"/>
      <c r="AR597" s="31"/>
    </row>
    <row r="598" spans="1:44">
      <c r="A598" s="328"/>
      <c r="B598" s="330"/>
      <c r="C598" s="105"/>
      <c r="D598" s="47"/>
      <c r="E598" s="1008" t="s">
        <v>940</v>
      </c>
      <c r="F598" s="31"/>
      <c r="G598" s="2344"/>
      <c r="H598" s="2345"/>
      <c r="I598" s="2345"/>
      <c r="J598" s="2345"/>
      <c r="K598" s="2345"/>
      <c r="L598" s="2345"/>
      <c r="M598" s="2345"/>
      <c r="N598" s="2345"/>
      <c r="O598" s="2345"/>
      <c r="P598" s="2346"/>
      <c r="Q598" s="2347"/>
      <c r="R598" s="2348"/>
      <c r="S598" s="487" t="s">
        <v>41</v>
      </c>
      <c r="T598" s="2280" t="s">
        <v>937</v>
      </c>
      <c r="U598" s="1995"/>
      <c r="V598" s="1995"/>
      <c r="W598" s="2281"/>
      <c r="X598" s="443"/>
      <c r="Y598" s="31"/>
      <c r="Z598" s="31"/>
      <c r="AA598" s="31"/>
      <c r="AB598" s="190"/>
      <c r="AC598" s="191"/>
      <c r="AD598" s="192"/>
      <c r="AE598" s="126"/>
      <c r="AF598" s="327"/>
      <c r="AG598" s="129"/>
      <c r="AH598" s="129"/>
      <c r="AI598" s="129"/>
      <c r="AJ598" s="129"/>
      <c r="AK598" s="129"/>
      <c r="AL598" s="129"/>
      <c r="AM598" s="129"/>
      <c r="AN598" s="129"/>
      <c r="AO598" s="129"/>
      <c r="AP598" s="31"/>
      <c r="AQ598" s="45"/>
      <c r="AR598" s="31"/>
    </row>
    <row r="599" spans="1:44">
      <c r="A599" s="328"/>
      <c r="B599" s="330"/>
      <c r="C599" s="105"/>
      <c r="D599" s="47"/>
      <c r="E599" s="1008"/>
      <c r="F599" s="31"/>
      <c r="G599" s="2344"/>
      <c r="H599" s="2345"/>
      <c r="I599" s="2345"/>
      <c r="J599" s="2345"/>
      <c r="K599" s="2345"/>
      <c r="L599" s="2345"/>
      <c r="M599" s="2345"/>
      <c r="N599" s="2345"/>
      <c r="O599" s="2345"/>
      <c r="P599" s="2346"/>
      <c r="Q599" s="2347"/>
      <c r="R599" s="2348"/>
      <c r="S599" s="487" t="s">
        <v>41</v>
      </c>
      <c r="T599" s="2280" t="s">
        <v>937</v>
      </c>
      <c r="U599" s="1995"/>
      <c r="V599" s="1995"/>
      <c r="W599" s="2281"/>
      <c r="X599" s="31"/>
      <c r="Y599" s="31"/>
      <c r="Z599" s="31"/>
      <c r="AA599" s="31"/>
      <c r="AB599" s="190"/>
      <c r="AC599" s="191"/>
      <c r="AD599" s="192"/>
      <c r="AE599" s="126"/>
      <c r="AF599" s="327"/>
      <c r="AG599" s="129"/>
      <c r="AH599" s="129"/>
      <c r="AI599" s="129"/>
      <c r="AJ599" s="129"/>
      <c r="AK599" s="129"/>
      <c r="AL599" s="129"/>
      <c r="AM599" s="129"/>
      <c r="AN599" s="129"/>
      <c r="AO599" s="129"/>
      <c r="AP599" s="31"/>
      <c r="AQ599" s="45"/>
      <c r="AR599" s="31"/>
    </row>
    <row r="600" spans="1:44">
      <c r="A600" s="328"/>
      <c r="B600" s="330"/>
      <c r="C600" s="105"/>
      <c r="D600" s="47"/>
      <c r="E600" s="1008"/>
      <c r="F600" s="31"/>
      <c r="G600" s="2344"/>
      <c r="H600" s="2345"/>
      <c r="I600" s="2345"/>
      <c r="J600" s="2345"/>
      <c r="K600" s="2345"/>
      <c r="L600" s="2345"/>
      <c r="M600" s="2345"/>
      <c r="N600" s="2345"/>
      <c r="O600" s="2345"/>
      <c r="P600" s="2346"/>
      <c r="Q600" s="2347"/>
      <c r="R600" s="2348"/>
      <c r="S600" s="487" t="s">
        <v>41</v>
      </c>
      <c r="T600" s="2280" t="s">
        <v>937</v>
      </c>
      <c r="U600" s="1995"/>
      <c r="V600" s="1995"/>
      <c r="W600" s="2281"/>
      <c r="X600" s="31"/>
      <c r="Y600" s="31"/>
      <c r="Z600" s="31"/>
      <c r="AA600" s="31"/>
      <c r="AB600" s="190"/>
      <c r="AC600" s="191"/>
      <c r="AD600" s="192"/>
      <c r="AE600" s="126"/>
      <c r="AF600" s="327"/>
      <c r="AG600" s="129"/>
      <c r="AH600" s="129"/>
      <c r="AI600" s="129"/>
      <c r="AJ600" s="129"/>
      <c r="AK600" s="129"/>
      <c r="AL600" s="129"/>
      <c r="AM600" s="129"/>
      <c r="AN600" s="129"/>
      <c r="AO600" s="129"/>
      <c r="AP600" s="31"/>
      <c r="AQ600" s="45"/>
      <c r="AR600" s="31"/>
    </row>
    <row r="601" spans="1:44">
      <c r="A601" s="328"/>
      <c r="B601" s="330"/>
      <c r="C601" s="105"/>
      <c r="D601" s="47"/>
      <c r="E601" s="1008" t="s">
        <v>941</v>
      </c>
      <c r="F601" s="31"/>
      <c r="G601" s="2344"/>
      <c r="H601" s="2345"/>
      <c r="I601" s="2345"/>
      <c r="J601" s="2345"/>
      <c r="K601" s="2345"/>
      <c r="L601" s="2345"/>
      <c r="M601" s="2345"/>
      <c r="N601" s="2345"/>
      <c r="O601" s="2345"/>
      <c r="P601" s="2346"/>
      <c r="Q601" s="2347"/>
      <c r="R601" s="2348"/>
      <c r="S601" s="487" t="s">
        <v>41</v>
      </c>
      <c r="T601" s="2280" t="s">
        <v>937</v>
      </c>
      <c r="U601" s="1995"/>
      <c r="V601" s="1995"/>
      <c r="W601" s="2281"/>
      <c r="X601" s="31"/>
      <c r="Y601" s="31"/>
      <c r="Z601" s="31"/>
      <c r="AA601" s="31"/>
      <c r="AB601" s="190"/>
      <c r="AC601" s="191"/>
      <c r="AD601" s="192"/>
      <c r="AE601" s="126"/>
      <c r="AF601" s="327"/>
      <c r="AG601" s="129"/>
      <c r="AH601" s="129"/>
      <c r="AI601" s="129"/>
      <c r="AJ601" s="129"/>
      <c r="AK601" s="129"/>
      <c r="AL601" s="129"/>
      <c r="AM601" s="129"/>
      <c r="AN601" s="129"/>
      <c r="AO601" s="129"/>
      <c r="AP601" s="31"/>
      <c r="AQ601" s="45"/>
      <c r="AR601" s="31"/>
    </row>
    <row r="602" spans="1:44">
      <c r="A602" s="328"/>
      <c r="B602" s="330"/>
      <c r="C602" s="105"/>
      <c r="D602" s="47"/>
      <c r="E602" s="1008"/>
      <c r="F602" s="31"/>
      <c r="G602" s="2344"/>
      <c r="H602" s="2345"/>
      <c r="I602" s="2345"/>
      <c r="J602" s="2345"/>
      <c r="K602" s="2345"/>
      <c r="L602" s="2345"/>
      <c r="M602" s="2345"/>
      <c r="N602" s="2345"/>
      <c r="O602" s="2345"/>
      <c r="P602" s="2346"/>
      <c r="Q602" s="2347"/>
      <c r="R602" s="2348"/>
      <c r="S602" s="487" t="s">
        <v>41</v>
      </c>
      <c r="T602" s="2280" t="s">
        <v>937</v>
      </c>
      <c r="U602" s="1995"/>
      <c r="V602" s="1995"/>
      <c r="W602" s="2281"/>
      <c r="X602" s="31"/>
      <c r="Y602" s="31"/>
      <c r="Z602" s="31"/>
      <c r="AA602" s="31"/>
      <c r="AB602" s="190"/>
      <c r="AC602" s="191"/>
      <c r="AD602" s="192"/>
      <c r="AE602" s="126"/>
      <c r="AF602" s="327"/>
      <c r="AG602" s="129"/>
      <c r="AH602" s="129"/>
      <c r="AI602" s="129"/>
      <c r="AJ602" s="129"/>
      <c r="AK602" s="129"/>
      <c r="AL602" s="129"/>
      <c r="AM602" s="129"/>
      <c r="AN602" s="129"/>
      <c r="AO602" s="129"/>
      <c r="AP602" s="31"/>
      <c r="AQ602" s="45"/>
      <c r="AR602" s="31"/>
    </row>
    <row r="603" spans="1:44">
      <c r="A603" s="328"/>
      <c r="B603" s="330"/>
      <c r="C603" s="105"/>
      <c r="D603" s="47"/>
      <c r="E603" s="1008"/>
      <c r="F603" s="31"/>
      <c r="G603" s="2344"/>
      <c r="H603" s="2345"/>
      <c r="I603" s="2345"/>
      <c r="J603" s="2345"/>
      <c r="K603" s="2345"/>
      <c r="L603" s="2345"/>
      <c r="M603" s="2345"/>
      <c r="N603" s="2345"/>
      <c r="O603" s="2345"/>
      <c r="P603" s="2346"/>
      <c r="Q603" s="2347"/>
      <c r="R603" s="2348"/>
      <c r="S603" s="487" t="s">
        <v>41</v>
      </c>
      <c r="T603" s="2280" t="s">
        <v>937</v>
      </c>
      <c r="U603" s="1995"/>
      <c r="V603" s="1995"/>
      <c r="W603" s="2281"/>
      <c r="X603" s="31"/>
      <c r="Y603" s="31"/>
      <c r="Z603" s="31"/>
      <c r="AA603" s="31"/>
      <c r="AB603" s="190"/>
      <c r="AC603" s="191"/>
      <c r="AD603" s="192"/>
      <c r="AE603" s="126"/>
      <c r="AF603" s="327"/>
      <c r="AG603" s="129"/>
      <c r="AH603" s="129"/>
      <c r="AI603" s="129"/>
      <c r="AJ603" s="129"/>
      <c r="AK603" s="129"/>
      <c r="AL603" s="129"/>
      <c r="AM603" s="129"/>
      <c r="AN603" s="129"/>
      <c r="AO603" s="129"/>
      <c r="AP603" s="31"/>
      <c r="AQ603" s="45"/>
      <c r="AR603" s="31"/>
    </row>
    <row r="604" spans="1:44">
      <c r="A604" s="328"/>
      <c r="B604" s="330"/>
      <c r="C604" s="105"/>
      <c r="D604" s="47"/>
      <c r="E604" s="1008" t="s">
        <v>942</v>
      </c>
      <c r="F604" s="31"/>
      <c r="G604" s="485"/>
      <c r="H604" s="485"/>
      <c r="I604" s="485"/>
      <c r="J604" s="485"/>
      <c r="K604" s="485"/>
      <c r="L604" s="485"/>
      <c r="M604" s="485"/>
      <c r="N604" s="485"/>
      <c r="O604" s="485"/>
      <c r="P604" s="485"/>
      <c r="Q604" s="485"/>
      <c r="R604" s="485"/>
      <c r="S604" s="485"/>
      <c r="T604" s="485"/>
      <c r="U604" s="485"/>
      <c r="V604" s="485"/>
      <c r="W604" s="485"/>
      <c r="X604" s="485"/>
      <c r="Y604" s="485"/>
      <c r="Z604" s="485"/>
      <c r="AA604" s="31"/>
      <c r="AB604" s="190"/>
      <c r="AC604" s="191"/>
      <c r="AD604" s="192"/>
      <c r="AE604" s="126"/>
      <c r="AF604" s="327"/>
      <c r="AG604" s="129"/>
      <c r="AH604" s="129"/>
      <c r="AI604" s="129"/>
      <c r="AJ604" s="129"/>
      <c r="AK604" s="129"/>
      <c r="AL604" s="129"/>
      <c r="AM604" s="129"/>
      <c r="AN604" s="129"/>
      <c r="AO604" s="129"/>
      <c r="AP604" s="31"/>
      <c r="AQ604" s="45"/>
      <c r="AR604" s="31"/>
    </row>
    <row r="605" spans="1:44">
      <c r="A605" s="328"/>
      <c r="B605" s="330"/>
      <c r="C605" s="105"/>
      <c r="D605" s="47"/>
      <c r="E605" s="1008"/>
      <c r="F605" s="31"/>
      <c r="G605" s="485"/>
      <c r="H605" s="485"/>
      <c r="I605" s="485"/>
      <c r="J605" s="485"/>
      <c r="K605" s="485"/>
      <c r="L605" s="485"/>
      <c r="M605" s="485"/>
      <c r="N605" s="485"/>
      <c r="O605" s="485"/>
      <c r="P605" s="485"/>
      <c r="Q605" s="485"/>
      <c r="R605" s="485"/>
      <c r="S605" s="485"/>
      <c r="T605" s="485"/>
      <c r="U605" s="485"/>
      <c r="V605" s="485"/>
      <c r="W605" s="485"/>
      <c r="X605" s="485"/>
      <c r="Y605" s="485"/>
      <c r="Z605" s="485"/>
      <c r="AA605" s="31"/>
      <c r="AB605" s="190"/>
      <c r="AC605" s="191"/>
      <c r="AD605" s="192"/>
      <c r="AE605" s="126"/>
      <c r="AF605" s="327"/>
      <c r="AG605" s="129"/>
      <c r="AH605" s="129"/>
      <c r="AI605" s="129"/>
      <c r="AJ605" s="129"/>
      <c r="AK605" s="129"/>
      <c r="AL605" s="129"/>
      <c r="AM605" s="129"/>
      <c r="AN605" s="129"/>
      <c r="AO605" s="129"/>
      <c r="AP605" s="31"/>
      <c r="AQ605" s="45"/>
      <c r="AR605" s="31"/>
    </row>
    <row r="606" spans="1:44">
      <c r="A606" s="328"/>
      <c r="B606" s="330"/>
      <c r="C606" s="105"/>
      <c r="D606" s="47"/>
      <c r="E606" s="1008"/>
      <c r="F606" s="32"/>
      <c r="G606" s="485"/>
      <c r="H606" s="485"/>
      <c r="I606" s="485"/>
      <c r="J606" s="485"/>
      <c r="K606" s="485"/>
      <c r="L606" s="485"/>
      <c r="M606" s="485"/>
      <c r="N606" s="485"/>
      <c r="O606" s="485"/>
      <c r="P606" s="485"/>
      <c r="Q606" s="485"/>
      <c r="R606" s="485"/>
      <c r="S606" s="485"/>
      <c r="T606" s="485"/>
      <c r="U606" s="485"/>
      <c r="V606" s="485"/>
      <c r="W606" s="485"/>
      <c r="X606" s="485"/>
      <c r="Y606" s="485"/>
      <c r="Z606" s="485"/>
      <c r="AA606" s="31"/>
      <c r="AB606" s="190"/>
      <c r="AC606" s="191"/>
      <c r="AD606" s="192"/>
      <c r="AE606" s="126"/>
      <c r="AF606" s="327"/>
      <c r="AG606" s="129"/>
      <c r="AH606" s="129"/>
      <c r="AI606" s="129"/>
      <c r="AJ606" s="129"/>
      <c r="AK606" s="129"/>
      <c r="AL606" s="129"/>
      <c r="AM606" s="129"/>
      <c r="AN606" s="129"/>
      <c r="AO606" s="129"/>
      <c r="AP606" s="31"/>
      <c r="AQ606" s="45"/>
      <c r="AR606" s="31"/>
    </row>
    <row r="607" spans="1:44">
      <c r="A607" s="328"/>
      <c r="B607" s="330"/>
      <c r="C607" s="105"/>
      <c r="D607" s="47"/>
      <c r="E607" s="139"/>
      <c r="F607" s="142"/>
      <c r="G607" s="46"/>
      <c r="H607" s="46"/>
      <c r="I607" s="46"/>
      <c r="J607" s="46"/>
      <c r="K607" s="46"/>
      <c r="L607" s="46"/>
      <c r="M607" s="46"/>
      <c r="N607" s="46"/>
      <c r="O607" s="46"/>
      <c r="P607" s="46"/>
      <c r="Q607" s="46"/>
      <c r="R607" s="46"/>
      <c r="S607" s="46"/>
      <c r="T607" s="46"/>
      <c r="U607" s="46"/>
      <c r="V607" s="46"/>
      <c r="W607" s="46"/>
      <c r="X607" s="46"/>
      <c r="Y607" s="46"/>
      <c r="Z607" s="46"/>
      <c r="AA607" s="143"/>
      <c r="AB607" s="144"/>
      <c r="AC607" s="145"/>
      <c r="AD607" s="146"/>
      <c r="AE607" s="126"/>
      <c r="AF607" s="327"/>
      <c r="AG607" s="129"/>
      <c r="AH607" s="129"/>
      <c r="AI607" s="129"/>
      <c r="AJ607" s="129"/>
      <c r="AK607" s="129"/>
      <c r="AL607" s="129"/>
      <c r="AM607" s="129"/>
      <c r="AN607" s="129"/>
      <c r="AO607" s="129"/>
      <c r="AP607" s="31"/>
      <c r="AQ607" s="45"/>
      <c r="AR607" s="31"/>
    </row>
    <row r="608" spans="1:44" ht="13.5" customHeight="1">
      <c r="A608" s="1008" t="s">
        <v>1065</v>
      </c>
      <c r="B608" s="1090" t="s">
        <v>1119</v>
      </c>
      <c r="C608" s="1497" t="s">
        <v>575</v>
      </c>
      <c r="D608" s="585" t="s">
        <v>1209</v>
      </c>
      <c r="E608" s="1056" t="s">
        <v>576</v>
      </c>
      <c r="F608" s="32"/>
      <c r="G608" s="1217" t="s">
        <v>72</v>
      </c>
      <c r="H608" s="1217"/>
      <c r="I608" s="1217"/>
      <c r="J608" s="1217"/>
      <c r="K608" s="1217"/>
      <c r="L608" s="1217"/>
      <c r="M608" s="2158"/>
      <c r="N608" s="1058" t="s">
        <v>114</v>
      </c>
      <c r="O608" s="1058"/>
      <c r="P608" s="1058"/>
      <c r="Q608" s="1058"/>
      <c r="R608" s="1058"/>
      <c r="S608" s="1058"/>
      <c r="T608" s="1058"/>
      <c r="U608" s="1058"/>
      <c r="V608" s="1058"/>
      <c r="W608" s="31"/>
      <c r="X608" s="31"/>
      <c r="Y608" s="31"/>
      <c r="Z608" s="31"/>
      <c r="AA608" s="45"/>
      <c r="AB608" s="1082" t="s">
        <v>495</v>
      </c>
      <c r="AC608" s="1113"/>
      <c r="AD608" s="1114"/>
      <c r="AE608" s="126"/>
      <c r="AF608" s="327"/>
      <c r="AG608" s="129"/>
      <c r="AH608" s="129"/>
      <c r="AI608" s="129"/>
      <c r="AJ608" s="129"/>
      <c r="AK608" s="129"/>
      <c r="AL608" s="129"/>
      <c r="AM608" s="129"/>
      <c r="AN608" s="129"/>
      <c r="AO608" s="129"/>
      <c r="AP608" s="31"/>
      <c r="AQ608" s="45"/>
      <c r="AR608" s="31"/>
    </row>
    <row r="609" spans="1:44">
      <c r="A609" s="1008"/>
      <c r="B609" s="1090"/>
      <c r="C609" s="1497"/>
      <c r="D609" s="47"/>
      <c r="E609" s="1056"/>
      <c r="F609" s="32"/>
      <c r="G609" s="1217"/>
      <c r="H609" s="1217"/>
      <c r="I609" s="1217"/>
      <c r="J609" s="1217"/>
      <c r="K609" s="1217"/>
      <c r="L609" s="1217"/>
      <c r="M609" s="2158"/>
      <c r="N609" s="1058"/>
      <c r="O609" s="1058"/>
      <c r="P609" s="1058"/>
      <c r="Q609" s="1058"/>
      <c r="R609" s="1058"/>
      <c r="S609" s="1058"/>
      <c r="T609" s="1058"/>
      <c r="U609" s="1058"/>
      <c r="V609" s="1058"/>
      <c r="W609" s="31"/>
      <c r="X609" s="31"/>
      <c r="Y609" s="31"/>
      <c r="Z609" s="31"/>
      <c r="AA609" s="45"/>
      <c r="AB609" s="1082"/>
      <c r="AC609" s="1113"/>
      <c r="AD609" s="1114"/>
      <c r="AE609" s="126"/>
      <c r="AF609" s="327"/>
      <c r="AG609" s="129"/>
      <c r="AH609" s="129"/>
      <c r="AI609" s="129"/>
      <c r="AJ609" s="129"/>
      <c r="AK609" s="129"/>
      <c r="AL609" s="129"/>
      <c r="AM609" s="129"/>
      <c r="AN609" s="129"/>
      <c r="AO609" s="129"/>
      <c r="AP609" s="31"/>
      <c r="AQ609" s="45"/>
      <c r="AR609" s="31"/>
    </row>
    <row r="610" spans="1:44">
      <c r="A610" s="1008"/>
      <c r="B610" s="59"/>
      <c r="C610" s="1497"/>
      <c r="D610" s="47"/>
      <c r="E610" s="1056"/>
      <c r="F610" s="32"/>
      <c r="G610" s="344"/>
      <c r="H610" s="2159"/>
      <c r="I610" s="2159"/>
      <c r="J610" s="2159"/>
      <c r="K610" s="2159"/>
      <c r="L610" s="2159"/>
      <c r="M610" s="2159"/>
      <c r="N610" s="2159"/>
      <c r="O610" s="2159"/>
      <c r="P610" s="2159"/>
      <c r="Q610" s="2159"/>
      <c r="R610" s="2159"/>
      <c r="S610" s="2159"/>
      <c r="T610" s="2159"/>
      <c r="U610" s="2159"/>
      <c r="V610" s="2159"/>
      <c r="W610" s="2159"/>
      <c r="X610" s="2159"/>
      <c r="Y610" s="2159"/>
      <c r="Z610" s="2159"/>
      <c r="AA610" s="45"/>
      <c r="AB610" s="1082"/>
      <c r="AC610" s="1113"/>
      <c r="AD610" s="1114"/>
      <c r="AE610" s="126"/>
      <c r="AF610" s="327"/>
      <c r="AG610" s="129"/>
      <c r="AH610" s="129"/>
      <c r="AI610" s="129"/>
      <c r="AJ610" s="129"/>
      <c r="AK610" s="129"/>
      <c r="AL610" s="129"/>
      <c r="AM610" s="129"/>
      <c r="AN610" s="129"/>
      <c r="AO610" s="129"/>
      <c r="AP610" s="31"/>
      <c r="AQ610" s="45"/>
      <c r="AR610" s="31"/>
    </row>
    <row r="611" spans="1:44">
      <c r="A611" s="1008"/>
      <c r="B611" s="59"/>
      <c r="C611" s="1497"/>
      <c r="D611" s="47"/>
      <c r="E611" s="1056"/>
      <c r="F611" s="32"/>
      <c r="G611" s="2160" t="s">
        <v>223</v>
      </c>
      <c r="H611" s="2160"/>
      <c r="I611" s="2160"/>
      <c r="J611" s="2160"/>
      <c r="K611" s="2160"/>
      <c r="L611" s="2160"/>
      <c r="M611" s="2160"/>
      <c r="N611" s="2160"/>
      <c r="O611" s="2160"/>
      <c r="P611" s="2160"/>
      <c r="Q611" s="2160"/>
      <c r="R611" s="2160"/>
      <c r="S611" s="2160"/>
      <c r="T611" s="2160"/>
      <c r="U611" s="2160"/>
      <c r="V611" s="2160"/>
      <c r="W611" s="2160"/>
      <c r="X611" s="2160"/>
      <c r="Y611" s="2160"/>
      <c r="Z611" s="2160"/>
      <c r="AA611" s="45"/>
      <c r="AB611" s="144"/>
      <c r="AC611" s="145"/>
      <c r="AD611" s="146"/>
      <c r="AE611" s="126"/>
      <c r="AF611" s="327"/>
      <c r="AG611" s="129"/>
      <c r="AH611" s="129"/>
      <c r="AI611" s="129"/>
      <c r="AJ611" s="129"/>
      <c r="AK611" s="129"/>
      <c r="AL611" s="129"/>
      <c r="AM611" s="129"/>
      <c r="AN611" s="129"/>
      <c r="AO611" s="129"/>
      <c r="AP611" s="31"/>
      <c r="AQ611" s="45"/>
      <c r="AR611" s="31"/>
    </row>
    <row r="612" spans="1:44">
      <c r="A612" s="1008"/>
      <c r="B612" s="59"/>
      <c r="C612" s="1497"/>
      <c r="D612" s="47"/>
      <c r="E612" s="1056"/>
      <c r="F612" s="32"/>
      <c r="G612" s="2199"/>
      <c r="H612" s="2200"/>
      <c r="I612" s="2200"/>
      <c r="J612" s="2200"/>
      <c r="K612" s="2200"/>
      <c r="L612" s="2200"/>
      <c r="M612" s="2200"/>
      <c r="N612" s="2200"/>
      <c r="O612" s="2200"/>
      <c r="P612" s="2200"/>
      <c r="Q612" s="2200"/>
      <c r="R612" s="2200"/>
      <c r="S612" s="2200"/>
      <c r="T612" s="2200"/>
      <c r="U612" s="2200"/>
      <c r="V612" s="2200"/>
      <c r="W612" s="2200"/>
      <c r="X612" s="2200"/>
      <c r="Y612" s="2200"/>
      <c r="Z612" s="2201"/>
      <c r="AA612" s="45"/>
      <c r="AB612" s="144"/>
      <c r="AC612" s="145"/>
      <c r="AD612" s="146"/>
      <c r="AE612" s="126"/>
      <c r="AF612" s="327"/>
      <c r="AG612" s="129"/>
      <c r="AH612" s="129"/>
      <c r="AI612" s="129"/>
      <c r="AJ612" s="129"/>
      <c r="AK612" s="129"/>
      <c r="AL612" s="129"/>
      <c r="AM612" s="129"/>
      <c r="AN612" s="129"/>
      <c r="AO612" s="129"/>
      <c r="AP612" s="31"/>
      <c r="AQ612" s="45"/>
      <c r="AR612" s="31"/>
    </row>
    <row r="613" spans="1:44">
      <c r="A613" s="1008"/>
      <c r="B613" s="59"/>
      <c r="C613" s="1497"/>
      <c r="D613" s="47"/>
      <c r="E613" s="1056"/>
      <c r="F613" s="32"/>
      <c r="G613" s="2164"/>
      <c r="H613" s="2165"/>
      <c r="I613" s="2165"/>
      <c r="J613" s="2165"/>
      <c r="K613" s="2165"/>
      <c r="L613" s="2165"/>
      <c r="M613" s="2165"/>
      <c r="N613" s="2165"/>
      <c r="O613" s="2165"/>
      <c r="P613" s="2165"/>
      <c r="Q613" s="2165"/>
      <c r="R613" s="2165"/>
      <c r="S613" s="2165"/>
      <c r="T613" s="2165"/>
      <c r="U613" s="2165"/>
      <c r="V613" s="2165"/>
      <c r="W613" s="2165"/>
      <c r="X613" s="2165"/>
      <c r="Y613" s="2165"/>
      <c r="Z613" s="2166"/>
      <c r="AA613" s="45"/>
      <c r="AB613" s="144"/>
      <c r="AC613" s="145"/>
      <c r="AD613" s="146"/>
      <c r="AE613" s="126"/>
      <c r="AF613" s="327"/>
      <c r="AG613" s="129"/>
      <c r="AH613" s="129"/>
      <c r="AI613" s="129"/>
      <c r="AJ613" s="129"/>
      <c r="AK613" s="129"/>
      <c r="AL613" s="129"/>
      <c r="AM613" s="129"/>
      <c r="AN613" s="129"/>
      <c r="AO613" s="129"/>
      <c r="AP613" s="31"/>
      <c r="AQ613" s="45"/>
      <c r="AR613" s="31"/>
    </row>
    <row r="614" spans="1:44">
      <c r="A614" s="1008"/>
      <c r="B614" s="59"/>
      <c r="C614" s="1497"/>
      <c r="D614" s="47"/>
      <c r="E614" s="1056"/>
      <c r="F614" s="231"/>
      <c r="G614" s="2167"/>
      <c r="H614" s="2168"/>
      <c r="I614" s="2168"/>
      <c r="J614" s="2168"/>
      <c r="K614" s="2168"/>
      <c r="L614" s="2168"/>
      <c r="M614" s="2168"/>
      <c r="N614" s="2168"/>
      <c r="O614" s="2168"/>
      <c r="P614" s="2168"/>
      <c r="Q614" s="2168"/>
      <c r="R614" s="2168"/>
      <c r="S614" s="2168"/>
      <c r="T614" s="2168"/>
      <c r="U614" s="2168"/>
      <c r="V614" s="2168"/>
      <c r="W614" s="2168"/>
      <c r="X614" s="2168"/>
      <c r="Y614" s="2168"/>
      <c r="Z614" s="2169"/>
      <c r="AA614" s="231"/>
      <c r="AB614" s="144"/>
      <c r="AC614" s="145"/>
      <c r="AD614" s="146"/>
      <c r="AE614" s="126"/>
      <c r="AF614" s="327"/>
      <c r="AG614" s="129"/>
      <c r="AH614" s="129"/>
      <c r="AI614" s="129"/>
      <c r="AJ614" s="129"/>
      <c r="AK614" s="129"/>
      <c r="AL614" s="129"/>
      <c r="AM614" s="129"/>
      <c r="AN614" s="129"/>
      <c r="AO614" s="129"/>
      <c r="AP614" s="31"/>
      <c r="AQ614" s="45"/>
      <c r="AR614" s="31"/>
    </row>
    <row r="615" spans="1:44">
      <c r="A615" s="328"/>
      <c r="B615" s="59"/>
      <c r="C615" s="475"/>
      <c r="D615" s="63"/>
      <c r="E615" s="49"/>
      <c r="F615" s="142"/>
      <c r="G615" s="46"/>
      <c r="H615" s="46"/>
      <c r="I615" s="46"/>
      <c r="J615" s="46"/>
      <c r="K615" s="46"/>
      <c r="L615" s="46"/>
      <c r="M615" s="46"/>
      <c r="N615" s="46"/>
      <c r="O615" s="46"/>
      <c r="P615" s="46"/>
      <c r="Q615" s="46"/>
      <c r="R615" s="46"/>
      <c r="S615" s="46"/>
      <c r="T615" s="46"/>
      <c r="U615" s="46"/>
      <c r="V615" s="46"/>
      <c r="W615" s="46"/>
      <c r="X615" s="46"/>
      <c r="Y615" s="46"/>
      <c r="Z615" s="46"/>
      <c r="AA615" s="143"/>
      <c r="AB615" s="144"/>
      <c r="AC615" s="145"/>
      <c r="AD615" s="146"/>
      <c r="AE615" s="126"/>
      <c r="AF615" s="327"/>
      <c r="AG615" s="129"/>
      <c r="AH615" s="129"/>
      <c r="AI615" s="129"/>
      <c r="AJ615" s="129"/>
      <c r="AK615" s="129"/>
      <c r="AL615" s="129"/>
      <c r="AM615" s="129"/>
      <c r="AN615" s="129"/>
      <c r="AO615" s="129"/>
      <c r="AP615" s="31"/>
      <c r="AQ615" s="45"/>
      <c r="AR615" s="31"/>
    </row>
    <row r="616" spans="1:44" ht="13.5" customHeight="1">
      <c r="A616" s="1008" t="s">
        <v>1133</v>
      </c>
      <c r="B616" s="1090" t="s">
        <v>1122</v>
      </c>
      <c r="C616" s="1497" t="s">
        <v>577</v>
      </c>
      <c r="D616" s="63" t="s">
        <v>240</v>
      </c>
      <c r="E616" s="1008" t="s">
        <v>629</v>
      </c>
      <c r="F616" s="32"/>
      <c r="G616" s="1217" t="s">
        <v>72</v>
      </c>
      <c r="H616" s="1217"/>
      <c r="I616" s="1217"/>
      <c r="J616" s="1217"/>
      <c r="K616" s="1217"/>
      <c r="L616" s="1217"/>
      <c r="M616" s="2158"/>
      <c r="N616" s="1665" t="s">
        <v>114</v>
      </c>
      <c r="O616" s="1665"/>
      <c r="P616" s="1665"/>
      <c r="Q616" s="1665"/>
      <c r="R616" s="1665"/>
      <c r="S616" s="1665"/>
      <c r="T616" s="1665"/>
      <c r="U616" s="1665"/>
      <c r="V616" s="1665"/>
      <c r="W616" s="31"/>
      <c r="X616" s="31"/>
      <c r="Y616" s="31"/>
      <c r="Z616" s="31"/>
      <c r="AA616" s="45"/>
      <c r="AB616" s="1082" t="s">
        <v>495</v>
      </c>
      <c r="AC616" s="1113"/>
      <c r="AD616" s="1114"/>
      <c r="AE616" s="126"/>
      <c r="AF616" s="327"/>
      <c r="AG616" s="129"/>
      <c r="AH616" s="129"/>
      <c r="AI616" s="129"/>
      <c r="AJ616" s="129"/>
      <c r="AK616" s="129"/>
      <c r="AL616" s="129"/>
      <c r="AM616" s="129"/>
      <c r="AN616" s="129"/>
      <c r="AO616" s="129"/>
      <c r="AP616" s="31"/>
      <c r="AQ616" s="45"/>
      <c r="AR616" s="31"/>
    </row>
    <row r="617" spans="1:44">
      <c r="A617" s="1008"/>
      <c r="B617" s="1090"/>
      <c r="C617" s="1497"/>
      <c r="D617" s="47"/>
      <c r="E617" s="1008"/>
      <c r="F617" s="32"/>
      <c r="G617" s="1217"/>
      <c r="H617" s="1217"/>
      <c r="I617" s="1217"/>
      <c r="J617" s="1217"/>
      <c r="K617" s="1217"/>
      <c r="L617" s="1217"/>
      <c r="M617" s="2158"/>
      <c r="N617" s="1665"/>
      <c r="O617" s="1665"/>
      <c r="P617" s="1665"/>
      <c r="Q617" s="1665"/>
      <c r="R617" s="1665"/>
      <c r="S617" s="1665"/>
      <c r="T617" s="1665"/>
      <c r="U617" s="1665"/>
      <c r="V617" s="1665"/>
      <c r="W617" s="31"/>
      <c r="X617" s="31"/>
      <c r="Y617" s="31"/>
      <c r="Z617" s="31"/>
      <c r="AA617" s="45"/>
      <c r="AB617" s="1082"/>
      <c r="AC617" s="1113"/>
      <c r="AD617" s="1114"/>
      <c r="AE617" s="126"/>
      <c r="AF617" s="327"/>
      <c r="AG617" s="129"/>
      <c r="AH617" s="129"/>
      <c r="AI617" s="129"/>
      <c r="AJ617" s="129"/>
      <c r="AK617" s="129"/>
      <c r="AL617" s="129"/>
      <c r="AM617" s="129"/>
      <c r="AN617" s="129"/>
      <c r="AO617" s="129"/>
      <c r="AP617" s="31"/>
      <c r="AQ617" s="45"/>
      <c r="AR617" s="31"/>
    </row>
    <row r="618" spans="1:44">
      <c r="A618" s="1008"/>
      <c r="B618" s="59"/>
      <c r="C618" s="1497"/>
      <c r="D618" s="47"/>
      <c r="E618" s="1008"/>
      <c r="F618" s="32"/>
      <c r="G618" s="31"/>
      <c r="H618" s="31"/>
      <c r="I618" s="31"/>
      <c r="J618" s="31"/>
      <c r="K618" s="31"/>
      <c r="L618" s="31"/>
      <c r="M618" s="31"/>
      <c r="N618" s="31"/>
      <c r="O618" s="31"/>
      <c r="P618" s="31"/>
      <c r="Q618" s="31"/>
      <c r="R618" s="31"/>
      <c r="S618" s="31"/>
      <c r="T618" s="31"/>
      <c r="U618" s="31"/>
      <c r="V618" s="31"/>
      <c r="W618" s="31"/>
      <c r="X618" s="31"/>
      <c r="Y618" s="31"/>
      <c r="Z618" s="31"/>
      <c r="AA618" s="45"/>
      <c r="AB618" s="1082"/>
      <c r="AC618" s="1113"/>
      <c r="AD618" s="1114"/>
      <c r="AE618" s="126"/>
      <c r="AF618" s="327"/>
      <c r="AG618" s="129"/>
      <c r="AH618" s="129"/>
      <c r="AI618" s="129"/>
      <c r="AJ618" s="129"/>
      <c r="AK618" s="129"/>
      <c r="AL618" s="129"/>
      <c r="AM618" s="129"/>
      <c r="AN618" s="129"/>
      <c r="AO618" s="129"/>
      <c r="AP618" s="31"/>
      <c r="AQ618" s="45"/>
      <c r="AR618" s="31"/>
    </row>
    <row r="619" spans="1:44">
      <c r="A619" s="1008"/>
      <c r="B619" s="59"/>
      <c r="C619" s="1497"/>
      <c r="D619" s="47"/>
      <c r="E619" s="1008"/>
      <c r="F619" s="32"/>
      <c r="G619" s="2377" t="s">
        <v>84</v>
      </c>
      <c r="H619" s="2377"/>
      <c r="I619" s="2377"/>
      <c r="J619" s="2377"/>
      <c r="K619" s="2377"/>
      <c r="L619" s="2377"/>
      <c r="M619" s="2377"/>
      <c r="N619" s="2377"/>
      <c r="O619" s="2377"/>
      <c r="P619" s="2377"/>
      <c r="Q619" s="2377"/>
      <c r="R619" s="2377"/>
      <c r="S619" s="2377"/>
      <c r="T619" s="31"/>
      <c r="U619" s="31"/>
      <c r="V619" s="31"/>
      <c r="W619" s="31"/>
      <c r="X619" s="31"/>
      <c r="Y619" s="31"/>
      <c r="Z619" s="31"/>
      <c r="AA619" s="45"/>
      <c r="AB619" s="144"/>
      <c r="AC619" s="145"/>
      <c r="AD619" s="146"/>
      <c r="AE619" s="126"/>
      <c r="AF619" s="327"/>
      <c r="AG619" s="129"/>
      <c r="AH619" s="129"/>
      <c r="AI619" s="129"/>
      <c r="AJ619" s="129"/>
      <c r="AK619" s="129"/>
      <c r="AL619" s="129"/>
      <c r="AM619" s="129"/>
      <c r="AN619" s="129"/>
      <c r="AO619" s="129"/>
      <c r="AP619" s="31"/>
      <c r="AQ619" s="45"/>
      <c r="AR619" s="31"/>
    </row>
    <row r="620" spans="1:44">
      <c r="A620" s="1008"/>
      <c r="B620" s="59"/>
      <c r="C620" s="1497"/>
      <c r="D620" s="47"/>
      <c r="E620" s="1008"/>
      <c r="F620" s="32"/>
      <c r="G620" s="31"/>
      <c r="H620" s="31"/>
      <c r="I620" s="31"/>
      <c r="J620" s="31"/>
      <c r="K620" s="31"/>
      <c r="L620" s="31"/>
      <c r="M620" s="31"/>
      <c r="N620" s="31"/>
      <c r="O620" s="31"/>
      <c r="P620" s="31"/>
      <c r="Q620" s="31"/>
      <c r="R620" s="31"/>
      <c r="S620" s="31"/>
      <c r="T620" s="31"/>
      <c r="U620" s="31"/>
      <c r="V620" s="31"/>
      <c r="W620" s="31"/>
      <c r="X620" s="31"/>
      <c r="Y620" s="31"/>
      <c r="Z620" s="31"/>
      <c r="AA620" s="45"/>
      <c r="AB620" s="144"/>
      <c r="AC620" s="145"/>
      <c r="AD620" s="146"/>
      <c r="AE620" s="126"/>
      <c r="AF620" s="327"/>
      <c r="AG620" s="129"/>
      <c r="AH620" s="129"/>
      <c r="AI620" s="129"/>
      <c r="AJ620" s="129"/>
      <c r="AK620" s="129"/>
      <c r="AL620" s="129"/>
      <c r="AM620" s="129"/>
      <c r="AN620" s="129"/>
      <c r="AO620" s="129"/>
      <c r="AP620" s="31"/>
      <c r="AQ620" s="45"/>
      <c r="AR620" s="31"/>
    </row>
    <row r="621" spans="1:44">
      <c r="A621" s="1008"/>
      <c r="B621" s="59"/>
      <c r="C621" s="1497"/>
      <c r="D621" s="47"/>
      <c r="E621" s="1008"/>
      <c r="F621" s="32"/>
      <c r="G621" s="1633" t="s">
        <v>125</v>
      </c>
      <c r="H621" s="1634"/>
      <c r="I621" s="1634"/>
      <c r="J621" s="1634"/>
      <c r="K621" s="1634"/>
      <c r="L621" s="1634"/>
      <c r="M621" s="1634"/>
      <c r="N621" s="1634"/>
      <c r="O621" s="1634"/>
      <c r="P621" s="1635"/>
      <c r="Q621" s="2302" t="s">
        <v>630</v>
      </c>
      <c r="R621" s="2302"/>
      <c r="S621" s="2302"/>
      <c r="T621" s="2302"/>
      <c r="U621" s="2302"/>
      <c r="V621" s="2302"/>
      <c r="W621" s="2302"/>
      <c r="X621" s="31"/>
      <c r="Y621" s="31"/>
      <c r="Z621" s="31"/>
      <c r="AA621" s="45"/>
      <c r="AB621" s="144"/>
      <c r="AC621" s="145"/>
      <c r="AD621" s="146"/>
      <c r="AE621" s="126"/>
      <c r="AF621" s="327"/>
      <c r="AG621" s="129"/>
      <c r="AH621" s="129"/>
      <c r="AI621" s="129"/>
      <c r="AJ621" s="129"/>
      <c r="AK621" s="129"/>
      <c r="AL621" s="129"/>
      <c r="AM621" s="129"/>
      <c r="AN621" s="129"/>
      <c r="AO621" s="129"/>
      <c r="AP621" s="31"/>
      <c r="AQ621" s="45"/>
      <c r="AR621" s="31"/>
    </row>
    <row r="622" spans="1:44">
      <c r="A622" s="1008"/>
      <c r="B622" s="59"/>
      <c r="C622" s="1497"/>
      <c r="D622" s="47"/>
      <c r="E622" s="1008"/>
      <c r="F622" s="32"/>
      <c r="G622" s="1633" t="s">
        <v>4</v>
      </c>
      <c r="H622" s="1634"/>
      <c r="I622" s="1634"/>
      <c r="J622" s="1635"/>
      <c r="K622" s="2231"/>
      <c r="L622" s="2231"/>
      <c r="M622" s="2231"/>
      <c r="N622" s="2231"/>
      <c r="O622" s="2303" t="s">
        <v>119</v>
      </c>
      <c r="P622" s="2304"/>
      <c r="Q622" s="2278" t="s">
        <v>103</v>
      </c>
      <c r="R622" s="2278"/>
      <c r="S622" s="2278"/>
      <c r="T622" s="2278"/>
      <c r="U622" s="2278"/>
      <c r="V622" s="2278"/>
      <c r="W622" s="2278"/>
      <c r="X622" s="31"/>
      <c r="Y622" s="31"/>
      <c r="Z622" s="31"/>
      <c r="AA622" s="45"/>
      <c r="AB622" s="144"/>
      <c r="AC622" s="145"/>
      <c r="AD622" s="146"/>
      <c r="AE622" s="126"/>
      <c r="AF622" s="327"/>
      <c r="AG622" s="129"/>
      <c r="AH622" s="129"/>
      <c r="AI622" s="129"/>
      <c r="AJ622" s="129"/>
      <c r="AK622" s="129"/>
      <c r="AL622" s="129"/>
      <c r="AM622" s="129"/>
      <c r="AN622" s="129"/>
      <c r="AO622" s="129"/>
      <c r="AP622" s="31"/>
      <c r="AQ622" s="45"/>
      <c r="AR622" s="31"/>
    </row>
    <row r="623" spans="1:44">
      <c r="A623" s="1008"/>
      <c r="B623" s="59"/>
      <c r="C623" s="1497"/>
      <c r="D623" s="47"/>
      <c r="E623" s="1008"/>
      <c r="F623" s="32"/>
      <c r="G623" s="1633" t="s">
        <v>5</v>
      </c>
      <c r="H623" s="1634"/>
      <c r="I623" s="1634"/>
      <c r="J623" s="1635"/>
      <c r="K623" s="2305"/>
      <c r="L623" s="2305"/>
      <c r="M623" s="2305"/>
      <c r="N623" s="2305"/>
      <c r="O623" s="2306" t="s">
        <v>119</v>
      </c>
      <c r="P623" s="2307"/>
      <c r="Q623" s="2278" t="s">
        <v>103</v>
      </c>
      <c r="R623" s="2278"/>
      <c r="S623" s="2278"/>
      <c r="T623" s="2278"/>
      <c r="U623" s="2278"/>
      <c r="V623" s="2278"/>
      <c r="W623" s="2278"/>
      <c r="X623" s="31"/>
      <c r="Y623" s="31"/>
      <c r="Z623" s="31"/>
      <c r="AA623" s="45"/>
      <c r="AB623" s="144"/>
      <c r="AC623" s="145"/>
      <c r="AD623" s="146"/>
      <c r="AE623" s="126"/>
      <c r="AF623" s="327"/>
      <c r="AG623" s="129"/>
      <c r="AH623" s="129"/>
      <c r="AI623" s="129"/>
      <c r="AJ623" s="129"/>
      <c r="AK623" s="129"/>
      <c r="AL623" s="129"/>
      <c r="AM623" s="129"/>
      <c r="AN623" s="129"/>
      <c r="AO623" s="129"/>
      <c r="AP623" s="31"/>
      <c r="AQ623" s="45"/>
      <c r="AR623" s="31"/>
    </row>
    <row r="624" spans="1:44">
      <c r="A624" s="47"/>
      <c r="B624" s="59"/>
      <c r="C624" s="1497"/>
      <c r="D624" s="47"/>
      <c r="E624" s="1008"/>
      <c r="F624" s="32"/>
      <c r="G624" s="31"/>
      <c r="H624" s="31"/>
      <c r="I624" s="31"/>
      <c r="J624" s="31"/>
      <c r="K624" s="31"/>
      <c r="L624" s="31"/>
      <c r="M624" s="31"/>
      <c r="N624" s="31"/>
      <c r="O624" s="31"/>
      <c r="P624" s="31"/>
      <c r="Q624" s="31"/>
      <c r="R624" s="31"/>
      <c r="S624" s="31"/>
      <c r="T624" s="31"/>
      <c r="U624" s="31"/>
      <c r="V624" s="31"/>
      <c r="W624" s="31"/>
      <c r="X624" s="31"/>
      <c r="Y624" s="31"/>
      <c r="Z624" s="31"/>
      <c r="AA624" s="45"/>
      <c r="AB624" s="144"/>
      <c r="AC624" s="145"/>
      <c r="AD624" s="146"/>
      <c r="AE624" s="126"/>
      <c r="AF624" s="327"/>
      <c r="AG624" s="129"/>
      <c r="AH624" s="129"/>
      <c r="AI624" s="129"/>
      <c r="AJ624" s="129"/>
      <c r="AK624" s="129"/>
      <c r="AL624" s="129"/>
      <c r="AM624" s="129"/>
      <c r="AN624" s="129"/>
      <c r="AO624" s="129"/>
      <c r="AP624" s="31"/>
      <c r="AQ624" s="45"/>
      <c r="AR624" s="31"/>
    </row>
    <row r="625" spans="1:44">
      <c r="A625" s="47"/>
      <c r="B625" s="59"/>
      <c r="C625" s="1497"/>
      <c r="D625" s="47"/>
      <c r="E625" s="1008"/>
      <c r="F625" s="32"/>
      <c r="G625" s="2243" t="s">
        <v>126</v>
      </c>
      <c r="H625" s="2243"/>
      <c r="I625" s="2243"/>
      <c r="J625" s="2243"/>
      <c r="K625" s="2243"/>
      <c r="L625" s="2243"/>
      <c r="M625" s="2243"/>
      <c r="N625" s="2243"/>
      <c r="O625" s="2243"/>
      <c r="P625" s="2243"/>
      <c r="Q625" s="2243"/>
      <c r="R625" s="2243"/>
      <c r="S625" s="2243"/>
      <c r="T625" s="2243"/>
      <c r="U625" s="2244"/>
      <c r="V625" s="1388" t="s">
        <v>103</v>
      </c>
      <c r="W625" s="1389"/>
      <c r="X625" s="1389"/>
      <c r="Y625" s="1390"/>
      <c r="Z625" s="31"/>
      <c r="AA625" s="45"/>
      <c r="AB625" s="144"/>
      <c r="AC625" s="145"/>
      <c r="AD625" s="146"/>
      <c r="AE625" s="126"/>
      <c r="AF625" s="327"/>
      <c r="AG625" s="129"/>
      <c r="AH625" s="129"/>
      <c r="AI625" s="129"/>
      <c r="AJ625" s="129"/>
      <c r="AK625" s="129"/>
      <c r="AL625" s="129"/>
      <c r="AM625" s="129"/>
      <c r="AN625" s="129"/>
      <c r="AO625" s="129"/>
      <c r="AP625" s="31"/>
      <c r="AQ625" s="45"/>
      <c r="AR625" s="31"/>
    </row>
    <row r="626" spans="1:44">
      <c r="A626" s="47"/>
      <c r="B626" s="59"/>
      <c r="C626" s="1497"/>
      <c r="D626" s="47"/>
      <c r="E626" s="1008"/>
      <c r="F626" s="32"/>
      <c r="G626" s="31"/>
      <c r="H626" s="31"/>
      <c r="I626" s="31"/>
      <c r="J626" s="31"/>
      <c r="K626" s="31"/>
      <c r="L626" s="31"/>
      <c r="M626" s="31"/>
      <c r="N626" s="31"/>
      <c r="O626" s="31"/>
      <c r="P626" s="31"/>
      <c r="Q626" s="31"/>
      <c r="R626" s="31"/>
      <c r="S626" s="31"/>
      <c r="T626" s="31"/>
      <c r="U626" s="31"/>
      <c r="V626" s="31"/>
      <c r="W626" s="31"/>
      <c r="X626" s="31"/>
      <c r="Y626" s="31"/>
      <c r="Z626" s="31"/>
      <c r="AA626" s="45"/>
      <c r="AB626" s="144"/>
      <c r="AC626" s="145"/>
      <c r="AD626" s="146"/>
      <c r="AE626" s="126"/>
      <c r="AF626" s="327"/>
      <c r="AG626" s="129"/>
      <c r="AH626" s="129"/>
      <c r="AI626" s="129"/>
      <c r="AJ626" s="129"/>
      <c r="AK626" s="129"/>
      <c r="AL626" s="129"/>
      <c r="AM626" s="129"/>
      <c r="AN626" s="129"/>
      <c r="AO626" s="129"/>
      <c r="AP626" s="31"/>
      <c r="AQ626" s="45"/>
      <c r="AR626" s="31"/>
    </row>
    <row r="627" spans="1:44">
      <c r="A627" s="47"/>
      <c r="B627" s="59"/>
      <c r="C627" s="1497"/>
      <c r="D627" s="47"/>
      <c r="E627" s="1008"/>
      <c r="F627" s="32"/>
      <c r="G627" s="2386" t="s">
        <v>1148</v>
      </c>
      <c r="H627" s="2386"/>
      <c r="I627" s="2386"/>
      <c r="J627" s="2386"/>
      <c r="K627" s="2386"/>
      <c r="L627" s="2386"/>
      <c r="M627" s="2386"/>
      <c r="N627" s="2386"/>
      <c r="O627" s="2386"/>
      <c r="P627" s="2386"/>
      <c r="Q627" s="2386"/>
      <c r="R627" s="2386"/>
      <c r="S627" s="2386"/>
      <c r="T627" s="2386"/>
      <c r="U627" s="2387"/>
      <c r="V627" s="1388" t="s">
        <v>103</v>
      </c>
      <c r="W627" s="1389"/>
      <c r="X627" s="1389"/>
      <c r="Y627" s="1390"/>
      <c r="Z627" s="31"/>
      <c r="AA627" s="45"/>
      <c r="AB627" s="144"/>
      <c r="AC627" s="145"/>
      <c r="AD627" s="146"/>
      <c r="AE627" s="126"/>
      <c r="AF627" s="327"/>
      <c r="AG627" s="129"/>
      <c r="AH627" s="129"/>
      <c r="AI627" s="129"/>
      <c r="AJ627" s="129"/>
      <c r="AK627" s="129"/>
      <c r="AL627" s="129"/>
      <c r="AM627" s="129"/>
      <c r="AN627" s="129"/>
      <c r="AO627" s="129"/>
      <c r="AP627" s="31"/>
      <c r="AQ627" s="45"/>
      <c r="AR627" s="31"/>
    </row>
    <row r="628" spans="1:44">
      <c r="A628" s="47"/>
      <c r="B628" s="59"/>
      <c r="C628" s="1497"/>
      <c r="D628" s="47"/>
      <c r="E628" s="1008"/>
      <c r="F628" s="32"/>
      <c r="G628" s="148"/>
      <c r="H628" s="31"/>
      <c r="I628" s="31"/>
      <c r="J628" s="31"/>
      <c r="K628" s="31"/>
      <c r="L628" s="31"/>
      <c r="M628" s="31"/>
      <c r="N628" s="31"/>
      <c r="O628" s="31"/>
      <c r="P628" s="31"/>
      <c r="Q628" s="31"/>
      <c r="R628" s="31"/>
      <c r="S628" s="31"/>
      <c r="T628" s="31"/>
      <c r="U628" s="31"/>
      <c r="V628" s="31"/>
      <c r="W628" s="31"/>
      <c r="X628" s="31"/>
      <c r="Y628" s="31"/>
      <c r="Z628" s="31"/>
      <c r="AA628" s="45"/>
      <c r="AB628" s="144"/>
      <c r="AC628" s="145"/>
      <c r="AD628" s="146"/>
      <c r="AE628" s="126"/>
      <c r="AF628" s="327"/>
      <c r="AG628" s="129"/>
      <c r="AH628" s="129"/>
      <c r="AI628" s="129"/>
      <c r="AJ628" s="129"/>
      <c r="AK628" s="129"/>
      <c r="AL628" s="129"/>
      <c r="AM628" s="129"/>
      <c r="AN628" s="129"/>
      <c r="AO628" s="129"/>
      <c r="AP628" s="31"/>
      <c r="AQ628" s="45"/>
      <c r="AR628" s="31"/>
    </row>
    <row r="629" spans="1:44">
      <c r="A629" s="47"/>
      <c r="B629" s="59"/>
      <c r="C629" s="1497"/>
      <c r="D629" s="47"/>
      <c r="E629" s="1008"/>
      <c r="F629" s="32"/>
      <c r="G629" s="2243" t="s">
        <v>127</v>
      </c>
      <c r="H629" s="2243"/>
      <c r="I629" s="2243"/>
      <c r="J629" s="2243"/>
      <c r="K629" s="2243"/>
      <c r="L629" s="2243"/>
      <c r="M629" s="2243"/>
      <c r="N629" s="2243"/>
      <c r="O629" s="2243"/>
      <c r="P629" s="2243"/>
      <c r="Q629" s="2243"/>
      <c r="R629" s="2243"/>
      <c r="S629" s="2243"/>
      <c r="T629" s="2243"/>
      <c r="U629" s="2244"/>
      <c r="V629" s="1388" t="s">
        <v>103</v>
      </c>
      <c r="W629" s="1389"/>
      <c r="X629" s="1389"/>
      <c r="Y629" s="1390"/>
      <c r="Z629" s="31"/>
      <c r="AA629" s="45"/>
      <c r="AB629" s="144"/>
      <c r="AC629" s="145"/>
      <c r="AD629" s="146"/>
      <c r="AE629" s="126"/>
      <c r="AF629" s="327"/>
      <c r="AG629" s="129"/>
      <c r="AH629" s="129"/>
      <c r="AI629" s="129"/>
      <c r="AJ629" s="129"/>
      <c r="AK629" s="129"/>
      <c r="AL629" s="129"/>
      <c r="AM629" s="129"/>
      <c r="AN629" s="129"/>
      <c r="AO629" s="129"/>
      <c r="AP629" s="31"/>
      <c r="AQ629" s="45"/>
      <c r="AR629" s="31"/>
    </row>
    <row r="630" spans="1:44">
      <c r="A630" s="47"/>
      <c r="B630" s="59"/>
      <c r="C630" s="1497"/>
      <c r="D630" s="47"/>
      <c r="E630" s="1008"/>
      <c r="F630" s="32"/>
      <c r="G630" s="148"/>
      <c r="H630" s="31"/>
      <c r="I630" s="31"/>
      <c r="J630" s="31"/>
      <c r="K630" s="31"/>
      <c r="L630" s="31"/>
      <c r="M630" s="31"/>
      <c r="N630" s="31"/>
      <c r="O630" s="31"/>
      <c r="P630" s="31"/>
      <c r="Q630" s="31"/>
      <c r="R630" s="31"/>
      <c r="S630" s="31"/>
      <c r="T630" s="31"/>
      <c r="U630" s="31"/>
      <c r="V630" s="31"/>
      <c r="W630" s="31"/>
      <c r="X630" s="31"/>
      <c r="Y630" s="31"/>
      <c r="Z630" s="31"/>
      <c r="AA630" s="45"/>
      <c r="AB630" s="144"/>
      <c r="AC630" s="145"/>
      <c r="AD630" s="146"/>
      <c r="AE630" s="126"/>
      <c r="AF630" s="327"/>
      <c r="AG630" s="129"/>
      <c r="AH630" s="129"/>
      <c r="AI630" s="129"/>
      <c r="AJ630" s="129"/>
      <c r="AK630" s="129"/>
      <c r="AL630" s="129"/>
      <c r="AM630" s="129"/>
      <c r="AN630" s="129"/>
      <c r="AO630" s="129"/>
      <c r="AP630" s="31"/>
      <c r="AQ630" s="45"/>
      <c r="AR630" s="31"/>
    </row>
    <row r="631" spans="1:44">
      <c r="A631" s="47"/>
      <c r="B631" s="59"/>
      <c r="C631" s="1497"/>
      <c r="D631" s="47"/>
      <c r="E631" s="1008"/>
      <c r="F631" s="32"/>
      <c r="G631" s="2388" t="s">
        <v>1149</v>
      </c>
      <c r="H631" s="2388"/>
      <c r="I631" s="2388"/>
      <c r="J631" s="2388"/>
      <c r="K631" s="2388"/>
      <c r="L631" s="2388"/>
      <c r="M631" s="2388"/>
      <c r="N631" s="2388"/>
      <c r="O631" s="2388"/>
      <c r="P631" s="2388"/>
      <c r="Q631" s="2388"/>
      <c r="R631" s="2388"/>
      <c r="S631" s="2388"/>
      <c r="T631" s="2388"/>
      <c r="U631" s="2388"/>
      <c r="V631" s="2388"/>
      <c r="W631" s="2388"/>
      <c r="X631" s="2388"/>
      <c r="Y631" s="2388"/>
      <c r="Z631" s="2388"/>
      <c r="AA631" s="45"/>
      <c r="AB631" s="144"/>
      <c r="AC631" s="145"/>
      <c r="AD631" s="146"/>
      <c r="AE631" s="126"/>
      <c r="AF631" s="327"/>
      <c r="AG631" s="129"/>
      <c r="AH631" s="129"/>
      <c r="AI631" s="129"/>
      <c r="AJ631" s="129"/>
      <c r="AK631" s="129"/>
      <c r="AL631" s="129"/>
      <c r="AM631" s="129"/>
      <c r="AN631" s="129"/>
      <c r="AO631" s="129"/>
      <c r="AP631" s="31"/>
      <c r="AQ631" s="45"/>
      <c r="AR631" s="31"/>
    </row>
    <row r="632" spans="1:44">
      <c r="A632" s="47"/>
      <c r="B632" s="59"/>
      <c r="C632" s="1497"/>
      <c r="D632" s="47"/>
      <c r="E632" s="1008"/>
      <c r="F632" s="32"/>
      <c r="G632" s="2161"/>
      <c r="H632" s="2162"/>
      <c r="I632" s="2162"/>
      <c r="J632" s="2162"/>
      <c r="K632" s="2162"/>
      <c r="L632" s="2162"/>
      <c r="M632" s="2162"/>
      <c r="N632" s="2162"/>
      <c r="O632" s="2162"/>
      <c r="P632" s="2162"/>
      <c r="Q632" s="2162"/>
      <c r="R632" s="2162"/>
      <c r="S632" s="2162"/>
      <c r="T632" s="2162"/>
      <c r="U632" s="2162"/>
      <c r="V632" s="2162"/>
      <c r="W632" s="2162"/>
      <c r="X632" s="2162"/>
      <c r="Y632" s="2162"/>
      <c r="Z632" s="2163"/>
      <c r="AA632" s="45"/>
      <c r="AB632" s="144"/>
      <c r="AC632" s="145"/>
      <c r="AD632" s="146"/>
      <c r="AE632" s="126"/>
      <c r="AF632" s="327"/>
      <c r="AG632" s="129"/>
      <c r="AH632" s="129"/>
      <c r="AI632" s="129"/>
      <c r="AJ632" s="129"/>
      <c r="AK632" s="129"/>
      <c r="AL632" s="129"/>
      <c r="AM632" s="129"/>
      <c r="AN632" s="129"/>
      <c r="AO632" s="129"/>
      <c r="AP632" s="31"/>
      <c r="AQ632" s="45"/>
      <c r="AR632" s="31"/>
    </row>
    <row r="633" spans="1:44">
      <c r="A633" s="328"/>
      <c r="B633" s="330"/>
      <c r="C633" s="105"/>
      <c r="D633" s="139"/>
      <c r="E633" s="1008"/>
      <c r="F633" s="142"/>
      <c r="G633" s="2164"/>
      <c r="H633" s="2165"/>
      <c r="I633" s="2165"/>
      <c r="J633" s="2165"/>
      <c r="K633" s="2165"/>
      <c r="L633" s="2165"/>
      <c r="M633" s="2165"/>
      <c r="N633" s="2165"/>
      <c r="O633" s="2165"/>
      <c r="P633" s="2165"/>
      <c r="Q633" s="2165"/>
      <c r="R633" s="2165"/>
      <c r="S633" s="2165"/>
      <c r="T633" s="2165"/>
      <c r="U633" s="2165"/>
      <c r="V633" s="2165"/>
      <c r="W633" s="2165"/>
      <c r="X633" s="2165"/>
      <c r="Y633" s="2165"/>
      <c r="Z633" s="2166"/>
      <c r="AA633" s="143"/>
      <c r="AB633" s="144"/>
      <c r="AC633" s="145"/>
      <c r="AD633" s="146"/>
      <c r="AE633" s="126"/>
      <c r="AF633" s="327"/>
      <c r="AG633" s="129"/>
      <c r="AH633" s="129"/>
      <c r="AI633" s="129"/>
      <c r="AJ633" s="129"/>
      <c r="AK633" s="129"/>
      <c r="AL633" s="129"/>
      <c r="AM633" s="129"/>
      <c r="AN633" s="129"/>
      <c r="AO633" s="129"/>
      <c r="AP633" s="31"/>
      <c r="AQ633" s="45"/>
      <c r="AR633" s="31"/>
    </row>
    <row r="634" spans="1:44">
      <c r="A634" s="328"/>
      <c r="B634" s="330"/>
      <c r="C634" s="105"/>
      <c r="D634" s="139"/>
      <c r="E634" s="1008"/>
      <c r="F634" s="142"/>
      <c r="G634" s="2167"/>
      <c r="H634" s="2168"/>
      <c r="I634" s="2168"/>
      <c r="J634" s="2168"/>
      <c r="K634" s="2168"/>
      <c r="L634" s="2168"/>
      <c r="M634" s="2168"/>
      <c r="N634" s="2168"/>
      <c r="O634" s="2168"/>
      <c r="P634" s="2168"/>
      <c r="Q634" s="2168"/>
      <c r="R634" s="2168"/>
      <c r="S634" s="2168"/>
      <c r="T634" s="2168"/>
      <c r="U634" s="2168"/>
      <c r="V634" s="2168"/>
      <c r="W634" s="2168"/>
      <c r="X634" s="2168"/>
      <c r="Y634" s="2168"/>
      <c r="Z634" s="2169"/>
      <c r="AA634" s="143"/>
      <c r="AB634" s="144"/>
      <c r="AC634" s="145"/>
      <c r="AD634" s="146"/>
      <c r="AE634" s="126"/>
      <c r="AF634" s="327"/>
      <c r="AG634" s="129"/>
      <c r="AH634" s="129"/>
      <c r="AI634" s="129"/>
      <c r="AJ634" s="129"/>
      <c r="AK634" s="129"/>
      <c r="AL634" s="129"/>
      <c r="AM634" s="129"/>
      <c r="AN634" s="129"/>
      <c r="AO634" s="129"/>
      <c r="AP634" s="31"/>
      <c r="AQ634" s="45"/>
      <c r="AR634" s="31"/>
    </row>
    <row r="635" spans="1:44">
      <c r="A635" s="328"/>
      <c r="B635" s="330"/>
      <c r="C635" s="105"/>
      <c r="D635" s="139"/>
      <c r="E635" s="1008"/>
      <c r="F635" s="142"/>
      <c r="G635" s="46"/>
      <c r="H635" s="46"/>
      <c r="I635" s="46"/>
      <c r="J635" s="46"/>
      <c r="K635" s="46"/>
      <c r="L635" s="46"/>
      <c r="M635" s="46"/>
      <c r="N635" s="46"/>
      <c r="O635" s="46"/>
      <c r="P635" s="46"/>
      <c r="Q635" s="46"/>
      <c r="R635" s="46"/>
      <c r="S635" s="46"/>
      <c r="T635" s="46"/>
      <c r="U635" s="46"/>
      <c r="V635" s="46"/>
      <c r="W635" s="46"/>
      <c r="X635" s="46"/>
      <c r="Y635" s="46"/>
      <c r="Z635" s="46"/>
      <c r="AA635" s="143"/>
      <c r="AB635" s="144"/>
      <c r="AC635" s="145"/>
      <c r="AD635" s="146"/>
      <c r="AE635" s="126"/>
      <c r="AF635" s="327"/>
      <c r="AG635" s="129"/>
      <c r="AH635" s="129"/>
      <c r="AI635" s="129"/>
      <c r="AJ635" s="129"/>
      <c r="AK635" s="129"/>
      <c r="AL635" s="129"/>
      <c r="AM635" s="129"/>
      <c r="AN635" s="129"/>
      <c r="AO635" s="129"/>
      <c r="AP635" s="31"/>
      <c r="AQ635" s="45"/>
      <c r="AR635" s="31"/>
    </row>
    <row r="636" spans="1:44" ht="5.25" customHeight="1">
      <c r="A636" s="328"/>
      <c r="B636" s="330"/>
      <c r="C636" s="105"/>
      <c r="D636" s="139"/>
      <c r="E636" s="139"/>
      <c r="F636" s="142"/>
      <c r="G636" s="46"/>
      <c r="H636" s="46"/>
      <c r="I636" s="46"/>
      <c r="J636" s="46"/>
      <c r="K636" s="46"/>
      <c r="L636" s="46"/>
      <c r="M636" s="46"/>
      <c r="N636" s="46"/>
      <c r="O636" s="46"/>
      <c r="P636" s="46"/>
      <c r="Q636" s="46"/>
      <c r="R636" s="46"/>
      <c r="S636" s="46"/>
      <c r="T636" s="46"/>
      <c r="U636" s="46"/>
      <c r="V636" s="46"/>
      <c r="W636" s="46"/>
      <c r="X636" s="46"/>
      <c r="Y636" s="46"/>
      <c r="Z636" s="46"/>
      <c r="AA636" s="143"/>
      <c r="AB636" s="144"/>
      <c r="AC636" s="145"/>
      <c r="AD636" s="146"/>
      <c r="AE636" s="126"/>
      <c r="AF636" s="327"/>
      <c r="AG636" s="129"/>
      <c r="AH636" s="129"/>
      <c r="AI636" s="129"/>
      <c r="AJ636" s="129"/>
      <c r="AK636" s="129"/>
      <c r="AL636" s="129"/>
      <c r="AM636" s="129"/>
      <c r="AN636" s="129"/>
      <c r="AO636" s="129"/>
      <c r="AP636" s="31"/>
      <c r="AQ636" s="45"/>
      <c r="AR636" s="31"/>
    </row>
    <row r="637" spans="1:44" ht="13.5" customHeight="1">
      <c r="A637" s="1056" t="s">
        <v>1134</v>
      </c>
      <c r="B637" s="1090" t="s">
        <v>1123</v>
      </c>
      <c r="C637" s="1180" t="s">
        <v>578</v>
      </c>
      <c r="D637" s="63" t="s">
        <v>240</v>
      </c>
      <c r="E637" s="1056" t="s">
        <v>1157</v>
      </c>
      <c r="F637" s="32"/>
      <c r="G637" s="1217" t="s">
        <v>72</v>
      </c>
      <c r="H637" s="1217"/>
      <c r="I637" s="1217"/>
      <c r="J637" s="1217"/>
      <c r="K637" s="1217"/>
      <c r="L637" s="1217"/>
      <c r="M637" s="2158"/>
      <c r="N637" s="1665" t="s">
        <v>114</v>
      </c>
      <c r="O637" s="1665"/>
      <c r="P637" s="1665"/>
      <c r="Q637" s="1665"/>
      <c r="R637" s="1665"/>
      <c r="S637" s="1665"/>
      <c r="T637" s="1665"/>
      <c r="U637" s="1665"/>
      <c r="V637" s="1665"/>
      <c r="W637" s="31"/>
      <c r="X637" s="31"/>
      <c r="Y637" s="31"/>
      <c r="Z637" s="31"/>
      <c r="AA637" s="143"/>
      <c r="AB637" s="1082" t="s">
        <v>495</v>
      </c>
      <c r="AC637" s="1113"/>
      <c r="AD637" s="1114"/>
      <c r="AE637" s="126"/>
      <c r="AF637" s="327"/>
      <c r="AG637" s="129"/>
      <c r="AH637" s="129"/>
      <c r="AI637" s="129"/>
      <c r="AJ637" s="129"/>
      <c r="AK637" s="129"/>
      <c r="AL637" s="129"/>
      <c r="AM637" s="129"/>
      <c r="AN637" s="129"/>
      <c r="AO637" s="129"/>
      <c r="AP637" s="31"/>
      <c r="AQ637" s="45"/>
      <c r="AR637" s="31"/>
    </row>
    <row r="638" spans="1:44">
      <c r="A638" s="1056"/>
      <c r="B638" s="1090"/>
      <c r="C638" s="1180"/>
      <c r="D638" s="49"/>
      <c r="E638" s="1056"/>
      <c r="F638" s="32"/>
      <c r="G638" s="1217"/>
      <c r="H638" s="1217"/>
      <c r="I638" s="1217"/>
      <c r="J638" s="1217"/>
      <c r="K638" s="1217"/>
      <c r="L638" s="1217"/>
      <c r="M638" s="2158"/>
      <c r="N638" s="1665"/>
      <c r="O638" s="1665"/>
      <c r="P638" s="1665"/>
      <c r="Q638" s="1665"/>
      <c r="R638" s="1665"/>
      <c r="S638" s="1665"/>
      <c r="T638" s="1665"/>
      <c r="U638" s="1665"/>
      <c r="V638" s="1665"/>
      <c r="W638" s="31"/>
      <c r="X638" s="31"/>
      <c r="Y638" s="31"/>
      <c r="Z638" s="31"/>
      <c r="AA638" s="143"/>
      <c r="AB638" s="1082"/>
      <c r="AC638" s="1113"/>
      <c r="AD638" s="1114"/>
      <c r="AE638" s="126"/>
      <c r="AF638" s="327"/>
      <c r="AG638" s="129"/>
      <c r="AH638" s="129"/>
      <c r="AI638" s="129"/>
      <c r="AJ638" s="129"/>
      <c r="AK638" s="129"/>
      <c r="AL638" s="129"/>
      <c r="AM638" s="129"/>
      <c r="AN638" s="129"/>
      <c r="AO638" s="129"/>
      <c r="AP638" s="31"/>
      <c r="AQ638" s="45"/>
      <c r="AR638" s="31"/>
    </row>
    <row r="639" spans="1:44">
      <c r="A639" s="1056"/>
      <c r="B639" s="59"/>
      <c r="C639" s="1180"/>
      <c r="D639" s="49"/>
      <c r="E639" s="1056"/>
      <c r="F639" s="32"/>
      <c r="G639" s="31"/>
      <c r="H639" s="31"/>
      <c r="I639" s="31"/>
      <c r="J639" s="31"/>
      <c r="K639" s="31"/>
      <c r="L639" s="31"/>
      <c r="M639" s="31"/>
      <c r="N639" s="31"/>
      <c r="O639" s="31"/>
      <c r="P639" s="31"/>
      <c r="Q639" s="31"/>
      <c r="R639" s="31"/>
      <c r="S639" s="31"/>
      <c r="T639" s="31"/>
      <c r="U639" s="31"/>
      <c r="V639" s="31"/>
      <c r="W639" s="31"/>
      <c r="X639" s="31"/>
      <c r="Y639" s="31"/>
      <c r="Z639" s="31"/>
      <c r="AA639" s="143"/>
      <c r="AB639" s="1082"/>
      <c r="AC639" s="1113"/>
      <c r="AD639" s="1114"/>
      <c r="AE639" s="126"/>
      <c r="AF639" s="327"/>
      <c r="AG639" s="129"/>
      <c r="AH639" s="129"/>
      <c r="AI639" s="129"/>
      <c r="AJ639" s="129"/>
      <c r="AK639" s="129"/>
      <c r="AL639" s="129"/>
      <c r="AM639" s="129"/>
      <c r="AN639" s="129"/>
      <c r="AO639" s="129"/>
      <c r="AP639" s="31"/>
      <c r="AQ639" s="45"/>
      <c r="AR639" s="31"/>
    </row>
    <row r="640" spans="1:44">
      <c r="A640" s="1056"/>
      <c r="B640" s="59"/>
      <c r="C640" s="1180"/>
      <c r="D640" s="49"/>
      <c r="E640" s="1056"/>
      <c r="F640" s="32"/>
      <c r="G640" s="31" t="s">
        <v>708</v>
      </c>
      <c r="H640" s="31"/>
      <c r="I640" s="31"/>
      <c r="J640" s="31"/>
      <c r="K640" s="31"/>
      <c r="L640" s="2278" t="s">
        <v>709</v>
      </c>
      <c r="M640" s="2278"/>
      <c r="N640" s="2278"/>
      <c r="O640" s="2278"/>
      <c r="P640" s="2278"/>
      <c r="Q640" s="2278"/>
      <c r="R640" s="2278"/>
      <c r="S640" s="2278"/>
      <c r="T640" s="31"/>
      <c r="U640" s="31"/>
      <c r="V640" s="31"/>
      <c r="W640" s="31"/>
      <c r="X640" s="31"/>
      <c r="Y640" s="31"/>
      <c r="Z640" s="31"/>
      <c r="AA640" s="143"/>
      <c r="AB640" s="213"/>
      <c r="AC640" s="214"/>
      <c r="AD640" s="215"/>
      <c r="AE640" s="126"/>
      <c r="AF640" s="327"/>
      <c r="AG640" s="129"/>
      <c r="AH640" s="129"/>
      <c r="AI640" s="129"/>
      <c r="AJ640" s="129"/>
      <c r="AK640" s="129"/>
      <c r="AL640" s="129"/>
      <c r="AM640" s="129"/>
      <c r="AN640" s="129"/>
      <c r="AO640" s="129"/>
      <c r="AP640" s="31"/>
      <c r="AQ640" s="31"/>
      <c r="AR640" s="31"/>
    </row>
    <row r="641" spans="1:44">
      <c r="A641" s="1056"/>
      <c r="B641" s="59"/>
      <c r="C641" s="1180"/>
      <c r="D641" s="49"/>
      <c r="E641" s="1056"/>
      <c r="F641" s="32"/>
      <c r="W641" s="31"/>
      <c r="X641" s="31"/>
      <c r="Y641" s="31"/>
      <c r="Z641" s="31"/>
      <c r="AA641" s="143"/>
      <c r="AB641" s="144"/>
      <c r="AC641" s="145"/>
      <c r="AD641" s="146"/>
      <c r="AE641" s="126"/>
      <c r="AF641" s="327"/>
      <c r="AG641" s="129"/>
      <c r="AH641" s="129"/>
      <c r="AI641" s="129"/>
    </row>
    <row r="642" spans="1:44">
      <c r="A642" s="1056"/>
      <c r="B642" s="59"/>
      <c r="C642" s="1180"/>
      <c r="D642" s="49"/>
      <c r="E642" s="1056"/>
      <c r="F642" s="32"/>
      <c r="G642" s="1633" t="s">
        <v>135</v>
      </c>
      <c r="H642" s="1634"/>
      <c r="I642" s="1634"/>
      <c r="J642" s="1634"/>
      <c r="K642" s="1634"/>
      <c r="L642" s="1634"/>
      <c r="M642" s="1634"/>
      <c r="N642" s="1634"/>
      <c r="O642" s="1634"/>
      <c r="P642" s="1635"/>
      <c r="Q642" s="2302" t="s">
        <v>128</v>
      </c>
      <c r="R642" s="2302"/>
      <c r="S642" s="2302"/>
      <c r="T642" s="2302"/>
      <c r="U642" s="2302"/>
      <c r="V642" s="2302"/>
      <c r="W642" s="110"/>
      <c r="X642" s="110"/>
      <c r="Y642" s="110"/>
      <c r="Z642" s="106"/>
      <c r="AA642" s="143"/>
      <c r="AB642" s="144"/>
      <c r="AC642" s="145"/>
      <c r="AD642" s="146"/>
      <c r="AE642" s="126"/>
      <c r="AF642" s="327"/>
      <c r="AG642" s="129"/>
      <c r="AH642" s="129"/>
      <c r="AI642" s="129"/>
    </row>
    <row r="643" spans="1:44">
      <c r="A643" s="1056"/>
      <c r="B643" s="59"/>
      <c r="C643" s="1180"/>
      <c r="D643" s="49"/>
      <c r="E643" s="1056"/>
      <c r="F643" s="32"/>
      <c r="G643" s="2378" t="s">
        <v>129</v>
      </c>
      <c r="H643" s="2379"/>
      <c r="I643" s="2379"/>
      <c r="J643" s="2379"/>
      <c r="K643" s="2379"/>
      <c r="L643" s="2379"/>
      <c r="M643" s="2379"/>
      <c r="N643" s="2379"/>
      <c r="O643" s="2379"/>
      <c r="P643" s="2380"/>
      <c r="Q643" s="2278" t="s">
        <v>110</v>
      </c>
      <c r="R643" s="2278"/>
      <c r="S643" s="2278"/>
      <c r="T643" s="2278"/>
      <c r="U643" s="2278"/>
      <c r="V643" s="2278"/>
      <c r="W643" s="106"/>
      <c r="X643" s="106"/>
      <c r="Y643" s="106"/>
      <c r="Z643" s="106"/>
      <c r="AA643" s="143"/>
      <c r="AB643" s="144"/>
      <c r="AC643" s="145"/>
      <c r="AD643" s="146"/>
      <c r="AE643" s="126"/>
      <c r="AF643" s="327"/>
      <c r="AG643" s="129"/>
      <c r="AH643" s="129"/>
      <c r="AI643" s="129"/>
    </row>
    <row r="644" spans="1:44">
      <c r="A644" s="1056"/>
      <c r="B644" s="59"/>
      <c r="C644" s="1180"/>
      <c r="D644" s="49"/>
      <c r="E644" s="1056"/>
      <c r="F644" s="32"/>
      <c r="G644" s="2378" t="s">
        <v>130</v>
      </c>
      <c r="H644" s="2379"/>
      <c r="I644" s="2379"/>
      <c r="J644" s="2379"/>
      <c r="K644" s="2379"/>
      <c r="L644" s="2379"/>
      <c r="M644" s="2379"/>
      <c r="N644" s="2379"/>
      <c r="O644" s="2379"/>
      <c r="P644" s="2380"/>
      <c r="Q644" s="2278" t="s">
        <v>103</v>
      </c>
      <c r="R644" s="2278"/>
      <c r="S644" s="2278"/>
      <c r="T644" s="2278"/>
      <c r="U644" s="2278"/>
      <c r="V644" s="2278"/>
      <c r="W644" s="31"/>
      <c r="X644" s="31"/>
      <c r="Y644" s="31"/>
      <c r="Z644" s="31"/>
      <c r="AA644" s="143"/>
      <c r="AB644" s="144"/>
      <c r="AC644" s="145"/>
      <c r="AD644" s="146"/>
      <c r="AE644" s="126"/>
      <c r="AF644" s="327"/>
      <c r="AG644" s="129"/>
      <c r="AH644" s="129"/>
      <c r="AI644" s="129"/>
    </row>
    <row r="645" spans="1:44" ht="13.5" customHeight="1">
      <c r="A645" s="1056"/>
      <c r="B645" s="59"/>
      <c r="C645" s="1180"/>
      <c r="D645" s="49"/>
      <c r="E645" s="1056"/>
      <c r="F645" s="32"/>
      <c r="G645" s="2389" t="s">
        <v>184</v>
      </c>
      <c r="H645" s="2390"/>
      <c r="I645" s="2390"/>
      <c r="J645" s="2390"/>
      <c r="K645" s="2390"/>
      <c r="L645" s="2390"/>
      <c r="M645" s="2390"/>
      <c r="N645" s="2390"/>
      <c r="O645" s="2390"/>
      <c r="P645" s="2391"/>
      <c r="Q645" s="2278" t="s">
        <v>103</v>
      </c>
      <c r="R645" s="2278"/>
      <c r="S645" s="2278"/>
      <c r="T645" s="2278"/>
      <c r="U645" s="2278"/>
      <c r="V645" s="2278"/>
      <c r="W645" s="124"/>
      <c r="X645" s="124"/>
      <c r="Y645" s="124"/>
      <c r="Z645" s="124"/>
      <c r="AA645" s="143"/>
      <c r="AB645" s="144"/>
      <c r="AC645" s="145"/>
      <c r="AD645" s="146"/>
      <c r="AE645" s="126"/>
      <c r="AF645" s="327"/>
      <c r="AG645" s="129"/>
      <c r="AH645" s="129"/>
      <c r="AI645" s="129"/>
    </row>
    <row r="646" spans="1:44">
      <c r="A646" s="1056"/>
      <c r="B646" s="59"/>
      <c r="C646" s="1180"/>
      <c r="D646" s="49"/>
      <c r="E646" s="1056"/>
      <c r="F646" s="360"/>
      <c r="G646" s="2178"/>
      <c r="H646" s="2179"/>
      <c r="I646" s="2179"/>
      <c r="J646" s="2179"/>
      <c r="K646" s="2179"/>
      <c r="L646" s="2179"/>
      <c r="M646" s="2179"/>
      <c r="N646" s="2179"/>
      <c r="O646" s="2179"/>
      <c r="P646" s="2180"/>
      <c r="Q646" s="2278"/>
      <c r="R646" s="2278"/>
      <c r="S646" s="2278"/>
      <c r="T646" s="2278"/>
      <c r="U646" s="2278"/>
      <c r="V646" s="2278"/>
      <c r="W646" s="361"/>
      <c r="X646" s="361"/>
      <c r="Y646" s="361"/>
      <c r="Z646" s="361"/>
      <c r="AA646" s="143"/>
      <c r="AB646" s="144"/>
      <c r="AC646" s="145"/>
      <c r="AD646" s="146"/>
      <c r="AE646" s="126"/>
      <c r="AF646" s="327"/>
      <c r="AG646" s="129"/>
      <c r="AH646" s="129"/>
      <c r="AI646" s="129"/>
      <c r="AJ646" s="129"/>
      <c r="AK646" s="129"/>
      <c r="AL646" s="129"/>
      <c r="AM646" s="129"/>
      <c r="AN646" s="129"/>
      <c r="AO646" s="129"/>
      <c r="AP646" s="31"/>
      <c r="AQ646" s="45"/>
      <c r="AR646" s="31"/>
    </row>
    <row r="647" spans="1:44" ht="13.5" customHeight="1">
      <c r="A647" s="1056"/>
      <c r="B647" s="59"/>
      <c r="C647" s="1180"/>
      <c r="D647" s="49"/>
      <c r="E647" s="1056"/>
      <c r="F647" s="32"/>
      <c r="G647" s="2392" t="s">
        <v>131</v>
      </c>
      <c r="H647" s="2393"/>
      <c r="I647" s="2393"/>
      <c r="J647" s="2393"/>
      <c r="K647" s="2393"/>
      <c r="L647" s="2393"/>
      <c r="M647" s="2393"/>
      <c r="N647" s="2393"/>
      <c r="O647" s="2393"/>
      <c r="P647" s="2394"/>
      <c r="Q647" s="2278" t="s">
        <v>110</v>
      </c>
      <c r="R647" s="2278"/>
      <c r="S647" s="2278"/>
      <c r="T647" s="2278"/>
      <c r="U647" s="2278"/>
      <c r="V647" s="2278"/>
      <c r="AA647" s="143"/>
      <c r="AB647" s="144"/>
      <c r="AC647" s="145"/>
      <c r="AD647" s="146"/>
      <c r="AE647" s="126"/>
      <c r="AF647" s="327"/>
      <c r="AG647" s="129"/>
      <c r="AH647" s="129"/>
      <c r="AI647" s="129"/>
      <c r="AJ647" s="129"/>
      <c r="AK647" s="129"/>
      <c r="AL647" s="129"/>
      <c r="AM647" s="129"/>
      <c r="AN647" s="129"/>
      <c r="AO647" s="129"/>
      <c r="AP647" s="31"/>
      <c r="AQ647" s="45"/>
      <c r="AR647" s="31"/>
    </row>
    <row r="648" spans="1:44">
      <c r="A648" s="1056"/>
      <c r="B648" s="59"/>
      <c r="C648" s="1180"/>
      <c r="D648" s="49"/>
      <c r="E648" s="1056"/>
      <c r="F648" s="32"/>
      <c r="AA648" s="143"/>
      <c r="AB648" s="144"/>
      <c r="AC648" s="145"/>
      <c r="AD648" s="146"/>
      <c r="AE648" s="126"/>
      <c r="AF648" s="327"/>
      <c r="AG648" s="129"/>
      <c r="AH648" s="129"/>
      <c r="AI648" s="129"/>
      <c r="AJ648" s="129"/>
      <c r="AK648" s="129"/>
      <c r="AL648" s="129"/>
      <c r="AM648" s="129"/>
      <c r="AN648" s="129"/>
      <c r="AO648" s="129"/>
      <c r="AP648" s="31"/>
      <c r="AQ648" s="45"/>
      <c r="AR648" s="31"/>
    </row>
    <row r="649" spans="1:44" ht="13.5" customHeight="1">
      <c r="A649" s="1056"/>
      <c r="B649" s="59"/>
      <c r="C649" s="1180"/>
      <c r="D649" s="49"/>
      <c r="E649" s="1056"/>
      <c r="F649" s="32"/>
      <c r="G649" s="2184" t="s">
        <v>224</v>
      </c>
      <c r="H649" s="2184"/>
      <c r="I649" s="2184"/>
      <c r="J649" s="2184"/>
      <c r="K649" s="2184"/>
      <c r="L649" s="2184"/>
      <c r="M649" s="2184"/>
      <c r="N649" s="2184"/>
      <c r="O649" s="2184"/>
      <c r="P649" s="2184"/>
      <c r="Q649" s="2184"/>
      <c r="R649" s="2184"/>
      <c r="S649" s="2184"/>
      <c r="T649" s="2184"/>
      <c r="U649" s="2184"/>
      <c r="V649" s="2184"/>
      <c r="W649" s="2184"/>
      <c r="X649" s="2184"/>
      <c r="Y649" s="2184"/>
      <c r="Z649" s="2184"/>
      <c r="AA649" s="143"/>
      <c r="AB649" s="144"/>
      <c r="AC649" s="145"/>
      <c r="AD649" s="146"/>
      <c r="AE649" s="126"/>
      <c r="AF649" s="327"/>
      <c r="AG649" s="129"/>
      <c r="AH649" s="129"/>
      <c r="AI649" s="129"/>
      <c r="AJ649" s="129"/>
      <c r="AK649" s="129"/>
      <c r="AL649" s="129"/>
      <c r="AM649" s="129"/>
      <c r="AN649" s="129"/>
      <c r="AO649" s="129"/>
      <c r="AP649" s="31"/>
      <c r="AQ649" s="45"/>
      <c r="AR649" s="31"/>
    </row>
    <row r="650" spans="1:44">
      <c r="A650" s="1056"/>
      <c r="B650" s="59"/>
      <c r="C650" s="1180"/>
      <c r="D650" s="49"/>
      <c r="E650" s="1056"/>
      <c r="F650" s="32"/>
      <c r="G650" s="2185"/>
      <c r="H650" s="2185"/>
      <c r="I650" s="2185"/>
      <c r="J650" s="2185"/>
      <c r="K650" s="2185"/>
      <c r="L650" s="2185"/>
      <c r="M650" s="2185"/>
      <c r="N650" s="2185"/>
      <c r="O650" s="2185"/>
      <c r="P650" s="2185"/>
      <c r="Q650" s="2185"/>
      <c r="R650" s="2185"/>
      <c r="S650" s="2185"/>
      <c r="T650" s="2185"/>
      <c r="U650" s="2185"/>
      <c r="V650" s="2185"/>
      <c r="W650" s="2185"/>
      <c r="X650" s="2185"/>
      <c r="Y650" s="2185"/>
      <c r="Z650" s="2185"/>
      <c r="AA650" s="143"/>
      <c r="AB650" s="144"/>
      <c r="AC650" s="145"/>
      <c r="AD650" s="146"/>
      <c r="AE650" s="126"/>
      <c r="AF650" s="327"/>
      <c r="AG650" s="129"/>
      <c r="AH650" s="129"/>
      <c r="AI650" s="129"/>
      <c r="AJ650" s="129"/>
      <c r="AK650" s="129"/>
      <c r="AL650" s="129"/>
      <c r="AM650" s="129"/>
      <c r="AN650" s="129"/>
      <c r="AO650" s="129"/>
      <c r="AP650" s="31"/>
      <c r="AQ650" s="45"/>
      <c r="AR650" s="31"/>
    </row>
    <row r="651" spans="1:44">
      <c r="A651" s="1056"/>
      <c r="B651" s="59"/>
      <c r="C651" s="1180"/>
      <c r="D651" s="49"/>
      <c r="E651" s="1056"/>
      <c r="F651" s="32"/>
      <c r="G651" s="2161"/>
      <c r="H651" s="2162"/>
      <c r="I651" s="2162"/>
      <c r="J651" s="2162"/>
      <c r="K651" s="2162"/>
      <c r="L651" s="2162"/>
      <c r="M651" s="2162"/>
      <c r="N651" s="2162"/>
      <c r="O651" s="2162"/>
      <c r="P651" s="2162"/>
      <c r="Q651" s="2162"/>
      <c r="R651" s="2162"/>
      <c r="S651" s="2162"/>
      <c r="T651" s="2162"/>
      <c r="U651" s="2162"/>
      <c r="V651" s="2162"/>
      <c r="W651" s="2162"/>
      <c r="X651" s="2162"/>
      <c r="Y651" s="2162"/>
      <c r="Z651" s="2163"/>
      <c r="AA651" s="143"/>
      <c r="AB651" s="144"/>
      <c r="AC651" s="145"/>
      <c r="AD651" s="146"/>
      <c r="AE651" s="126"/>
      <c r="AF651" s="327"/>
      <c r="AG651" s="129"/>
      <c r="AH651" s="129"/>
      <c r="AI651" s="129"/>
      <c r="AJ651" s="129"/>
      <c r="AK651" s="129"/>
      <c r="AL651" s="129"/>
      <c r="AM651" s="129"/>
      <c r="AN651" s="129"/>
      <c r="AO651" s="129"/>
      <c r="AP651" s="31"/>
      <c r="AQ651" s="45"/>
      <c r="AR651" s="31"/>
    </row>
    <row r="652" spans="1:44">
      <c r="A652" s="1056"/>
      <c r="B652" s="59"/>
      <c r="C652" s="1180"/>
      <c r="D652" s="49"/>
      <c r="E652" s="1056"/>
      <c r="F652" s="32"/>
      <c r="G652" s="2164"/>
      <c r="H652" s="2165"/>
      <c r="I652" s="2165"/>
      <c r="J652" s="2165"/>
      <c r="K652" s="2165"/>
      <c r="L652" s="2165"/>
      <c r="M652" s="2165"/>
      <c r="N652" s="2165"/>
      <c r="O652" s="2165"/>
      <c r="P652" s="2165"/>
      <c r="Q652" s="2165"/>
      <c r="R652" s="2165"/>
      <c r="S652" s="2165"/>
      <c r="T652" s="2165"/>
      <c r="U652" s="2165"/>
      <c r="V652" s="2165"/>
      <c r="W652" s="2165"/>
      <c r="X652" s="2165"/>
      <c r="Y652" s="2165"/>
      <c r="Z652" s="2166"/>
      <c r="AA652" s="143"/>
      <c r="AB652" s="144"/>
      <c r="AC652" s="145"/>
      <c r="AD652" s="146"/>
      <c r="AE652" s="126"/>
      <c r="AF652" s="327"/>
      <c r="AG652" s="129"/>
      <c r="AH652" s="129"/>
      <c r="AI652" s="129"/>
      <c r="AJ652" s="129"/>
      <c r="AK652" s="129"/>
      <c r="AL652" s="129"/>
      <c r="AM652" s="129"/>
      <c r="AN652" s="129"/>
      <c r="AO652" s="129"/>
      <c r="AP652" s="31"/>
      <c r="AQ652" s="45"/>
      <c r="AR652" s="31"/>
    </row>
    <row r="653" spans="1:44">
      <c r="A653" s="1056"/>
      <c r="B653" s="59"/>
      <c r="C653" s="1180"/>
      <c r="D653" s="49"/>
      <c r="E653" s="1056"/>
      <c r="F653" s="32"/>
      <c r="G653" s="2164"/>
      <c r="H653" s="2165"/>
      <c r="I653" s="2165"/>
      <c r="J653" s="2165"/>
      <c r="K653" s="2165"/>
      <c r="L653" s="2165"/>
      <c r="M653" s="2165"/>
      <c r="N653" s="2165"/>
      <c r="O653" s="2165"/>
      <c r="P653" s="2165"/>
      <c r="Q653" s="2165"/>
      <c r="R653" s="2165"/>
      <c r="S653" s="2165"/>
      <c r="T653" s="2165"/>
      <c r="U653" s="2165"/>
      <c r="V653" s="2165"/>
      <c r="W653" s="2165"/>
      <c r="X653" s="2165"/>
      <c r="Y653" s="2165"/>
      <c r="Z653" s="2166"/>
      <c r="AA653" s="143"/>
      <c r="AB653" s="144"/>
      <c r="AC653" s="145"/>
      <c r="AD653" s="146"/>
      <c r="AE653" s="126"/>
      <c r="AF653" s="327"/>
      <c r="AG653" s="129"/>
      <c r="AH653" s="129"/>
      <c r="AI653" s="129"/>
      <c r="AJ653" s="129"/>
      <c r="AK653" s="129"/>
      <c r="AL653" s="129"/>
      <c r="AM653" s="129"/>
      <c r="AN653" s="129"/>
      <c r="AO653" s="129"/>
      <c r="AP653" s="31"/>
      <c r="AQ653" s="45"/>
      <c r="AR653" s="31"/>
    </row>
    <row r="654" spans="1:44">
      <c r="A654" s="1056"/>
      <c r="B654" s="59"/>
      <c r="C654" s="1180"/>
      <c r="D654" s="49"/>
      <c r="E654" s="1056"/>
      <c r="F654" s="32"/>
      <c r="G654" s="2167"/>
      <c r="H654" s="2168"/>
      <c r="I654" s="2168"/>
      <c r="J654" s="2168"/>
      <c r="K654" s="2168"/>
      <c r="L654" s="2168"/>
      <c r="M654" s="2168"/>
      <c r="N654" s="2168"/>
      <c r="O654" s="2168"/>
      <c r="P654" s="2168"/>
      <c r="Q654" s="2168"/>
      <c r="R654" s="2168"/>
      <c r="S654" s="2168"/>
      <c r="T654" s="2168"/>
      <c r="U654" s="2168"/>
      <c r="V654" s="2168"/>
      <c r="W654" s="2168"/>
      <c r="X654" s="2168"/>
      <c r="Y654" s="2168"/>
      <c r="Z654" s="2169"/>
      <c r="AA654" s="143"/>
      <c r="AB654" s="144"/>
      <c r="AC654" s="145"/>
      <c r="AD654" s="146"/>
      <c r="AE654" s="126"/>
      <c r="AF654" s="327"/>
      <c r="AG654" s="129"/>
      <c r="AH654" s="129"/>
      <c r="AI654" s="129"/>
      <c r="AJ654" s="129"/>
      <c r="AK654" s="129"/>
      <c r="AL654" s="129"/>
      <c r="AM654" s="129"/>
      <c r="AN654" s="129"/>
      <c r="AO654" s="129"/>
      <c r="AP654" s="31"/>
      <c r="AQ654" s="45"/>
      <c r="AR654" s="31"/>
    </row>
    <row r="655" spans="1:44">
      <c r="A655" s="1056"/>
      <c r="B655" s="59"/>
      <c r="C655" s="1180"/>
      <c r="D655" s="49"/>
      <c r="E655" s="1056"/>
      <c r="F655" s="342"/>
      <c r="G655" s="245"/>
      <c r="H655" s="362"/>
      <c r="I655" s="110"/>
      <c r="J655" s="110"/>
      <c r="K655" s="110"/>
      <c r="L655" s="38"/>
      <c r="M655" s="38"/>
      <c r="N655" s="106"/>
      <c r="O655" s="41"/>
      <c r="P655" s="41"/>
      <c r="Q655" s="41"/>
      <c r="R655" s="41"/>
      <c r="S655" s="41"/>
      <c r="T655" s="41"/>
      <c r="U655" s="41"/>
      <c r="V655" s="41"/>
      <c r="W655" s="41"/>
      <c r="X655" s="41"/>
      <c r="Y655" s="41"/>
      <c r="Z655" s="41"/>
      <c r="AA655" s="143"/>
      <c r="AB655" s="144"/>
      <c r="AC655" s="145"/>
      <c r="AD655" s="146"/>
      <c r="AE655" s="126"/>
      <c r="AF655" s="327"/>
      <c r="AG655" s="129"/>
      <c r="AH655" s="129"/>
      <c r="AI655" s="129"/>
      <c r="AJ655" s="129"/>
      <c r="AK655" s="129"/>
      <c r="AL655" s="129"/>
      <c r="AM655" s="129"/>
      <c r="AN655" s="129"/>
      <c r="AO655" s="129"/>
      <c r="AP655" s="31"/>
      <c r="AQ655" s="45"/>
      <c r="AR655" s="31"/>
    </row>
    <row r="656" spans="1:44" ht="5.25" customHeight="1">
      <c r="A656" s="367"/>
      <c r="B656" s="327"/>
      <c r="C656" s="488"/>
      <c r="D656" s="47"/>
      <c r="E656" s="367"/>
      <c r="F656" s="342"/>
      <c r="G656" s="245"/>
      <c r="H656" s="362"/>
      <c r="I656" s="110"/>
      <c r="J656" s="110"/>
      <c r="K656" s="110"/>
      <c r="L656" s="38"/>
      <c r="M656" s="38"/>
      <c r="N656" s="106"/>
      <c r="O656" s="41"/>
      <c r="P656" s="41"/>
      <c r="Q656" s="41"/>
      <c r="R656" s="41"/>
      <c r="S656" s="41"/>
      <c r="T656" s="41"/>
      <c r="U656" s="41"/>
      <c r="V656" s="41"/>
      <c r="W656" s="41"/>
      <c r="X656" s="41"/>
      <c r="Y656" s="41"/>
      <c r="Z656" s="41"/>
      <c r="AA656" s="143"/>
      <c r="AB656" s="144"/>
      <c r="AC656" s="145"/>
      <c r="AD656" s="146"/>
      <c r="AE656" s="126"/>
      <c r="AF656" s="327"/>
      <c r="AG656" s="129"/>
      <c r="AH656" s="129"/>
      <c r="AI656" s="129"/>
      <c r="AJ656" s="129"/>
      <c r="AK656" s="129"/>
      <c r="AL656" s="129"/>
      <c r="AM656" s="129"/>
      <c r="AN656" s="129"/>
      <c r="AO656" s="129"/>
      <c r="AP656" s="31"/>
      <c r="AQ656" s="45"/>
      <c r="AR656" s="31"/>
    </row>
    <row r="657" spans="1:44" ht="13.5" customHeight="1">
      <c r="A657" s="1056" t="s">
        <v>1135</v>
      </c>
      <c r="B657" s="1090" t="s">
        <v>1124</v>
      </c>
      <c r="C657" s="1342" t="s">
        <v>579</v>
      </c>
      <c r="D657" s="63" t="s">
        <v>240</v>
      </c>
      <c r="E657" s="1008" t="s">
        <v>1156</v>
      </c>
      <c r="F657" s="32"/>
      <c r="G657" s="1217" t="s">
        <v>72</v>
      </c>
      <c r="H657" s="1217"/>
      <c r="I657" s="1217"/>
      <c r="J657" s="1217"/>
      <c r="K657" s="1217"/>
      <c r="L657" s="1217"/>
      <c r="M657" s="2158"/>
      <c r="N657" s="1058" t="s">
        <v>114</v>
      </c>
      <c r="O657" s="1058"/>
      <c r="P657" s="1058"/>
      <c r="Q657" s="1058"/>
      <c r="R657" s="1058"/>
      <c r="S657" s="1058"/>
      <c r="T657" s="1058"/>
      <c r="U657" s="1058"/>
      <c r="V657" s="1058"/>
      <c r="W657" s="31"/>
      <c r="X657" s="31"/>
      <c r="Y657" s="31"/>
      <c r="Z657" s="31"/>
      <c r="AA657" s="143"/>
      <c r="AB657" s="1082" t="s">
        <v>495</v>
      </c>
      <c r="AC657" s="1113"/>
      <c r="AD657" s="1114"/>
      <c r="AE657" s="126"/>
      <c r="AF657" s="327"/>
      <c r="AG657" s="129"/>
      <c r="AH657" s="129"/>
      <c r="AI657" s="129"/>
      <c r="AJ657" s="129"/>
      <c r="AK657" s="129"/>
      <c r="AL657" s="129"/>
      <c r="AM657" s="129"/>
      <c r="AN657" s="129"/>
      <c r="AO657" s="129"/>
      <c r="AP657" s="31"/>
      <c r="AQ657" s="45"/>
      <c r="AR657" s="31"/>
    </row>
    <row r="658" spans="1:44">
      <c r="A658" s="1056"/>
      <c r="B658" s="1090"/>
      <c r="C658" s="1342"/>
      <c r="D658" s="49"/>
      <c r="E658" s="1008"/>
      <c r="F658" s="32"/>
      <c r="G658" s="1217"/>
      <c r="H658" s="1217"/>
      <c r="I658" s="1217"/>
      <c r="J658" s="1217"/>
      <c r="K658" s="1217"/>
      <c r="L658" s="1217"/>
      <c r="M658" s="2158"/>
      <c r="N658" s="1058"/>
      <c r="O658" s="1058"/>
      <c r="P658" s="1058"/>
      <c r="Q658" s="1058"/>
      <c r="R658" s="1058"/>
      <c r="S658" s="1058"/>
      <c r="T658" s="1058"/>
      <c r="U658" s="1058"/>
      <c r="V658" s="1058"/>
      <c r="W658" s="31"/>
      <c r="X658" s="31"/>
      <c r="Y658" s="31"/>
      <c r="Z658" s="31"/>
      <c r="AA658" s="143"/>
      <c r="AB658" s="1082"/>
      <c r="AC658" s="1113"/>
      <c r="AD658" s="1114"/>
      <c r="AE658" s="126"/>
      <c r="AF658" s="327"/>
      <c r="AG658" s="129"/>
      <c r="AH658" s="129"/>
      <c r="AI658" s="129"/>
      <c r="AJ658" s="129"/>
      <c r="AK658" s="129"/>
      <c r="AL658" s="129"/>
      <c r="AM658" s="129"/>
      <c r="AN658" s="129"/>
      <c r="AO658" s="129"/>
      <c r="AP658" s="31"/>
      <c r="AQ658" s="45"/>
      <c r="AR658" s="31"/>
    </row>
    <row r="659" spans="1:44" ht="13.5" customHeight="1">
      <c r="A659" s="1056"/>
      <c r="B659" s="327"/>
      <c r="C659" s="1342"/>
      <c r="D659" s="49"/>
      <c r="E659" s="1008"/>
      <c r="F659" s="32"/>
      <c r="G659" s="31"/>
      <c r="H659" s="110"/>
      <c r="I659" s="110"/>
      <c r="J659" s="110"/>
      <c r="K659" s="110"/>
      <c r="L659" s="110"/>
      <c r="M659" s="362" t="s">
        <v>55</v>
      </c>
      <c r="N659" s="1172" t="s">
        <v>136</v>
      </c>
      <c r="O659" s="1172"/>
      <c r="P659" s="1172"/>
      <c r="Q659" s="1172"/>
      <c r="R659" s="1172"/>
      <c r="S659" s="1172"/>
      <c r="T659" s="1172"/>
      <c r="U659" s="1172"/>
      <c r="V659" s="1172"/>
      <c r="W659" s="1172"/>
      <c r="X659" s="1172"/>
      <c r="Y659" s="1172"/>
      <c r="Z659" s="1172"/>
      <c r="AA659" s="143"/>
      <c r="AB659" s="1082"/>
      <c r="AC659" s="1113"/>
      <c r="AD659" s="1114"/>
      <c r="AE659" s="126"/>
      <c r="AF659" s="327"/>
      <c r="AG659" s="129"/>
      <c r="AH659" s="129"/>
      <c r="AI659" s="129"/>
      <c r="AJ659" s="129"/>
      <c r="AK659" s="129"/>
      <c r="AL659" s="129"/>
      <c r="AM659" s="129"/>
      <c r="AN659" s="129"/>
      <c r="AO659" s="129"/>
      <c r="AP659" s="31"/>
      <c r="AQ659" s="45"/>
      <c r="AR659" s="31"/>
    </row>
    <row r="660" spans="1:44">
      <c r="A660" s="1056"/>
      <c r="B660" s="327"/>
      <c r="C660" s="1342"/>
      <c r="D660" s="49"/>
      <c r="E660" s="1008"/>
      <c r="F660" s="32"/>
      <c r="G660" s="31"/>
      <c r="H660" s="31"/>
      <c r="I660" s="31"/>
      <c r="J660" s="31"/>
      <c r="K660" s="31"/>
      <c r="L660" s="31"/>
      <c r="M660" s="31"/>
      <c r="N660" s="2308"/>
      <c r="O660" s="2308"/>
      <c r="P660" s="2308"/>
      <c r="Q660" s="2308"/>
      <c r="R660" s="2308"/>
      <c r="S660" s="2308"/>
      <c r="T660" s="2308"/>
      <c r="U660" s="2308"/>
      <c r="V660" s="2308"/>
      <c r="W660" s="2308"/>
      <c r="X660" s="2308"/>
      <c r="Y660" s="2308"/>
      <c r="Z660" s="2308"/>
      <c r="AA660" s="143"/>
      <c r="AB660" s="144"/>
      <c r="AC660" s="145"/>
      <c r="AD660" s="146"/>
      <c r="AE660" s="126"/>
      <c r="AF660" s="327"/>
      <c r="AG660" s="129"/>
      <c r="AH660" s="129"/>
      <c r="AI660" s="129"/>
      <c r="AJ660" s="129"/>
      <c r="AK660" s="129"/>
      <c r="AL660" s="129"/>
      <c r="AM660" s="129"/>
      <c r="AN660" s="129"/>
      <c r="AO660" s="129"/>
      <c r="AP660" s="31"/>
      <c r="AQ660" s="45"/>
      <c r="AR660" s="31"/>
    </row>
    <row r="661" spans="1:44">
      <c r="A661" s="1056"/>
      <c r="B661" s="327"/>
      <c r="C661" s="1342"/>
      <c r="D661" s="49"/>
      <c r="E661" s="1008"/>
      <c r="F661" s="32"/>
      <c r="G661" s="2089" t="s">
        <v>137</v>
      </c>
      <c r="H661" s="2090"/>
      <c r="I661" s="2090"/>
      <c r="J661" s="2090"/>
      <c r="K661" s="2090"/>
      <c r="L661" s="2090"/>
      <c r="M661" s="2090"/>
      <c r="N661" s="2090"/>
      <c r="O661" s="2090"/>
      <c r="P661" s="2090"/>
      <c r="Q661" s="2090"/>
      <c r="R661" s="2090"/>
      <c r="S661" s="2090"/>
      <c r="T661" s="2090"/>
      <c r="U661" s="2090"/>
      <c r="V661" s="2090"/>
      <c r="W661" s="2091"/>
      <c r="X661" s="2130" t="s">
        <v>128</v>
      </c>
      <c r="Y661" s="2131"/>
      <c r="Z661" s="2132"/>
      <c r="AA661" s="143"/>
      <c r="AB661" s="144"/>
      <c r="AC661" s="145"/>
      <c r="AD661" s="146"/>
      <c r="AE661" s="126"/>
      <c r="AF661" s="327"/>
      <c r="AG661" s="129"/>
      <c r="AH661" s="129"/>
      <c r="AI661" s="129"/>
      <c r="AJ661" s="129"/>
      <c r="AK661" s="129"/>
      <c r="AL661" s="129"/>
      <c r="AM661" s="129"/>
      <c r="AN661" s="129"/>
      <c r="AO661" s="129"/>
      <c r="AP661" s="31"/>
      <c r="AQ661" s="45"/>
      <c r="AR661" s="31"/>
    </row>
    <row r="662" spans="1:44" ht="13.5" customHeight="1">
      <c r="A662" s="1056"/>
      <c r="B662" s="59"/>
      <c r="C662" s="488"/>
      <c r="D662" s="47"/>
      <c r="E662" s="1008"/>
      <c r="F662" s="32"/>
      <c r="G662" s="2309" t="s">
        <v>138</v>
      </c>
      <c r="H662" s="2310"/>
      <c r="I662" s="2310"/>
      <c r="J662" s="2310"/>
      <c r="K662" s="2310"/>
      <c r="L662" s="2310"/>
      <c r="M662" s="2310"/>
      <c r="N662" s="2310"/>
      <c r="O662" s="2310"/>
      <c r="P662" s="2310"/>
      <c r="Q662" s="2310"/>
      <c r="R662" s="2310"/>
      <c r="S662" s="2310"/>
      <c r="T662" s="2310"/>
      <c r="U662" s="2310"/>
      <c r="V662" s="2310"/>
      <c r="W662" s="2311"/>
      <c r="X662" s="2312" t="s">
        <v>110</v>
      </c>
      <c r="Y662" s="2313"/>
      <c r="Z662" s="2314"/>
      <c r="AA662" s="143"/>
      <c r="AB662" s="144"/>
      <c r="AC662" s="145"/>
      <c r="AD662" s="146"/>
      <c r="AE662" s="126"/>
      <c r="AF662" s="327"/>
      <c r="AG662" s="129"/>
      <c r="AH662" s="129"/>
      <c r="AI662" s="129"/>
      <c r="AJ662" s="129"/>
      <c r="AK662" s="129"/>
      <c r="AL662" s="129"/>
      <c r="AM662" s="129"/>
      <c r="AN662" s="129"/>
      <c r="AO662" s="129"/>
      <c r="AP662" s="31"/>
      <c r="AQ662" s="45"/>
      <c r="AR662" s="31"/>
    </row>
    <row r="663" spans="1:44">
      <c r="A663" s="1056"/>
      <c r="B663" s="59"/>
      <c r="C663" s="488"/>
      <c r="D663" s="47"/>
      <c r="E663" s="1008"/>
      <c r="F663" s="32"/>
      <c r="G663" s="1652"/>
      <c r="H663" s="1653"/>
      <c r="I663" s="1653"/>
      <c r="J663" s="1653"/>
      <c r="K663" s="1653"/>
      <c r="L663" s="1653"/>
      <c r="M663" s="1653"/>
      <c r="N663" s="1653"/>
      <c r="O663" s="1653"/>
      <c r="P663" s="1653"/>
      <c r="Q663" s="1653"/>
      <c r="R663" s="1653"/>
      <c r="S663" s="1653"/>
      <c r="T663" s="1653"/>
      <c r="U663" s="1653"/>
      <c r="V663" s="1653"/>
      <c r="W663" s="1667"/>
      <c r="X663" s="1467"/>
      <c r="Y663" s="1468"/>
      <c r="Z663" s="1469"/>
      <c r="AA663" s="143"/>
      <c r="AB663" s="144"/>
      <c r="AC663" s="145"/>
      <c r="AD663" s="146"/>
      <c r="AE663" s="126"/>
      <c r="AF663" s="327"/>
      <c r="AG663" s="129"/>
      <c r="AH663" s="129"/>
      <c r="AI663" s="129"/>
      <c r="AJ663" s="129"/>
      <c r="AK663" s="129"/>
      <c r="AL663" s="129"/>
      <c r="AM663" s="129"/>
      <c r="AN663" s="129"/>
      <c r="AO663" s="129"/>
      <c r="AP663" s="31"/>
      <c r="AQ663" s="45"/>
      <c r="AR663" s="31"/>
    </row>
    <row r="664" spans="1:44" ht="13.5" customHeight="1">
      <c r="A664" s="1056"/>
      <c r="B664" s="59"/>
      <c r="C664" s="488"/>
      <c r="D664" s="47"/>
      <c r="E664" s="1008"/>
      <c r="F664" s="32"/>
      <c r="G664" s="2309" t="s">
        <v>139</v>
      </c>
      <c r="H664" s="2310"/>
      <c r="I664" s="2310"/>
      <c r="J664" s="2310"/>
      <c r="K664" s="2310"/>
      <c r="L664" s="2310"/>
      <c r="M664" s="2310"/>
      <c r="N664" s="2310"/>
      <c r="O664" s="2310"/>
      <c r="P664" s="2310"/>
      <c r="Q664" s="2310"/>
      <c r="R664" s="2310"/>
      <c r="S664" s="2310"/>
      <c r="T664" s="2310"/>
      <c r="U664" s="2310"/>
      <c r="V664" s="2310"/>
      <c r="W664" s="2311"/>
      <c r="X664" s="2312" t="s">
        <v>110</v>
      </c>
      <c r="Y664" s="2313"/>
      <c r="Z664" s="2314"/>
      <c r="AA664" s="143"/>
      <c r="AB664" s="144"/>
      <c r="AC664" s="145"/>
      <c r="AD664" s="146"/>
      <c r="AE664" s="126"/>
      <c r="AF664" s="327"/>
      <c r="AG664" s="129"/>
      <c r="AH664" s="129"/>
      <c r="AI664" s="129"/>
      <c r="AJ664" s="129"/>
      <c r="AK664" s="129"/>
      <c r="AL664" s="129"/>
      <c r="AM664" s="129"/>
      <c r="AN664" s="129"/>
      <c r="AO664" s="129"/>
      <c r="AP664" s="31"/>
      <c r="AQ664" s="45"/>
      <c r="AR664" s="31"/>
    </row>
    <row r="665" spans="1:44">
      <c r="A665" s="1056"/>
      <c r="B665" s="59"/>
      <c r="C665" s="488"/>
      <c r="D665" s="47"/>
      <c r="E665" s="1008"/>
      <c r="F665" s="32"/>
      <c r="G665" s="1652"/>
      <c r="H665" s="1653"/>
      <c r="I665" s="1653"/>
      <c r="J665" s="1653"/>
      <c r="K665" s="1653"/>
      <c r="L665" s="1653"/>
      <c r="M665" s="1653"/>
      <c r="N665" s="1653"/>
      <c r="O665" s="1653"/>
      <c r="P665" s="1653"/>
      <c r="Q665" s="1653"/>
      <c r="R665" s="1653"/>
      <c r="S665" s="1653"/>
      <c r="T665" s="1653"/>
      <c r="U665" s="1653"/>
      <c r="V665" s="1653"/>
      <c r="W665" s="1667"/>
      <c r="X665" s="1467"/>
      <c r="Y665" s="1468"/>
      <c r="Z665" s="1469"/>
      <c r="AA665" s="143"/>
      <c r="AB665" s="144"/>
      <c r="AC665" s="145"/>
      <c r="AD665" s="146"/>
      <c r="AE665" s="126"/>
      <c r="AF665" s="327"/>
      <c r="AG665" s="129"/>
      <c r="AH665" s="129"/>
      <c r="AI665" s="129"/>
      <c r="AJ665" s="129"/>
      <c r="AK665" s="129"/>
      <c r="AL665" s="129"/>
      <c r="AM665" s="129"/>
      <c r="AN665" s="129"/>
      <c r="AO665" s="129"/>
      <c r="AP665" s="31"/>
      <c r="AQ665" s="45"/>
      <c r="AR665" s="31"/>
    </row>
    <row r="666" spans="1:44" ht="13.5" customHeight="1">
      <c r="A666" s="1056"/>
      <c r="B666" s="59"/>
      <c r="C666" s="488"/>
      <c r="D666" s="47"/>
      <c r="E666" s="1008"/>
      <c r="F666" s="32"/>
      <c r="G666" s="2309" t="s">
        <v>140</v>
      </c>
      <c r="H666" s="2310"/>
      <c r="I666" s="2310"/>
      <c r="J666" s="2310"/>
      <c r="K666" s="2310"/>
      <c r="L666" s="2310"/>
      <c r="M666" s="2310"/>
      <c r="N666" s="2310"/>
      <c r="O666" s="2310"/>
      <c r="P666" s="2310"/>
      <c r="Q666" s="2310"/>
      <c r="R666" s="2310"/>
      <c r="S666" s="2310"/>
      <c r="T666" s="2310"/>
      <c r="U666" s="2310"/>
      <c r="V666" s="2310"/>
      <c r="W666" s="2311"/>
      <c r="X666" s="2312" t="s">
        <v>110</v>
      </c>
      <c r="Y666" s="2313"/>
      <c r="Z666" s="2314"/>
      <c r="AA666" s="143"/>
      <c r="AB666" s="144"/>
      <c r="AC666" s="145"/>
      <c r="AD666" s="146"/>
      <c r="AE666" s="126"/>
      <c r="AF666" s="327"/>
      <c r="AG666" s="129"/>
      <c r="AH666" s="129"/>
      <c r="AI666" s="129"/>
      <c r="AJ666" s="129"/>
      <c r="AK666" s="129"/>
      <c r="AL666" s="129"/>
      <c r="AM666" s="129"/>
      <c r="AN666" s="129"/>
      <c r="AO666" s="129"/>
      <c r="AP666" s="31"/>
      <c r="AQ666" s="45"/>
      <c r="AR666" s="31"/>
    </row>
    <row r="667" spans="1:44">
      <c r="A667" s="1056"/>
      <c r="B667" s="59"/>
      <c r="C667" s="488"/>
      <c r="D667" s="47"/>
      <c r="E667" s="1008"/>
      <c r="F667" s="32"/>
      <c r="G667" s="1652"/>
      <c r="H667" s="1653"/>
      <c r="I667" s="1653"/>
      <c r="J667" s="1653"/>
      <c r="K667" s="1653"/>
      <c r="L667" s="1653"/>
      <c r="M667" s="1653"/>
      <c r="N667" s="1653"/>
      <c r="O667" s="1653"/>
      <c r="P667" s="1653"/>
      <c r="Q667" s="1653"/>
      <c r="R667" s="1653"/>
      <c r="S667" s="1653"/>
      <c r="T667" s="1653"/>
      <c r="U667" s="1653"/>
      <c r="V667" s="1653"/>
      <c r="W667" s="1667"/>
      <c r="X667" s="1467"/>
      <c r="Y667" s="1468"/>
      <c r="Z667" s="1469"/>
      <c r="AA667" s="143"/>
      <c r="AB667" s="144"/>
      <c r="AC667" s="145"/>
      <c r="AD667" s="146"/>
      <c r="AE667" s="126"/>
      <c r="AF667" s="327"/>
      <c r="AG667" s="129"/>
      <c r="AH667" s="129"/>
      <c r="AI667" s="129"/>
      <c r="AJ667" s="129"/>
      <c r="AK667" s="129"/>
      <c r="AL667" s="129"/>
      <c r="AM667" s="129"/>
      <c r="AN667" s="129"/>
      <c r="AO667" s="129"/>
      <c r="AP667" s="31"/>
      <c r="AQ667" s="45"/>
      <c r="AR667" s="31"/>
    </row>
    <row r="668" spans="1:44" ht="13.5" customHeight="1">
      <c r="A668" s="1056"/>
      <c r="B668" s="59"/>
      <c r="C668" s="488"/>
      <c r="D668" s="47"/>
      <c r="E668" s="1008"/>
      <c r="F668" s="32"/>
      <c r="G668" s="2309" t="s">
        <v>141</v>
      </c>
      <c r="H668" s="2310"/>
      <c r="I668" s="2310"/>
      <c r="J668" s="2310"/>
      <c r="K668" s="2310"/>
      <c r="L668" s="2310"/>
      <c r="M668" s="2310"/>
      <c r="N668" s="2310"/>
      <c r="O668" s="2310"/>
      <c r="P668" s="2310"/>
      <c r="Q668" s="2310"/>
      <c r="R668" s="2310"/>
      <c r="S668" s="2310"/>
      <c r="T668" s="2310"/>
      <c r="U668" s="2310"/>
      <c r="V668" s="2310"/>
      <c r="W668" s="2311"/>
      <c r="X668" s="2312" t="s">
        <v>110</v>
      </c>
      <c r="Y668" s="2313"/>
      <c r="Z668" s="2314"/>
      <c r="AA668" s="143"/>
      <c r="AB668" s="144"/>
      <c r="AC668" s="145"/>
      <c r="AD668" s="146"/>
      <c r="AE668" s="126"/>
      <c r="AF668" s="327"/>
      <c r="AG668" s="129"/>
      <c r="AH668" s="129"/>
      <c r="AI668" s="129"/>
      <c r="AJ668" s="129"/>
      <c r="AK668" s="129"/>
      <c r="AL668" s="129"/>
      <c r="AM668" s="129"/>
      <c r="AN668" s="129"/>
      <c r="AO668" s="129"/>
      <c r="AP668" s="31"/>
      <c r="AQ668" s="45"/>
      <c r="AR668" s="31"/>
    </row>
    <row r="669" spans="1:44">
      <c r="A669" s="368"/>
      <c r="B669" s="59"/>
      <c r="C669" s="488"/>
      <c r="D669" s="47"/>
      <c r="E669" s="1008"/>
      <c r="F669" s="32"/>
      <c r="G669" s="2318"/>
      <c r="H669" s="2319"/>
      <c r="I669" s="2319"/>
      <c r="J669" s="2319"/>
      <c r="K669" s="2319"/>
      <c r="L669" s="2319"/>
      <c r="M669" s="2319"/>
      <c r="N669" s="2319"/>
      <c r="O669" s="2319"/>
      <c r="P669" s="2319"/>
      <c r="Q669" s="2319"/>
      <c r="R669" s="2319"/>
      <c r="S669" s="2319"/>
      <c r="T669" s="2319"/>
      <c r="U669" s="2319"/>
      <c r="V669" s="2319"/>
      <c r="W669" s="2320"/>
      <c r="X669" s="1724"/>
      <c r="Y669" s="2321"/>
      <c r="Z669" s="1725"/>
      <c r="AA669" s="143"/>
      <c r="AB669" s="144"/>
      <c r="AC669" s="145"/>
      <c r="AD669" s="146"/>
      <c r="AE669" s="126"/>
      <c r="AF669" s="327"/>
      <c r="AG669" s="129"/>
      <c r="AH669" s="129"/>
      <c r="AI669" s="129"/>
      <c r="AJ669" s="129"/>
      <c r="AK669" s="129"/>
      <c r="AL669" s="129"/>
      <c r="AM669" s="129"/>
      <c r="AN669" s="129"/>
      <c r="AO669" s="129"/>
      <c r="AP669" s="31"/>
      <c r="AQ669" s="45"/>
      <c r="AR669" s="31"/>
    </row>
    <row r="670" spans="1:44">
      <c r="A670" s="368"/>
      <c r="B670" s="59"/>
      <c r="C670" s="488"/>
      <c r="D670" s="47"/>
      <c r="E670" s="1008"/>
      <c r="F670" s="32"/>
      <c r="G670" s="1652"/>
      <c r="H670" s="1653"/>
      <c r="I670" s="1653"/>
      <c r="J670" s="1653"/>
      <c r="K670" s="1653"/>
      <c r="L670" s="1653"/>
      <c r="M670" s="1653"/>
      <c r="N670" s="1653"/>
      <c r="O670" s="1653"/>
      <c r="P670" s="1653"/>
      <c r="Q670" s="1653"/>
      <c r="R670" s="1653"/>
      <c r="S670" s="1653"/>
      <c r="T670" s="1653"/>
      <c r="U670" s="1653"/>
      <c r="V670" s="1653"/>
      <c r="W670" s="1667"/>
      <c r="X670" s="1467"/>
      <c r="Y670" s="1468"/>
      <c r="Z670" s="1469"/>
      <c r="AA670" s="143"/>
      <c r="AB670" s="144"/>
      <c r="AC670" s="145"/>
      <c r="AD670" s="146"/>
      <c r="AE670" s="126"/>
      <c r="AF670" s="327"/>
      <c r="AG670" s="129"/>
      <c r="AH670" s="129"/>
      <c r="AI670" s="129"/>
      <c r="AJ670" s="129"/>
      <c r="AK670" s="129"/>
      <c r="AL670" s="129"/>
      <c r="AM670" s="129"/>
      <c r="AN670" s="129"/>
      <c r="AO670" s="129"/>
      <c r="AP670" s="31"/>
      <c r="AQ670" s="45"/>
      <c r="AR670" s="31"/>
    </row>
    <row r="671" spans="1:44" ht="13.5" customHeight="1">
      <c r="A671" s="368"/>
      <c r="B671" s="59"/>
      <c r="C671" s="488"/>
      <c r="D671" s="47"/>
      <c r="E671" s="1008"/>
      <c r="F671" s="32"/>
      <c r="G671" s="2309" t="s">
        <v>142</v>
      </c>
      <c r="H671" s="2310"/>
      <c r="I671" s="2310"/>
      <c r="J671" s="2310"/>
      <c r="K671" s="2310"/>
      <c r="L671" s="2310"/>
      <c r="M671" s="2310"/>
      <c r="N671" s="2310"/>
      <c r="O671" s="2310"/>
      <c r="P671" s="2310"/>
      <c r="Q671" s="2310"/>
      <c r="R671" s="2310"/>
      <c r="S671" s="2310"/>
      <c r="T671" s="2310"/>
      <c r="U671" s="2310"/>
      <c r="V671" s="2310"/>
      <c r="W671" s="2311"/>
      <c r="X671" s="2312" t="s">
        <v>110</v>
      </c>
      <c r="Y671" s="2313"/>
      <c r="Z671" s="2314"/>
      <c r="AA671" s="143"/>
      <c r="AB671" s="144"/>
      <c r="AC671" s="145"/>
      <c r="AD671" s="146"/>
      <c r="AE671" s="126"/>
      <c r="AF671" s="327"/>
      <c r="AG671" s="129"/>
      <c r="AH671" s="129"/>
      <c r="AI671" s="129"/>
      <c r="AJ671" s="129"/>
      <c r="AK671" s="129"/>
      <c r="AL671" s="129"/>
      <c r="AM671" s="129"/>
      <c r="AN671" s="129"/>
      <c r="AO671" s="129"/>
      <c r="AP671" s="31"/>
      <c r="AQ671" s="45"/>
      <c r="AR671" s="31"/>
    </row>
    <row r="672" spans="1:44">
      <c r="A672" s="368"/>
      <c r="B672" s="59"/>
      <c r="C672" s="488"/>
      <c r="D672" s="47"/>
      <c r="E672" s="1008"/>
      <c r="F672" s="32"/>
      <c r="G672" s="2318"/>
      <c r="H672" s="2319"/>
      <c r="I672" s="2319"/>
      <c r="J672" s="2319"/>
      <c r="K672" s="2319"/>
      <c r="L672" s="2319"/>
      <c r="M672" s="2319"/>
      <c r="N672" s="2319"/>
      <c r="O672" s="2319"/>
      <c r="P672" s="2319"/>
      <c r="Q672" s="2319"/>
      <c r="R672" s="2319"/>
      <c r="S672" s="2319"/>
      <c r="T672" s="2319"/>
      <c r="U672" s="2319"/>
      <c r="V672" s="2319"/>
      <c r="W672" s="2320"/>
      <c r="X672" s="1724"/>
      <c r="Y672" s="2321"/>
      <c r="Z672" s="1725"/>
      <c r="AA672" s="143"/>
      <c r="AB672" s="144"/>
      <c r="AC672" s="145"/>
      <c r="AD672" s="146"/>
      <c r="AE672" s="126"/>
      <c r="AF672" s="327"/>
      <c r="AG672" s="129"/>
      <c r="AH672" s="129"/>
      <c r="AI672" s="129"/>
      <c r="AJ672" s="129"/>
      <c r="AK672" s="129"/>
      <c r="AL672" s="129"/>
      <c r="AM672" s="129"/>
      <c r="AN672" s="129"/>
      <c r="AO672" s="129"/>
      <c r="AP672" s="31"/>
      <c r="AQ672" s="45"/>
      <c r="AR672" s="31"/>
    </row>
    <row r="673" spans="1:44">
      <c r="A673" s="368"/>
      <c r="B673" s="59"/>
      <c r="C673" s="488"/>
      <c r="D673" s="47"/>
      <c r="E673" s="1008"/>
      <c r="F673" s="32"/>
      <c r="G673" s="2318"/>
      <c r="H673" s="2319"/>
      <c r="I673" s="2319"/>
      <c r="J673" s="2319"/>
      <c r="K673" s="2319"/>
      <c r="L673" s="2319"/>
      <c r="M673" s="2319"/>
      <c r="N673" s="2319"/>
      <c r="O673" s="2319"/>
      <c r="P673" s="2319"/>
      <c r="Q673" s="2319"/>
      <c r="R673" s="2319"/>
      <c r="S673" s="2319"/>
      <c r="T673" s="2319"/>
      <c r="U673" s="2319"/>
      <c r="V673" s="2319"/>
      <c r="W673" s="2320"/>
      <c r="X673" s="1724"/>
      <c r="Y673" s="2321"/>
      <c r="Z673" s="1725"/>
      <c r="AA673" s="143"/>
      <c r="AB673" s="144"/>
      <c r="AC673" s="145"/>
      <c r="AD673" s="146"/>
      <c r="AE673" s="126"/>
      <c r="AF673" s="327"/>
      <c r="AG673" s="129"/>
      <c r="AH673" s="129"/>
      <c r="AI673" s="129"/>
      <c r="AJ673" s="129"/>
      <c r="AK673" s="129"/>
      <c r="AL673" s="129"/>
      <c r="AM673" s="129"/>
      <c r="AN673" s="129"/>
      <c r="AO673" s="129"/>
      <c r="AP673" s="31"/>
      <c r="AQ673" s="45"/>
      <c r="AR673" s="31"/>
    </row>
    <row r="674" spans="1:44">
      <c r="A674" s="368"/>
      <c r="B674" s="59"/>
      <c r="C674" s="488"/>
      <c r="D674" s="47"/>
      <c r="E674" s="1008"/>
      <c r="F674" s="32"/>
      <c r="G674" s="1652"/>
      <c r="H674" s="1653"/>
      <c r="I674" s="1653"/>
      <c r="J674" s="1653"/>
      <c r="K674" s="1653"/>
      <c r="L674" s="1653"/>
      <c r="M674" s="1653"/>
      <c r="N674" s="1653"/>
      <c r="O674" s="1653"/>
      <c r="P674" s="1653"/>
      <c r="Q674" s="1653"/>
      <c r="R674" s="1653"/>
      <c r="S674" s="1653"/>
      <c r="T674" s="1653"/>
      <c r="U674" s="1653"/>
      <c r="V674" s="1653"/>
      <c r="W674" s="1667"/>
      <c r="X674" s="1467"/>
      <c r="Y674" s="1468"/>
      <c r="Z674" s="1469"/>
      <c r="AA674" s="143"/>
      <c r="AB674" s="144"/>
      <c r="AC674" s="145"/>
      <c r="AD674" s="146"/>
      <c r="AE674" s="126"/>
      <c r="AF674" s="327"/>
      <c r="AG674" s="129"/>
      <c r="AH674" s="129"/>
      <c r="AI674" s="129"/>
      <c r="AJ674" s="129"/>
      <c r="AK674" s="129"/>
      <c r="AL674" s="129"/>
      <c r="AM674" s="129"/>
      <c r="AN674" s="129"/>
      <c r="AO674" s="129"/>
      <c r="AP674" s="31"/>
      <c r="AQ674" s="45"/>
      <c r="AR674" s="31"/>
    </row>
    <row r="675" spans="1:44" ht="13.5" customHeight="1">
      <c r="A675" s="368"/>
      <c r="B675" s="59"/>
      <c r="C675" s="488"/>
      <c r="D675" s="47"/>
      <c r="E675" s="1008"/>
      <c r="F675" s="32"/>
      <c r="G675" s="2309" t="s">
        <v>233</v>
      </c>
      <c r="H675" s="2310"/>
      <c r="I675" s="2310"/>
      <c r="J675" s="2310"/>
      <c r="K675" s="2310"/>
      <c r="L675" s="2310"/>
      <c r="M675" s="2310"/>
      <c r="N675" s="2310"/>
      <c r="O675" s="2310"/>
      <c r="P675" s="2310"/>
      <c r="Q675" s="2310"/>
      <c r="R675" s="2310"/>
      <c r="S675" s="2310"/>
      <c r="T675" s="2310"/>
      <c r="U675" s="2310"/>
      <c r="V675" s="2310"/>
      <c r="W675" s="2311"/>
      <c r="X675" s="2312" t="s">
        <v>110</v>
      </c>
      <c r="Y675" s="2313"/>
      <c r="Z675" s="2314"/>
      <c r="AA675" s="143"/>
      <c r="AB675" s="144"/>
      <c r="AC675" s="145"/>
      <c r="AD675" s="146"/>
      <c r="AE675" s="126"/>
      <c r="AF675" s="327"/>
      <c r="AG675" s="129"/>
      <c r="AH675" s="129"/>
      <c r="AI675" s="129"/>
      <c r="AJ675" s="129"/>
      <c r="AK675" s="129"/>
      <c r="AL675" s="129"/>
      <c r="AM675" s="129"/>
      <c r="AN675" s="129"/>
      <c r="AO675" s="129"/>
      <c r="AP675" s="31"/>
      <c r="AQ675" s="45"/>
      <c r="AR675" s="31"/>
    </row>
    <row r="676" spans="1:44">
      <c r="A676" s="368"/>
      <c r="B676" s="59"/>
      <c r="C676" s="488"/>
      <c r="D676" s="47"/>
      <c r="E676" s="1008"/>
      <c r="F676" s="32"/>
      <c r="G676" s="2318"/>
      <c r="H676" s="2319"/>
      <c r="I676" s="2319"/>
      <c r="J676" s="2319"/>
      <c r="K676" s="2319"/>
      <c r="L676" s="2319"/>
      <c r="M676" s="2319"/>
      <c r="N676" s="2319"/>
      <c r="O676" s="2319"/>
      <c r="P676" s="2319"/>
      <c r="Q676" s="2319"/>
      <c r="R676" s="2319"/>
      <c r="S676" s="2319"/>
      <c r="T676" s="2319"/>
      <c r="U676" s="2319"/>
      <c r="V676" s="2319"/>
      <c r="W676" s="2320"/>
      <c r="X676" s="1724"/>
      <c r="Y676" s="2321"/>
      <c r="Z676" s="1725"/>
      <c r="AA676" s="143"/>
      <c r="AB676" s="144"/>
      <c r="AC676" s="145"/>
      <c r="AD676" s="146"/>
      <c r="AE676" s="126"/>
      <c r="AF676" s="327"/>
      <c r="AG676" s="129"/>
      <c r="AH676" s="129"/>
      <c r="AI676" s="129"/>
      <c r="AJ676" s="129"/>
      <c r="AK676" s="129"/>
      <c r="AL676" s="129"/>
      <c r="AM676" s="129"/>
      <c r="AN676" s="129"/>
      <c r="AO676" s="129"/>
      <c r="AP676" s="31"/>
      <c r="AQ676" s="45"/>
      <c r="AR676" s="31"/>
    </row>
    <row r="677" spans="1:44">
      <c r="A677" s="368"/>
      <c r="B677" s="59"/>
      <c r="C677" s="488"/>
      <c r="D677" s="47"/>
      <c r="E677" s="1008"/>
      <c r="F677" s="32"/>
      <c r="G677" s="1652"/>
      <c r="H677" s="1653"/>
      <c r="I677" s="1653"/>
      <c r="J677" s="1653"/>
      <c r="K677" s="1653"/>
      <c r="L677" s="1653"/>
      <c r="M677" s="1653"/>
      <c r="N677" s="1653"/>
      <c r="O677" s="1653"/>
      <c r="P677" s="1653"/>
      <c r="Q677" s="1653"/>
      <c r="R677" s="1653"/>
      <c r="S677" s="1653"/>
      <c r="T677" s="1653"/>
      <c r="U677" s="1653"/>
      <c r="V677" s="1653"/>
      <c r="W677" s="1667"/>
      <c r="X677" s="1467"/>
      <c r="Y677" s="1468"/>
      <c r="Z677" s="1469"/>
      <c r="AA677" s="143"/>
      <c r="AB677" s="144"/>
      <c r="AC677" s="145"/>
      <c r="AD677" s="146"/>
      <c r="AE677" s="126"/>
      <c r="AF677" s="327"/>
      <c r="AG677" s="129"/>
      <c r="AH677" s="129"/>
      <c r="AI677" s="129"/>
      <c r="AJ677" s="129"/>
      <c r="AK677" s="129"/>
      <c r="AL677" s="129"/>
      <c r="AM677" s="129"/>
      <c r="AN677" s="129"/>
      <c r="AO677" s="129"/>
      <c r="AP677" s="31"/>
      <c r="AQ677" s="45"/>
      <c r="AR677" s="31"/>
    </row>
    <row r="678" spans="1:44">
      <c r="A678" s="368"/>
      <c r="B678" s="59"/>
      <c r="C678" s="488"/>
      <c r="D678" s="47"/>
      <c r="E678" s="1008"/>
      <c r="F678" s="32"/>
      <c r="G678" s="31"/>
      <c r="H678" s="31"/>
      <c r="I678" s="31"/>
      <c r="J678" s="31"/>
      <c r="K678" s="31"/>
      <c r="L678" s="31"/>
      <c r="M678" s="31"/>
      <c r="N678" s="31"/>
      <c r="O678" s="31"/>
      <c r="P678" s="31"/>
      <c r="Q678" s="46"/>
      <c r="R678" s="46"/>
      <c r="S678" s="46"/>
      <c r="T678" s="46"/>
      <c r="U678" s="46"/>
      <c r="V678" s="46"/>
      <c r="W678" s="31"/>
      <c r="X678" s="31"/>
      <c r="Y678" s="31"/>
      <c r="Z678" s="31"/>
      <c r="AA678" s="143"/>
      <c r="AB678" s="144"/>
      <c r="AC678" s="145"/>
      <c r="AD678" s="146"/>
      <c r="AE678" s="126"/>
      <c r="AF678" s="327"/>
      <c r="AG678" s="129"/>
      <c r="AH678" s="129"/>
      <c r="AI678" s="129"/>
      <c r="AJ678" s="129"/>
      <c r="AK678" s="129"/>
      <c r="AL678" s="129"/>
      <c r="AM678" s="129"/>
      <c r="AN678" s="129"/>
      <c r="AO678" s="129"/>
      <c r="AP678" s="31"/>
      <c r="AQ678" s="45"/>
      <c r="AR678" s="31"/>
    </row>
    <row r="679" spans="1:44">
      <c r="A679" s="368"/>
      <c r="B679" s="59"/>
      <c r="C679" s="488"/>
      <c r="D679" s="47"/>
      <c r="E679" s="1008"/>
      <c r="F679" s="32"/>
      <c r="G679" s="31"/>
      <c r="H679" s="31"/>
      <c r="I679" s="31"/>
      <c r="J679" s="31"/>
      <c r="K679" s="31"/>
      <c r="L679" s="31"/>
      <c r="M679" s="31"/>
      <c r="N679" s="31"/>
      <c r="O679" s="31"/>
      <c r="P679" s="31"/>
      <c r="Q679" s="46"/>
      <c r="R679" s="46"/>
      <c r="S679" s="46"/>
      <c r="T679" s="46"/>
      <c r="U679" s="46"/>
      <c r="V679" s="46"/>
      <c r="W679" s="31"/>
      <c r="X679" s="31"/>
      <c r="Y679" s="31"/>
      <c r="Z679" s="31"/>
      <c r="AA679" s="143"/>
      <c r="AB679" s="144"/>
      <c r="AC679" s="145"/>
      <c r="AD679" s="146"/>
      <c r="AE679" s="126"/>
      <c r="AF679" s="327"/>
      <c r="AG679" s="129"/>
      <c r="AH679" s="129"/>
      <c r="AI679" s="129"/>
      <c r="AJ679" s="129"/>
      <c r="AK679" s="129"/>
      <c r="AL679" s="129"/>
      <c r="AM679" s="129"/>
      <c r="AN679" s="129"/>
      <c r="AO679" s="129"/>
      <c r="AP679" s="31"/>
      <c r="AQ679" s="45"/>
      <c r="AR679" s="31"/>
    </row>
    <row r="680" spans="1:44">
      <c r="A680" s="368"/>
      <c r="B680" s="59"/>
      <c r="C680" s="488"/>
      <c r="D680" s="47"/>
      <c r="E680" s="1008"/>
      <c r="F680" s="32"/>
      <c r="G680" s="31"/>
      <c r="H680" s="31"/>
      <c r="I680" s="31"/>
      <c r="J680" s="31"/>
      <c r="K680" s="31"/>
      <c r="L680" s="31"/>
      <c r="M680" s="31"/>
      <c r="N680" s="31"/>
      <c r="O680" s="31"/>
      <c r="P680" s="31"/>
      <c r="Q680" s="46"/>
      <c r="R680" s="46"/>
      <c r="S680" s="46"/>
      <c r="T680" s="46"/>
      <c r="U680" s="46"/>
      <c r="V680" s="46"/>
      <c r="W680" s="31"/>
      <c r="X680" s="31"/>
      <c r="Y680" s="31"/>
      <c r="Z680" s="31"/>
      <c r="AA680" s="143"/>
      <c r="AB680" s="144"/>
      <c r="AC680" s="145"/>
      <c r="AD680" s="146"/>
      <c r="AE680" s="126"/>
      <c r="AF680" s="327"/>
      <c r="AG680" s="129"/>
      <c r="AH680" s="129"/>
      <c r="AI680" s="129"/>
      <c r="AJ680" s="129"/>
      <c r="AK680" s="129"/>
      <c r="AL680" s="129"/>
      <c r="AM680" s="129"/>
      <c r="AN680" s="129"/>
      <c r="AO680" s="129"/>
      <c r="AP680" s="31"/>
      <c r="AQ680" s="45"/>
      <c r="AR680" s="31"/>
    </row>
    <row r="681" spans="1:44">
      <c r="A681" s="368"/>
      <c r="B681" s="59"/>
      <c r="C681" s="488"/>
      <c r="D681" s="47"/>
      <c r="E681" s="1008"/>
      <c r="F681" s="32"/>
      <c r="G681" s="31"/>
      <c r="H681" s="31"/>
      <c r="I681" s="31"/>
      <c r="J681" s="31"/>
      <c r="K681" s="31"/>
      <c r="L681" s="31"/>
      <c r="M681" s="31"/>
      <c r="N681" s="31"/>
      <c r="O681" s="31"/>
      <c r="P681" s="31"/>
      <c r="Q681" s="46"/>
      <c r="R681" s="46"/>
      <c r="S681" s="46"/>
      <c r="T681" s="46"/>
      <c r="U681" s="46"/>
      <c r="V681" s="46"/>
      <c r="W681" s="31"/>
      <c r="X681" s="31"/>
      <c r="Y681" s="31"/>
      <c r="Z681" s="31"/>
      <c r="AA681" s="143"/>
      <c r="AB681" s="144"/>
      <c r="AC681" s="145"/>
      <c r="AD681" s="146"/>
      <c r="AE681" s="126"/>
      <c r="AF681" s="327"/>
      <c r="AG681" s="129"/>
      <c r="AH681" s="129"/>
      <c r="AI681" s="129"/>
      <c r="AJ681" s="129"/>
      <c r="AK681" s="129"/>
      <c r="AL681" s="129"/>
      <c r="AM681" s="129"/>
      <c r="AN681" s="129"/>
      <c r="AO681" s="129"/>
      <c r="AP681" s="31"/>
      <c r="AQ681" s="45"/>
      <c r="AR681" s="31"/>
    </row>
    <row r="682" spans="1:44">
      <c r="A682" s="368"/>
      <c r="B682" s="59"/>
      <c r="C682" s="488"/>
      <c r="D682" s="47"/>
      <c r="E682" s="1008"/>
      <c r="F682" s="32"/>
      <c r="G682" s="31"/>
      <c r="H682" s="31"/>
      <c r="I682" s="31"/>
      <c r="J682" s="31"/>
      <c r="K682" s="31"/>
      <c r="L682" s="31"/>
      <c r="M682" s="31"/>
      <c r="N682" s="31"/>
      <c r="O682" s="31"/>
      <c r="P682" s="31"/>
      <c r="Q682" s="46"/>
      <c r="R682" s="46"/>
      <c r="S682" s="46"/>
      <c r="T682" s="46"/>
      <c r="U682" s="46"/>
      <c r="V682" s="46"/>
      <c r="W682" s="31"/>
      <c r="X682" s="31"/>
      <c r="Y682" s="31"/>
      <c r="Z682" s="31"/>
      <c r="AA682" s="143"/>
      <c r="AB682" s="144"/>
      <c r="AC682" s="145"/>
      <c r="AD682" s="146"/>
      <c r="AE682" s="126"/>
      <c r="AF682" s="327"/>
      <c r="AG682" s="129"/>
      <c r="AH682" s="129"/>
      <c r="AI682" s="129"/>
      <c r="AJ682" s="129"/>
      <c r="AK682" s="129"/>
      <c r="AL682" s="129"/>
      <c r="AM682" s="129"/>
      <c r="AN682" s="129"/>
      <c r="AO682" s="129"/>
      <c r="AP682" s="31"/>
      <c r="AQ682" s="45"/>
      <c r="AR682" s="31"/>
    </row>
    <row r="683" spans="1:44">
      <c r="A683" s="368"/>
      <c r="B683" s="59"/>
      <c r="C683" s="488"/>
      <c r="D683" s="47"/>
      <c r="E683" s="1008"/>
      <c r="F683" s="32"/>
      <c r="G683" s="31"/>
      <c r="H683" s="31"/>
      <c r="I683" s="31"/>
      <c r="J683" s="31"/>
      <c r="K683" s="31"/>
      <c r="L683" s="31"/>
      <c r="M683" s="31"/>
      <c r="N683" s="31"/>
      <c r="O683" s="31"/>
      <c r="P683" s="31"/>
      <c r="Q683" s="46"/>
      <c r="R683" s="46"/>
      <c r="S683" s="46"/>
      <c r="T683" s="46"/>
      <c r="U683" s="46"/>
      <c r="V683" s="46"/>
      <c r="W683" s="31"/>
      <c r="X683" s="31"/>
      <c r="Y683" s="31"/>
      <c r="Z683" s="31"/>
      <c r="AA683" s="143"/>
      <c r="AB683" s="144"/>
      <c r="AC683" s="145"/>
      <c r="AD683" s="146"/>
      <c r="AE683" s="126"/>
      <c r="AF683" s="327"/>
      <c r="AG683" s="129"/>
      <c r="AH683" s="129"/>
      <c r="AI683" s="129"/>
      <c r="AJ683" s="129"/>
      <c r="AK683" s="129"/>
      <c r="AL683" s="129"/>
      <c r="AM683" s="129"/>
      <c r="AN683" s="129"/>
      <c r="AO683" s="129"/>
      <c r="AP683" s="31"/>
      <c r="AQ683" s="45"/>
      <c r="AR683" s="31"/>
    </row>
    <row r="684" spans="1:44" ht="13.5" customHeight="1">
      <c r="A684" s="368"/>
      <c r="B684" s="1090" t="s">
        <v>1125</v>
      </c>
      <c r="C684" s="1497" t="s">
        <v>580</v>
      </c>
      <c r="D684" s="63" t="s">
        <v>240</v>
      </c>
      <c r="E684" s="1056" t="s">
        <v>581</v>
      </c>
      <c r="F684" s="32"/>
      <c r="G684" s="1217" t="s">
        <v>72</v>
      </c>
      <c r="H684" s="1217"/>
      <c r="I684" s="1217"/>
      <c r="J684" s="1217"/>
      <c r="K684" s="1217"/>
      <c r="L684" s="1217"/>
      <c r="M684" s="2158"/>
      <c r="N684" s="1058" t="s">
        <v>627</v>
      </c>
      <c r="O684" s="1058"/>
      <c r="P684" s="1058"/>
      <c r="Q684" s="1058"/>
      <c r="R684" s="1058"/>
      <c r="S684" s="1058"/>
      <c r="T684" s="1058"/>
      <c r="U684" s="1058"/>
      <c r="V684" s="1058"/>
      <c r="W684" s="31"/>
      <c r="X684" s="31"/>
      <c r="Y684" s="31"/>
      <c r="Z684" s="31"/>
      <c r="AA684" s="143"/>
      <c r="AB684" s="1082" t="s">
        <v>495</v>
      </c>
      <c r="AC684" s="1113"/>
      <c r="AD684" s="1114"/>
      <c r="AE684" s="126"/>
      <c r="AF684" s="327"/>
      <c r="AG684" s="129"/>
      <c r="AH684" s="129"/>
      <c r="AI684" s="129"/>
      <c r="AJ684" s="129"/>
      <c r="AK684" s="129"/>
      <c r="AL684" s="129"/>
      <c r="AM684" s="129"/>
      <c r="AN684" s="129"/>
      <c r="AO684" s="129"/>
      <c r="AP684" s="31"/>
      <c r="AQ684" s="45"/>
      <c r="AR684" s="31"/>
    </row>
    <row r="685" spans="1:44">
      <c r="A685" s="368"/>
      <c r="B685" s="1090"/>
      <c r="C685" s="1497"/>
      <c r="D685" s="47"/>
      <c r="E685" s="1056"/>
      <c r="F685" s="32"/>
      <c r="G685" s="1217"/>
      <c r="H685" s="1217"/>
      <c r="I685" s="1217"/>
      <c r="J685" s="1217"/>
      <c r="K685" s="1217"/>
      <c r="L685" s="1217"/>
      <c r="M685" s="2158"/>
      <c r="N685" s="1058"/>
      <c r="O685" s="1058"/>
      <c r="P685" s="1058"/>
      <c r="Q685" s="1058"/>
      <c r="R685" s="1058"/>
      <c r="S685" s="1058"/>
      <c r="T685" s="1058"/>
      <c r="U685" s="1058"/>
      <c r="V685" s="1058"/>
      <c r="W685" s="31"/>
      <c r="X685" s="31"/>
      <c r="Y685" s="31"/>
      <c r="Z685" s="31"/>
      <c r="AA685" s="143"/>
      <c r="AB685" s="1082"/>
      <c r="AC685" s="1113"/>
      <c r="AD685" s="1114"/>
      <c r="AE685" s="126"/>
      <c r="AF685" s="327"/>
      <c r="AG685" s="129"/>
      <c r="AH685" s="129"/>
      <c r="AI685" s="129"/>
      <c r="AJ685" s="129"/>
      <c r="AK685" s="129"/>
      <c r="AL685" s="129"/>
      <c r="AM685" s="129"/>
      <c r="AN685" s="129"/>
      <c r="AO685" s="129"/>
      <c r="AP685" s="31"/>
      <c r="AQ685" s="45"/>
      <c r="AR685" s="31"/>
    </row>
    <row r="686" spans="1:44">
      <c r="A686" s="368"/>
      <c r="B686" s="59"/>
      <c r="C686" s="1497"/>
      <c r="D686" s="47"/>
      <c r="E686" s="1056"/>
      <c r="F686" s="32"/>
      <c r="G686" s="38"/>
      <c r="H686" s="38"/>
      <c r="I686" s="38"/>
      <c r="J686" s="38"/>
      <c r="K686" s="38"/>
      <c r="L686" s="38"/>
      <c r="M686" s="38"/>
      <c r="N686" s="46"/>
      <c r="O686" s="46"/>
      <c r="P686" s="46"/>
      <c r="Q686" s="46"/>
      <c r="R686" s="46"/>
      <c r="S686" s="46"/>
      <c r="T686" s="46"/>
      <c r="U686" s="46"/>
      <c r="V686" s="46"/>
      <c r="W686" s="31"/>
      <c r="X686" s="31"/>
      <c r="Y686" s="31"/>
      <c r="Z686" s="31"/>
      <c r="AA686" s="143"/>
      <c r="AB686" s="1082"/>
      <c r="AC686" s="1113"/>
      <c r="AD686" s="1114"/>
      <c r="AE686" s="126"/>
      <c r="AF686" s="327"/>
      <c r="AG686" s="129"/>
      <c r="AH686" s="129"/>
      <c r="AI686" s="129"/>
      <c r="AJ686" s="129"/>
      <c r="AK686" s="129"/>
      <c r="AL686" s="129"/>
      <c r="AM686" s="129"/>
      <c r="AN686" s="129"/>
      <c r="AO686" s="129"/>
      <c r="AP686" s="31"/>
      <c r="AQ686" s="45"/>
      <c r="AR686" s="31"/>
    </row>
    <row r="687" spans="1:44">
      <c r="A687" s="368"/>
      <c r="B687" s="59"/>
      <c r="C687" s="1497"/>
      <c r="D687" s="47"/>
      <c r="E687" s="1056"/>
      <c r="F687" s="32"/>
      <c r="G687" s="2160" t="s">
        <v>710</v>
      </c>
      <c r="H687" s="2160"/>
      <c r="I687" s="2160"/>
      <c r="J687" s="2160"/>
      <c r="K687" s="2160"/>
      <c r="L687" s="2160"/>
      <c r="M687" s="2160"/>
      <c r="N687" s="2160"/>
      <c r="O687" s="2160"/>
      <c r="P687" s="2160"/>
      <c r="Q687" s="2160"/>
      <c r="R687" s="2160"/>
      <c r="S687" s="2160"/>
      <c r="T687" s="2160"/>
      <c r="U687" s="2160"/>
      <c r="V687" s="2160"/>
      <c r="W687" s="2160"/>
      <c r="X687" s="2160"/>
      <c r="Y687" s="2160"/>
      <c r="Z687" s="2160"/>
      <c r="AA687" s="143"/>
      <c r="AB687" s="144"/>
      <c r="AC687" s="145"/>
      <c r="AD687" s="146"/>
      <c r="AE687" s="126"/>
      <c r="AF687" s="327"/>
      <c r="AG687" s="129"/>
      <c r="AH687" s="129"/>
      <c r="AI687" s="129"/>
      <c r="AJ687" s="129"/>
      <c r="AK687" s="129"/>
      <c r="AL687" s="129"/>
      <c r="AM687" s="129"/>
      <c r="AN687" s="129"/>
      <c r="AO687" s="129"/>
      <c r="AP687" s="31"/>
      <c r="AQ687" s="45"/>
      <c r="AR687" s="31"/>
    </row>
    <row r="688" spans="1:44">
      <c r="A688" s="368"/>
      <c r="B688" s="59"/>
      <c r="C688" s="1497"/>
      <c r="D688" s="47"/>
      <c r="E688" s="1056"/>
      <c r="F688" s="32"/>
      <c r="G688" s="2199"/>
      <c r="H688" s="2200"/>
      <c r="I688" s="2200"/>
      <c r="J688" s="2200"/>
      <c r="K688" s="2200"/>
      <c r="L688" s="2200"/>
      <c r="M688" s="2200"/>
      <c r="N688" s="2200"/>
      <c r="O688" s="2200"/>
      <c r="P688" s="2200"/>
      <c r="Q688" s="2200"/>
      <c r="R688" s="2200"/>
      <c r="S688" s="2200"/>
      <c r="T688" s="2200"/>
      <c r="U688" s="2200"/>
      <c r="V688" s="2200"/>
      <c r="W688" s="2200"/>
      <c r="X688" s="2200"/>
      <c r="Y688" s="2200"/>
      <c r="Z688" s="2201"/>
      <c r="AA688" s="143"/>
      <c r="AB688" s="144"/>
      <c r="AC688" s="145"/>
      <c r="AD688" s="146"/>
      <c r="AE688" s="126"/>
      <c r="AF688" s="327"/>
      <c r="AG688" s="129"/>
      <c r="AH688" s="129"/>
      <c r="AI688" s="129"/>
      <c r="AJ688" s="129"/>
      <c r="AK688" s="129"/>
      <c r="AL688" s="129"/>
      <c r="AM688" s="129"/>
      <c r="AN688" s="129"/>
      <c r="AO688" s="129"/>
      <c r="AP688" s="31"/>
      <c r="AQ688" s="45"/>
      <c r="AR688" s="31"/>
    </row>
    <row r="689" spans="1:44">
      <c r="A689" s="368"/>
      <c r="B689" s="59"/>
      <c r="C689" s="1497"/>
      <c r="D689" s="47"/>
      <c r="E689" s="1056"/>
      <c r="F689" s="32"/>
      <c r="G689" s="2164"/>
      <c r="H689" s="2165"/>
      <c r="I689" s="2165"/>
      <c r="J689" s="2165"/>
      <c r="K689" s="2165"/>
      <c r="L689" s="2165"/>
      <c r="M689" s="2165"/>
      <c r="N689" s="2165"/>
      <c r="O689" s="2165"/>
      <c r="P689" s="2165"/>
      <c r="Q689" s="2165"/>
      <c r="R689" s="2165"/>
      <c r="S689" s="2165"/>
      <c r="T689" s="2165"/>
      <c r="U689" s="2165"/>
      <c r="V689" s="2165"/>
      <c r="W689" s="2165"/>
      <c r="X689" s="2165"/>
      <c r="Y689" s="2165"/>
      <c r="Z689" s="2166"/>
      <c r="AA689" s="143"/>
      <c r="AB689" s="144"/>
      <c r="AC689" s="145"/>
      <c r="AD689" s="146"/>
      <c r="AE689" s="126"/>
      <c r="AF689" s="327"/>
      <c r="AG689" s="129"/>
      <c r="AH689" s="129"/>
      <c r="AI689" s="129"/>
      <c r="AJ689" s="129"/>
      <c r="AK689" s="129"/>
      <c r="AL689" s="129"/>
      <c r="AM689" s="129"/>
      <c r="AN689" s="129"/>
      <c r="AO689" s="129"/>
      <c r="AP689" s="31"/>
      <c r="AQ689" s="45"/>
      <c r="AR689" s="31"/>
    </row>
    <row r="690" spans="1:44">
      <c r="A690" s="368"/>
      <c r="B690" s="59"/>
      <c r="C690" s="1497"/>
      <c r="D690" s="47"/>
      <c r="E690" s="1056"/>
      <c r="F690" s="32"/>
      <c r="G690" s="2167"/>
      <c r="H690" s="2168"/>
      <c r="I690" s="2168"/>
      <c r="J690" s="2168"/>
      <c r="K690" s="2168"/>
      <c r="L690" s="2168"/>
      <c r="M690" s="2168"/>
      <c r="N690" s="2168"/>
      <c r="O690" s="2168"/>
      <c r="P690" s="2168"/>
      <c r="Q690" s="2168"/>
      <c r="R690" s="2168"/>
      <c r="S690" s="2168"/>
      <c r="T690" s="2168"/>
      <c r="U690" s="2168"/>
      <c r="V690" s="2168"/>
      <c r="W690" s="2168"/>
      <c r="X690" s="2168"/>
      <c r="Y690" s="2168"/>
      <c r="Z690" s="2169"/>
      <c r="AA690" s="143"/>
      <c r="AB690" s="144"/>
      <c r="AC690" s="145"/>
      <c r="AD690" s="146"/>
      <c r="AE690" s="126"/>
      <c r="AF690" s="327"/>
      <c r="AG690" s="129"/>
      <c r="AH690" s="129"/>
      <c r="AI690" s="129"/>
      <c r="AJ690" s="129"/>
      <c r="AK690" s="129"/>
      <c r="AL690" s="129"/>
      <c r="AM690" s="129"/>
      <c r="AN690" s="129"/>
      <c r="AO690" s="129"/>
      <c r="AP690" s="31"/>
      <c r="AQ690" s="45"/>
      <c r="AR690" s="31"/>
    </row>
    <row r="691" spans="1:44">
      <c r="A691" s="368"/>
      <c r="B691" s="59"/>
      <c r="C691" s="1497"/>
      <c r="D691" s="47"/>
      <c r="E691" s="1056"/>
      <c r="F691" s="32"/>
      <c r="G691" s="38"/>
      <c r="H691" s="38"/>
      <c r="I691" s="38"/>
      <c r="J691" s="38"/>
      <c r="K691" s="38"/>
      <c r="L691" s="38"/>
      <c r="M691" s="38"/>
      <c r="N691" s="46"/>
      <c r="O691" s="46"/>
      <c r="P691" s="46"/>
      <c r="Q691" s="46"/>
      <c r="R691" s="46"/>
      <c r="S691" s="46"/>
      <c r="T691" s="46"/>
      <c r="U691" s="46"/>
      <c r="V691" s="46"/>
      <c r="W691" s="31"/>
      <c r="X691" s="31"/>
      <c r="Y691" s="31"/>
      <c r="Z691" s="31"/>
      <c r="AA691" s="143"/>
      <c r="AB691" s="144"/>
      <c r="AC691" s="145"/>
      <c r="AD691" s="146"/>
      <c r="AE691" s="126"/>
      <c r="AF691" s="327"/>
      <c r="AG691" s="129"/>
      <c r="AH691" s="129"/>
      <c r="AI691" s="129"/>
      <c r="AJ691" s="129"/>
      <c r="AK691" s="129"/>
      <c r="AL691" s="129"/>
      <c r="AM691" s="129"/>
      <c r="AN691" s="129"/>
      <c r="AO691" s="129"/>
      <c r="AP691" s="31"/>
      <c r="AQ691" s="45"/>
      <c r="AR691" s="31"/>
    </row>
    <row r="692" spans="1:44">
      <c r="A692" s="368"/>
      <c r="B692" s="59"/>
      <c r="C692" s="1497"/>
      <c r="D692" s="47"/>
      <c r="E692" s="1056"/>
      <c r="F692" s="32"/>
      <c r="G692" s="38"/>
      <c r="H692" s="38"/>
      <c r="I692" s="38"/>
      <c r="J692" s="38"/>
      <c r="K692" s="38"/>
      <c r="L692" s="38"/>
      <c r="M692" s="38"/>
      <c r="N692" s="46"/>
      <c r="O692" s="46"/>
      <c r="P692" s="46"/>
      <c r="Q692" s="46"/>
      <c r="R692" s="46"/>
      <c r="S692" s="46"/>
      <c r="T692" s="46"/>
      <c r="U692" s="46"/>
      <c r="V692" s="46"/>
      <c r="W692" s="31"/>
      <c r="X692" s="31"/>
      <c r="Y692" s="31"/>
      <c r="Z692" s="31"/>
      <c r="AA692" s="143"/>
      <c r="AB692" s="144"/>
      <c r="AC692" s="145"/>
      <c r="AD692" s="146"/>
      <c r="AE692" s="126"/>
      <c r="AF692" s="327"/>
      <c r="AG692" s="129"/>
      <c r="AH692" s="129"/>
      <c r="AI692" s="129"/>
      <c r="AJ692" s="129"/>
      <c r="AK692" s="129"/>
      <c r="AL692" s="129"/>
      <c r="AM692" s="129"/>
      <c r="AN692" s="129"/>
      <c r="AO692" s="129"/>
      <c r="AP692" s="31"/>
      <c r="AQ692" s="45"/>
      <c r="AR692" s="31"/>
    </row>
    <row r="693" spans="1:44">
      <c r="A693" s="368"/>
      <c r="B693" s="59"/>
      <c r="C693" s="1497"/>
      <c r="D693" s="47"/>
      <c r="E693" s="1056"/>
      <c r="F693" s="32"/>
      <c r="G693" s="38"/>
      <c r="H693" s="38"/>
      <c r="I693" s="38"/>
      <c r="J693" s="38"/>
      <c r="K693" s="38"/>
      <c r="L693" s="38"/>
      <c r="M693" s="38"/>
      <c r="N693" s="46"/>
      <c r="O693" s="46"/>
      <c r="P693" s="46"/>
      <c r="Q693" s="46"/>
      <c r="R693" s="46"/>
      <c r="S693" s="46"/>
      <c r="T693" s="46"/>
      <c r="U693" s="46"/>
      <c r="V693" s="46"/>
      <c r="W693" s="31"/>
      <c r="X693" s="31"/>
      <c r="Y693" s="31"/>
      <c r="Z693" s="31"/>
      <c r="AA693" s="143"/>
      <c r="AB693" s="144"/>
      <c r="AC693" s="145"/>
      <c r="AD693" s="146"/>
      <c r="AE693" s="126"/>
      <c r="AF693" s="327"/>
      <c r="AG693" s="129"/>
      <c r="AH693" s="129"/>
      <c r="AI693" s="129"/>
      <c r="AJ693" s="129"/>
      <c r="AK693" s="129"/>
      <c r="AL693" s="129"/>
      <c r="AM693" s="129"/>
      <c r="AN693" s="129"/>
      <c r="AO693" s="129"/>
      <c r="AP693" s="31"/>
      <c r="AQ693" s="45"/>
      <c r="AR693" s="31"/>
    </row>
    <row r="694" spans="1:44">
      <c r="A694" s="368"/>
      <c r="B694" s="59"/>
      <c r="C694" s="1497"/>
      <c r="D694" s="47"/>
      <c r="E694" s="1056"/>
      <c r="F694" s="32"/>
      <c r="G694" s="38"/>
      <c r="H694" s="38"/>
      <c r="I694" s="38"/>
      <c r="J694" s="38"/>
      <c r="K694" s="38"/>
      <c r="L694" s="38"/>
      <c r="M694" s="38"/>
      <c r="N694" s="46"/>
      <c r="O694" s="46"/>
      <c r="P694" s="46"/>
      <c r="Q694" s="46"/>
      <c r="R694" s="46"/>
      <c r="S694" s="46"/>
      <c r="T694" s="46"/>
      <c r="U694" s="46"/>
      <c r="V694" s="46"/>
      <c r="W694" s="31"/>
      <c r="X694" s="31"/>
      <c r="Y694" s="31"/>
      <c r="Z694" s="31"/>
      <c r="AA694" s="143"/>
      <c r="AB694" s="144"/>
      <c r="AC694" s="145"/>
      <c r="AD694" s="146"/>
      <c r="AE694" s="126"/>
      <c r="AF694" s="327"/>
      <c r="AG694" s="129"/>
      <c r="AH694" s="129"/>
      <c r="AI694" s="129"/>
      <c r="AJ694" s="129"/>
      <c r="AK694" s="129"/>
      <c r="AL694" s="129"/>
      <c r="AM694" s="129"/>
      <c r="AN694" s="129"/>
      <c r="AO694" s="129"/>
      <c r="AP694" s="31"/>
      <c r="AQ694" s="45"/>
      <c r="AR694" s="31"/>
    </row>
    <row r="695" spans="1:44">
      <c r="A695" s="368"/>
      <c r="B695" s="59"/>
      <c r="C695" s="1497"/>
      <c r="D695" s="47"/>
      <c r="E695" s="1056"/>
      <c r="F695" s="32"/>
      <c r="G695" s="38"/>
      <c r="H695" s="38"/>
      <c r="I695" s="38"/>
      <c r="J695" s="38"/>
      <c r="K695" s="38"/>
      <c r="L695" s="38"/>
      <c r="M695" s="38"/>
      <c r="N695" s="46"/>
      <c r="O695" s="46"/>
      <c r="P695" s="46"/>
      <c r="Q695" s="46"/>
      <c r="R695" s="46"/>
      <c r="S695" s="46"/>
      <c r="T695" s="46"/>
      <c r="U695" s="46"/>
      <c r="V695" s="46"/>
      <c r="W695" s="31"/>
      <c r="X695" s="31"/>
      <c r="Y695" s="31"/>
      <c r="Z695" s="31"/>
      <c r="AA695" s="143"/>
      <c r="AB695" s="144"/>
      <c r="AC695" s="145"/>
      <c r="AD695" s="146"/>
      <c r="AE695" s="126"/>
      <c r="AF695" s="327"/>
      <c r="AG695" s="129"/>
      <c r="AH695" s="129"/>
      <c r="AI695" s="129"/>
      <c r="AJ695" s="129"/>
      <c r="AK695" s="129"/>
      <c r="AL695" s="129"/>
      <c r="AM695" s="129"/>
      <c r="AN695" s="129"/>
      <c r="AO695" s="129"/>
      <c r="AP695" s="31"/>
      <c r="AQ695" s="45"/>
      <c r="AR695" s="31"/>
    </row>
    <row r="696" spans="1:44" ht="13.5" customHeight="1">
      <c r="A696" s="1008" t="s">
        <v>1136</v>
      </c>
      <c r="B696" s="1090" t="s">
        <v>1009</v>
      </c>
      <c r="C696" s="1497" t="s">
        <v>569</v>
      </c>
      <c r="D696" s="63" t="s">
        <v>571</v>
      </c>
      <c r="E696" s="1008" t="s">
        <v>570</v>
      </c>
      <c r="F696" s="32"/>
      <c r="G696" s="1217" t="s">
        <v>72</v>
      </c>
      <c r="H696" s="1217"/>
      <c r="I696" s="1217"/>
      <c r="J696" s="1217"/>
      <c r="K696" s="1217"/>
      <c r="L696" s="1217"/>
      <c r="M696" s="2158"/>
      <c r="N696" s="1058" t="s">
        <v>114</v>
      </c>
      <c r="O696" s="1058"/>
      <c r="P696" s="1058"/>
      <c r="Q696" s="1058"/>
      <c r="R696" s="1058"/>
      <c r="S696" s="1058"/>
      <c r="T696" s="1058"/>
      <c r="U696" s="1058"/>
      <c r="V696" s="1058"/>
      <c r="W696" s="31"/>
      <c r="X696" s="31"/>
      <c r="Y696" s="31"/>
      <c r="Z696" s="31"/>
      <c r="AA696" s="45"/>
      <c r="AB696" s="1082" t="s">
        <v>495</v>
      </c>
      <c r="AC696" s="1113"/>
      <c r="AD696" s="1114"/>
      <c r="AE696" s="126"/>
      <c r="AF696" s="327"/>
      <c r="AG696" s="129"/>
      <c r="AH696" s="129"/>
      <c r="AI696" s="129"/>
      <c r="AJ696" s="129"/>
      <c r="AK696" s="129"/>
      <c r="AL696" s="129"/>
      <c r="AM696" s="129"/>
      <c r="AN696" s="129"/>
      <c r="AO696" s="129"/>
      <c r="AP696" s="31"/>
      <c r="AQ696" s="45"/>
      <c r="AR696" s="31"/>
    </row>
    <row r="697" spans="1:44">
      <c r="A697" s="1008"/>
      <c r="B697" s="1090"/>
      <c r="C697" s="1497"/>
      <c r="D697" s="47"/>
      <c r="E697" s="1008"/>
      <c r="F697" s="32"/>
      <c r="G697" s="1217"/>
      <c r="H697" s="1217"/>
      <c r="I697" s="1217"/>
      <c r="J697" s="1217"/>
      <c r="K697" s="1217"/>
      <c r="L697" s="1217"/>
      <c r="M697" s="2158"/>
      <c r="N697" s="1058"/>
      <c r="O697" s="1058"/>
      <c r="P697" s="1058"/>
      <c r="Q697" s="1058"/>
      <c r="R697" s="1058"/>
      <c r="S697" s="1058"/>
      <c r="T697" s="1058"/>
      <c r="U697" s="1058"/>
      <c r="V697" s="1058"/>
      <c r="W697" s="31"/>
      <c r="X697" s="31"/>
      <c r="Y697" s="31"/>
      <c r="Z697" s="31"/>
      <c r="AA697" s="45"/>
      <c r="AB697" s="1082"/>
      <c r="AC697" s="1113"/>
      <c r="AD697" s="1114"/>
      <c r="AE697" s="126"/>
      <c r="AF697" s="327"/>
      <c r="AG697" s="129"/>
      <c r="AH697" s="129"/>
      <c r="AI697" s="129"/>
      <c r="AJ697" s="129"/>
      <c r="AK697" s="129"/>
      <c r="AL697" s="129"/>
      <c r="AM697" s="129"/>
      <c r="AN697" s="129"/>
      <c r="AO697" s="129"/>
      <c r="AP697" s="31"/>
      <c r="AQ697" s="45"/>
      <c r="AR697" s="31"/>
    </row>
    <row r="698" spans="1:44">
      <c r="A698" s="1008"/>
      <c r="B698" s="59"/>
      <c r="C698" s="1497"/>
      <c r="D698" s="47"/>
      <c r="E698" s="1008"/>
      <c r="F698" s="32"/>
      <c r="G698" s="357"/>
      <c r="H698" s="357"/>
      <c r="I698" s="357"/>
      <c r="J698" s="357"/>
      <c r="K698" s="357"/>
      <c r="L698" s="357"/>
      <c r="M698" s="357"/>
      <c r="N698" s="357"/>
      <c r="O698" s="357"/>
      <c r="P698" s="357"/>
      <c r="Q698" s="357"/>
      <c r="R698" s="357"/>
      <c r="S698" s="357"/>
      <c r="T698" s="357"/>
      <c r="U698" s="357"/>
      <c r="V698" s="357"/>
      <c r="W698" s="357"/>
      <c r="X698" s="357"/>
      <c r="Y698" s="357"/>
      <c r="Z698" s="357"/>
      <c r="AA698" s="358"/>
      <c r="AB698" s="1082"/>
      <c r="AC698" s="1113"/>
      <c r="AD698" s="1114"/>
      <c r="AE698" s="126"/>
      <c r="AF698" s="327"/>
      <c r="AG698" s="129"/>
      <c r="AH698" s="129"/>
      <c r="AI698" s="129"/>
      <c r="AJ698" s="129"/>
      <c r="AK698" s="129"/>
      <c r="AL698" s="129"/>
      <c r="AM698" s="129"/>
      <c r="AN698" s="129"/>
      <c r="AO698" s="129"/>
      <c r="AP698" s="31"/>
      <c r="AQ698" s="45"/>
      <c r="AR698" s="31"/>
    </row>
    <row r="699" spans="1:44" ht="13.5" customHeight="1">
      <c r="A699" s="47"/>
      <c r="B699" s="59"/>
      <c r="C699" s="488"/>
      <c r="D699" s="47"/>
      <c r="E699" s="47"/>
      <c r="F699" s="32"/>
      <c r="G699" s="357"/>
      <c r="H699" s="357"/>
      <c r="I699" s="357"/>
      <c r="J699" s="357"/>
      <c r="K699" s="357"/>
      <c r="L699" s="357"/>
      <c r="M699" s="357"/>
      <c r="N699" s="357"/>
      <c r="O699" s="357"/>
      <c r="P699" s="357"/>
      <c r="Q699" s="357"/>
      <c r="R699" s="357"/>
      <c r="S699" s="357"/>
      <c r="T699" s="357"/>
      <c r="U699" s="357"/>
      <c r="V699" s="357"/>
      <c r="W699" s="357"/>
      <c r="X699" s="357"/>
      <c r="Y699" s="357"/>
      <c r="Z699" s="357"/>
      <c r="AA699" s="358"/>
      <c r="AB699" s="144"/>
      <c r="AC699" s="145"/>
      <c r="AD699" s="146"/>
      <c r="AE699" s="126"/>
      <c r="AF699" s="327"/>
      <c r="AG699" s="129"/>
      <c r="AH699" s="129"/>
      <c r="AI699" s="129"/>
      <c r="AJ699" s="129"/>
      <c r="AK699" s="129"/>
      <c r="AL699" s="129"/>
      <c r="AM699" s="129"/>
      <c r="AN699" s="129"/>
      <c r="AO699" s="129"/>
      <c r="AP699" s="31"/>
      <c r="AQ699" s="45"/>
      <c r="AR699" s="31"/>
    </row>
    <row r="700" spans="1:44" ht="13.5" customHeight="1">
      <c r="A700" s="47"/>
      <c r="B700" s="1090" t="s">
        <v>1010</v>
      </c>
      <c r="C700" s="1497" t="s">
        <v>572</v>
      </c>
      <c r="D700" s="139" t="s">
        <v>242</v>
      </c>
      <c r="E700" s="1056" t="s">
        <v>573</v>
      </c>
      <c r="F700" s="32"/>
      <c r="G700" s="1217" t="s">
        <v>72</v>
      </c>
      <c r="H700" s="1217"/>
      <c r="I700" s="1217"/>
      <c r="J700" s="1217"/>
      <c r="K700" s="1217"/>
      <c r="L700" s="1217"/>
      <c r="M700" s="2158"/>
      <c r="N700" s="1058" t="s">
        <v>114</v>
      </c>
      <c r="O700" s="1058"/>
      <c r="P700" s="1058"/>
      <c r="Q700" s="1058"/>
      <c r="R700" s="1058"/>
      <c r="S700" s="1058"/>
      <c r="T700" s="1058"/>
      <c r="U700" s="1058"/>
      <c r="V700" s="1058"/>
      <c r="W700" s="357"/>
      <c r="X700" s="357"/>
      <c r="Y700" s="357"/>
      <c r="Z700" s="357"/>
      <c r="AA700" s="358"/>
      <c r="AB700" s="1082" t="s">
        <v>495</v>
      </c>
      <c r="AC700" s="1113"/>
      <c r="AD700" s="1114"/>
      <c r="AE700" s="126"/>
      <c r="AF700" s="327"/>
      <c r="AG700" s="129"/>
      <c r="AH700" s="129"/>
      <c r="AI700" s="129"/>
      <c r="AJ700" s="129"/>
      <c r="AK700" s="129"/>
      <c r="AL700" s="129"/>
      <c r="AM700" s="129"/>
      <c r="AN700" s="129"/>
      <c r="AO700" s="129"/>
      <c r="AP700" s="31"/>
      <c r="AQ700" s="45"/>
      <c r="AR700" s="31"/>
    </row>
    <row r="701" spans="1:44">
      <c r="A701" s="47"/>
      <c r="B701" s="1090"/>
      <c r="C701" s="1497"/>
      <c r="D701" s="139"/>
      <c r="E701" s="1056"/>
      <c r="F701" s="32"/>
      <c r="G701" s="1217"/>
      <c r="H701" s="1217"/>
      <c r="I701" s="1217"/>
      <c r="J701" s="1217"/>
      <c r="K701" s="1217"/>
      <c r="L701" s="1217"/>
      <c r="M701" s="2158"/>
      <c r="N701" s="1058"/>
      <c r="O701" s="1058"/>
      <c r="P701" s="1058"/>
      <c r="Q701" s="1058"/>
      <c r="R701" s="1058"/>
      <c r="S701" s="1058"/>
      <c r="T701" s="1058"/>
      <c r="U701" s="1058"/>
      <c r="V701" s="1058"/>
      <c r="W701" s="357"/>
      <c r="X701" s="357"/>
      <c r="Y701" s="357"/>
      <c r="Z701" s="357"/>
      <c r="AA701" s="358"/>
      <c r="AB701" s="1082"/>
      <c r="AC701" s="1113"/>
      <c r="AD701" s="1114"/>
      <c r="AE701" s="126"/>
      <c r="AF701" s="327"/>
      <c r="AG701" s="129"/>
      <c r="AH701" s="129"/>
      <c r="AI701" s="129"/>
      <c r="AJ701" s="129"/>
      <c r="AK701" s="129"/>
      <c r="AL701" s="129"/>
      <c r="AM701" s="129"/>
      <c r="AN701" s="129"/>
      <c r="AO701" s="129"/>
      <c r="AP701" s="31"/>
      <c r="AQ701" s="45"/>
      <c r="AR701" s="31"/>
    </row>
    <row r="702" spans="1:44">
      <c r="A702" s="47"/>
      <c r="B702" s="330"/>
      <c r="C702" s="105"/>
      <c r="D702" s="139"/>
      <c r="E702" s="1056"/>
      <c r="F702" s="32"/>
      <c r="G702" s="357"/>
      <c r="H702" s="357"/>
      <c r="I702" s="357"/>
      <c r="J702" s="357"/>
      <c r="K702" s="357"/>
      <c r="L702" s="357"/>
      <c r="M702" s="357"/>
      <c r="N702" s="357"/>
      <c r="O702" s="357"/>
      <c r="P702" s="357"/>
      <c r="Q702" s="357"/>
      <c r="R702" s="357"/>
      <c r="S702" s="357"/>
      <c r="T702" s="357"/>
      <c r="U702" s="357"/>
      <c r="V702" s="357"/>
      <c r="W702" s="357"/>
      <c r="X702" s="357"/>
      <c r="Y702" s="357"/>
      <c r="Z702" s="357"/>
      <c r="AA702" s="358"/>
      <c r="AB702" s="1082"/>
      <c r="AC702" s="1113"/>
      <c r="AD702" s="1114"/>
      <c r="AE702" s="126"/>
      <c r="AF702" s="327"/>
      <c r="AG702" s="129"/>
      <c r="AH702" s="129"/>
      <c r="AI702" s="129"/>
      <c r="AJ702" s="129"/>
      <c r="AK702" s="129"/>
      <c r="AL702" s="129"/>
      <c r="AM702" s="129"/>
      <c r="AN702" s="129"/>
      <c r="AO702" s="129"/>
      <c r="AP702" s="31"/>
      <c r="AQ702" s="45"/>
      <c r="AR702" s="31"/>
    </row>
    <row r="703" spans="1:44">
      <c r="A703" s="47"/>
      <c r="B703" s="330"/>
      <c r="C703" s="105"/>
      <c r="D703" s="139"/>
      <c r="E703" s="1056"/>
      <c r="F703" s="32"/>
      <c r="G703" s="357"/>
      <c r="H703" s="357"/>
      <c r="I703" s="357"/>
      <c r="J703" s="357"/>
      <c r="K703" s="357"/>
      <c r="L703" s="357"/>
      <c r="M703" s="357"/>
      <c r="N703" s="357"/>
      <c r="O703" s="357"/>
      <c r="P703" s="357"/>
      <c r="Q703" s="357"/>
      <c r="R703" s="357"/>
      <c r="S703" s="357"/>
      <c r="T703" s="357"/>
      <c r="U703" s="357"/>
      <c r="V703" s="357"/>
      <c r="W703" s="357"/>
      <c r="X703" s="357"/>
      <c r="Y703" s="357"/>
      <c r="Z703" s="357"/>
      <c r="AA703" s="358"/>
      <c r="AB703" s="144"/>
      <c r="AC703" s="145"/>
      <c r="AD703" s="146"/>
      <c r="AE703" s="126"/>
      <c r="AF703" s="327"/>
      <c r="AG703" s="129"/>
      <c r="AH703" s="129"/>
      <c r="AI703" s="129"/>
      <c r="AJ703" s="129"/>
      <c r="AK703" s="129"/>
      <c r="AL703" s="129"/>
      <c r="AM703" s="129"/>
      <c r="AN703" s="129"/>
      <c r="AO703" s="129"/>
      <c r="AP703" s="31"/>
      <c r="AQ703" s="45"/>
      <c r="AR703" s="31"/>
    </row>
    <row r="704" spans="1:44">
      <c r="A704" s="47"/>
      <c r="B704" s="330"/>
      <c r="C704" s="105"/>
      <c r="D704" s="139"/>
      <c r="E704" s="1056"/>
      <c r="F704" s="32"/>
      <c r="G704" s="357"/>
      <c r="H704" s="357"/>
      <c r="I704" s="357"/>
      <c r="J704" s="357"/>
      <c r="K704" s="357"/>
      <c r="L704" s="357"/>
      <c r="M704" s="357"/>
      <c r="N704" s="357"/>
      <c r="O704" s="357"/>
      <c r="P704" s="357"/>
      <c r="Q704" s="357"/>
      <c r="R704" s="357"/>
      <c r="S704" s="357"/>
      <c r="T704" s="357"/>
      <c r="U704" s="357"/>
      <c r="V704" s="357"/>
      <c r="W704" s="357"/>
      <c r="X704" s="357"/>
      <c r="Y704" s="357"/>
      <c r="Z704" s="357"/>
      <c r="AA704" s="358"/>
      <c r="AB704" s="144"/>
      <c r="AC704" s="145"/>
      <c r="AD704" s="146"/>
      <c r="AE704" s="126"/>
      <c r="AF704" s="327"/>
      <c r="AG704" s="129"/>
      <c r="AH704" s="129"/>
      <c r="AI704" s="129"/>
      <c r="AJ704" s="129"/>
      <c r="AK704" s="129"/>
      <c r="AL704" s="129"/>
      <c r="AM704" s="129"/>
      <c r="AN704" s="129"/>
      <c r="AO704" s="129"/>
      <c r="AP704" s="31"/>
      <c r="AQ704" s="45"/>
      <c r="AR704" s="31"/>
    </row>
    <row r="705" spans="1:44">
      <c r="A705" s="328"/>
      <c r="B705" s="59"/>
      <c r="C705" s="475"/>
      <c r="D705" s="63"/>
      <c r="E705" s="49"/>
      <c r="F705" s="142"/>
      <c r="G705" s="46"/>
      <c r="H705" s="46"/>
      <c r="I705" s="46"/>
      <c r="J705" s="46"/>
      <c r="K705" s="46"/>
      <c r="L705" s="46"/>
      <c r="M705" s="46"/>
      <c r="N705" s="46"/>
      <c r="O705" s="46"/>
      <c r="P705" s="46"/>
      <c r="Q705" s="46"/>
      <c r="R705" s="46"/>
      <c r="S705" s="46"/>
      <c r="T705" s="46"/>
      <c r="U705" s="46"/>
      <c r="V705" s="46"/>
      <c r="W705" s="46"/>
      <c r="X705" s="46"/>
      <c r="Y705" s="46"/>
      <c r="Z705" s="46"/>
      <c r="AA705" s="143"/>
      <c r="AB705" s="144"/>
      <c r="AC705" s="145"/>
      <c r="AD705" s="146"/>
      <c r="AE705" s="126"/>
      <c r="AF705" s="327"/>
      <c r="AG705" s="129"/>
      <c r="AH705" s="129"/>
      <c r="AI705" s="129"/>
      <c r="AJ705" s="129"/>
      <c r="AK705" s="129"/>
      <c r="AL705" s="129"/>
      <c r="AM705" s="129"/>
      <c r="AN705" s="129"/>
      <c r="AO705" s="129"/>
      <c r="AP705" s="31"/>
      <c r="AQ705" s="45"/>
      <c r="AR705" s="31"/>
    </row>
    <row r="706" spans="1:44" ht="13.5" customHeight="1">
      <c r="A706" s="1008" t="s">
        <v>1120</v>
      </c>
      <c r="B706" s="1110" t="s">
        <v>1121</v>
      </c>
      <c r="C706" s="1497" t="s">
        <v>517</v>
      </c>
      <c r="D706" s="63" t="s">
        <v>538</v>
      </c>
      <c r="E706" s="1056" t="s">
        <v>561</v>
      </c>
      <c r="F706" s="32"/>
      <c r="G706" s="1011" t="s">
        <v>72</v>
      </c>
      <c r="H706" s="1011"/>
      <c r="I706" s="1011"/>
      <c r="J706" s="1011"/>
      <c r="K706" s="1011"/>
      <c r="L706" s="1011"/>
      <c r="M706" s="1012"/>
      <c r="N706" s="1665" t="s">
        <v>114</v>
      </c>
      <c r="O706" s="1665"/>
      <c r="P706" s="1665"/>
      <c r="Q706" s="1665"/>
      <c r="R706" s="1665"/>
      <c r="S706" s="1665"/>
      <c r="T706" s="1665"/>
      <c r="U706" s="1665"/>
      <c r="V706" s="1665"/>
      <c r="W706" s="31"/>
      <c r="X706" s="31"/>
      <c r="Y706" s="31"/>
      <c r="Z706" s="31"/>
      <c r="AA706" s="45"/>
      <c r="AB706" s="1082" t="s">
        <v>495</v>
      </c>
      <c r="AC706" s="1113"/>
      <c r="AD706" s="1114"/>
      <c r="AE706" s="126"/>
      <c r="AF706" s="327"/>
      <c r="AG706" s="129"/>
      <c r="AH706" s="129"/>
      <c r="AI706" s="129"/>
      <c r="AJ706" s="129"/>
      <c r="AK706" s="129"/>
      <c r="AL706" s="129"/>
      <c r="AM706" s="129"/>
      <c r="AN706" s="129"/>
      <c r="AO706" s="129"/>
      <c r="AP706" s="31"/>
      <c r="AQ706" s="45"/>
      <c r="AR706" s="31"/>
    </row>
    <row r="707" spans="1:44">
      <c r="A707" s="1008"/>
      <c r="B707" s="1110"/>
      <c r="C707" s="1497"/>
      <c r="D707" s="47"/>
      <c r="E707" s="1056"/>
      <c r="F707" s="32"/>
      <c r="G707" s="1011"/>
      <c r="H707" s="1011"/>
      <c r="I707" s="1011"/>
      <c r="J707" s="1011"/>
      <c r="K707" s="1011"/>
      <c r="L707" s="1011"/>
      <c r="M707" s="1012"/>
      <c r="N707" s="1665"/>
      <c r="O707" s="1665"/>
      <c r="P707" s="1665"/>
      <c r="Q707" s="1665"/>
      <c r="R707" s="1665"/>
      <c r="S707" s="1665"/>
      <c r="T707" s="1665"/>
      <c r="U707" s="1665"/>
      <c r="V707" s="1665"/>
      <c r="W707" s="31"/>
      <c r="X707" s="31"/>
      <c r="Y707" s="31"/>
      <c r="Z707" s="31"/>
      <c r="AA707" s="45"/>
      <c r="AB707" s="1082"/>
      <c r="AC707" s="1113"/>
      <c r="AD707" s="1114"/>
      <c r="AE707" s="126"/>
      <c r="AF707" s="327"/>
      <c r="AG707" s="129"/>
      <c r="AH707" s="129"/>
      <c r="AI707" s="129"/>
      <c r="AJ707" s="129"/>
      <c r="AK707" s="129"/>
      <c r="AL707" s="129"/>
      <c r="AM707" s="129"/>
      <c r="AN707" s="129"/>
      <c r="AO707" s="129"/>
      <c r="AP707" s="31"/>
      <c r="AQ707" s="45"/>
      <c r="AR707" s="31"/>
    </row>
    <row r="708" spans="1:44">
      <c r="A708" s="1008"/>
      <c r="B708" s="59"/>
      <c r="C708" s="1497"/>
      <c r="D708" s="47"/>
      <c r="E708" s="1056"/>
      <c r="F708" s="32"/>
      <c r="G708" s="254"/>
      <c r="H708" s="254"/>
      <c r="I708" s="254"/>
      <c r="J708" s="254"/>
      <c r="K708" s="254"/>
      <c r="L708" s="254"/>
      <c r="M708" s="254"/>
      <c r="N708" s="238"/>
      <c r="O708" s="238"/>
      <c r="P708" s="238"/>
      <c r="Q708" s="238"/>
      <c r="R708" s="238"/>
      <c r="S708" s="238"/>
      <c r="T708" s="238"/>
      <c r="U708" s="238"/>
      <c r="V708" s="238"/>
      <c r="W708" s="31"/>
      <c r="X708" s="31"/>
      <c r="Y708" s="31"/>
      <c r="Z708" s="31"/>
      <c r="AA708" s="45"/>
      <c r="AB708" s="1082"/>
      <c r="AC708" s="1113"/>
      <c r="AD708" s="1114"/>
      <c r="AE708" s="126"/>
      <c r="AF708" s="327"/>
      <c r="AG708" s="129"/>
      <c r="AH708" s="129"/>
      <c r="AI708" s="129"/>
      <c r="AJ708" s="129"/>
      <c r="AK708" s="129"/>
      <c r="AL708" s="129"/>
      <c r="AM708" s="129"/>
      <c r="AN708" s="129"/>
      <c r="AO708" s="129"/>
      <c r="AP708" s="31"/>
      <c r="AQ708" s="45"/>
      <c r="AR708" s="31"/>
    </row>
    <row r="709" spans="1:44">
      <c r="A709" s="1008"/>
      <c r="B709" s="59"/>
      <c r="C709" s="1497"/>
      <c r="D709" s="47"/>
      <c r="E709" s="1056"/>
      <c r="F709" s="32"/>
      <c r="G709" s="2322" t="s">
        <v>101</v>
      </c>
      <c r="H709" s="2322"/>
      <c r="I709" s="2322"/>
      <c r="J709" s="2322"/>
      <c r="K709" s="2322"/>
      <c r="L709" s="2322"/>
      <c r="M709" s="2322"/>
      <c r="N709" s="2322"/>
      <c r="O709" s="31"/>
      <c r="P709" s="31"/>
      <c r="Q709" s="31"/>
      <c r="R709" s="31"/>
      <c r="S709" s="31"/>
      <c r="T709" s="31"/>
      <c r="U709" s="31"/>
      <c r="V709" s="31"/>
      <c r="W709" s="31"/>
      <c r="X709" s="31"/>
      <c r="Y709" s="31"/>
      <c r="Z709" s="31"/>
      <c r="AA709" s="45"/>
      <c r="AB709" s="144"/>
      <c r="AC709" s="145"/>
      <c r="AD709" s="146"/>
      <c r="AE709" s="126"/>
      <c r="AF709" s="327"/>
      <c r="AG709" s="129"/>
      <c r="AH709" s="129"/>
      <c r="AI709" s="129"/>
      <c r="AJ709" s="129"/>
      <c r="AK709" s="129"/>
      <c r="AL709" s="129"/>
      <c r="AM709" s="129"/>
      <c r="AN709" s="129"/>
      <c r="AO709" s="129"/>
      <c r="AP709" s="31"/>
      <c r="AQ709" s="45"/>
      <c r="AR709" s="31"/>
    </row>
    <row r="710" spans="1:44">
      <c r="A710" s="47"/>
      <c r="B710" s="59"/>
      <c r="C710" s="1497"/>
      <c r="D710" s="47"/>
      <c r="E710" s="1056"/>
      <c r="F710" s="32"/>
      <c r="G710" s="1633" t="s">
        <v>4</v>
      </c>
      <c r="H710" s="1634"/>
      <c r="I710" s="1634"/>
      <c r="J710" s="1635"/>
      <c r="K710" s="2462"/>
      <c r="L710" s="2463"/>
      <c r="M710" s="2463"/>
      <c r="N710" s="2463"/>
      <c r="O710" s="675" t="s">
        <v>119</v>
      </c>
      <c r="P710" s="31"/>
      <c r="Q710" s="31"/>
      <c r="R710" s="31"/>
      <c r="S710" s="352"/>
      <c r="T710" s="31"/>
      <c r="U710" s="31"/>
      <c r="V710" s="31"/>
      <c r="W710" s="31"/>
      <c r="X710" s="31"/>
      <c r="Y710" s="126"/>
      <c r="Z710" s="31"/>
      <c r="AA710" s="45"/>
      <c r="AB710" s="144"/>
      <c r="AC710" s="145"/>
      <c r="AD710" s="146"/>
      <c r="AE710" s="126"/>
      <c r="AF710" s="327"/>
      <c r="AG710" s="129"/>
      <c r="AH710" s="129"/>
      <c r="AI710" s="129"/>
      <c r="AJ710" s="129"/>
      <c r="AK710" s="129"/>
      <c r="AL710" s="129"/>
      <c r="AM710" s="129"/>
      <c r="AN710" s="129"/>
      <c r="AO710" s="129"/>
      <c r="AP710" s="31"/>
      <c r="AQ710" s="45"/>
      <c r="AR710" s="31"/>
    </row>
    <row r="711" spans="1:44">
      <c r="A711" s="47"/>
      <c r="B711" s="59"/>
      <c r="C711" s="1497"/>
      <c r="D711" s="47"/>
      <c r="E711" s="1056"/>
      <c r="F711" s="32"/>
      <c r="G711" s="1633" t="s">
        <v>5</v>
      </c>
      <c r="H711" s="1634"/>
      <c r="I711" s="1634"/>
      <c r="J711" s="1635"/>
      <c r="K711" s="2462"/>
      <c r="L711" s="2463"/>
      <c r="M711" s="2463"/>
      <c r="N711" s="2463"/>
      <c r="O711" s="675" t="s">
        <v>119</v>
      </c>
      <c r="P711" s="31"/>
      <c r="Q711" s="31"/>
      <c r="R711" s="31"/>
      <c r="S711" s="31"/>
      <c r="T711" s="31"/>
      <c r="U711" s="31"/>
      <c r="V711" s="31"/>
      <c r="W711" s="31"/>
      <c r="X711" s="31"/>
      <c r="Y711" s="31"/>
      <c r="Z711" s="31"/>
      <c r="AA711" s="45"/>
      <c r="AB711" s="144"/>
      <c r="AC711" s="145"/>
      <c r="AD711" s="146"/>
      <c r="AE711" s="126"/>
      <c r="AF711" s="327"/>
      <c r="AG711" s="129"/>
      <c r="AH711" s="129"/>
      <c r="AI711" s="129"/>
      <c r="AJ711" s="129"/>
      <c r="AK711" s="129"/>
      <c r="AL711" s="129"/>
      <c r="AM711" s="129"/>
      <c r="AN711" s="129"/>
      <c r="AO711" s="129"/>
      <c r="AP711" s="31"/>
      <c r="AQ711" s="45"/>
      <c r="AR711" s="31"/>
    </row>
    <row r="712" spans="1:44" ht="6.75" customHeight="1">
      <c r="A712" s="47"/>
      <c r="B712" s="59"/>
      <c r="C712" s="1497"/>
      <c r="D712" s="47"/>
      <c r="E712" s="1056"/>
      <c r="F712" s="32"/>
      <c r="G712" s="31"/>
      <c r="H712" s="31"/>
      <c r="I712" s="31"/>
      <c r="J712" s="31"/>
      <c r="K712" s="31"/>
      <c r="L712" s="31"/>
      <c r="M712" s="31"/>
      <c r="N712" s="31"/>
      <c r="O712" s="31"/>
      <c r="P712" s="31"/>
      <c r="Q712" s="31"/>
      <c r="R712" s="31"/>
      <c r="S712" s="31"/>
      <c r="T712" s="126"/>
      <c r="U712" s="31"/>
      <c r="V712" s="31"/>
      <c r="W712" s="31"/>
      <c r="X712" s="31"/>
      <c r="Y712" s="126"/>
      <c r="Z712" s="31"/>
      <c r="AA712" s="45"/>
      <c r="AB712" s="144"/>
      <c r="AC712" s="145"/>
      <c r="AD712" s="146"/>
      <c r="AE712" s="126"/>
      <c r="AF712" s="327"/>
      <c r="AG712" s="129"/>
      <c r="AH712" s="129"/>
      <c r="AI712" s="129"/>
      <c r="AJ712" s="129"/>
      <c r="AK712" s="129"/>
      <c r="AL712" s="129"/>
      <c r="AM712" s="129"/>
      <c r="AN712" s="129"/>
      <c r="AO712" s="129"/>
      <c r="AP712" s="31"/>
      <c r="AQ712" s="45"/>
      <c r="AR712" s="31"/>
    </row>
    <row r="713" spans="1:44">
      <c r="A713" s="47"/>
      <c r="B713" s="59"/>
      <c r="C713" s="1497"/>
      <c r="D713" s="47"/>
      <c r="E713" s="1056"/>
      <c r="F713" s="32"/>
      <c r="G713" s="118" t="s">
        <v>220</v>
      </c>
      <c r="H713" s="31"/>
      <c r="I713" s="31"/>
      <c r="J713" s="31"/>
      <c r="K713" s="31"/>
      <c r="L713" s="31"/>
      <c r="M713" s="31"/>
      <c r="N713" s="31"/>
      <c r="O713" s="31"/>
      <c r="P713" s="31"/>
      <c r="Q713" s="31"/>
      <c r="R713" s="31"/>
      <c r="S713" s="31"/>
      <c r="T713" s="31"/>
      <c r="U713" s="31"/>
      <c r="V713" s="31"/>
      <c r="W713" s="31"/>
      <c r="X713" s="126"/>
      <c r="Y713" s="31"/>
      <c r="Z713" s="31"/>
      <c r="AA713" s="45"/>
      <c r="AB713" s="144"/>
      <c r="AC713" s="145"/>
      <c r="AD713" s="146"/>
      <c r="AE713" s="126"/>
      <c r="AF713" s="327"/>
      <c r="AG713" s="129"/>
      <c r="AH713" s="129"/>
      <c r="AI713" s="129"/>
      <c r="AJ713" s="129"/>
      <c r="AK713" s="129"/>
      <c r="AL713" s="129"/>
      <c r="AM713" s="129"/>
      <c r="AN713" s="129"/>
      <c r="AO713" s="129"/>
      <c r="AP713" s="31"/>
      <c r="AQ713" s="45"/>
      <c r="AR713" s="31"/>
    </row>
    <row r="714" spans="1:44">
      <c r="A714" s="47"/>
      <c r="B714" s="59"/>
      <c r="C714" s="1497"/>
      <c r="D714" s="47"/>
      <c r="E714" s="1056"/>
      <c r="F714" s="32"/>
      <c r="G714" s="2161"/>
      <c r="H714" s="2162"/>
      <c r="I714" s="2162"/>
      <c r="J714" s="2162"/>
      <c r="K714" s="2162"/>
      <c r="L714" s="2162"/>
      <c r="M714" s="2162"/>
      <c r="N714" s="2162"/>
      <c r="O714" s="2162"/>
      <c r="P714" s="2162"/>
      <c r="Q714" s="2162"/>
      <c r="R714" s="2162"/>
      <c r="S714" s="2162"/>
      <c r="T714" s="2162"/>
      <c r="U714" s="2162"/>
      <c r="V714" s="2162"/>
      <c r="W714" s="2162"/>
      <c r="X714" s="2162"/>
      <c r="Y714" s="2162"/>
      <c r="Z714" s="2163"/>
      <c r="AA714" s="45"/>
      <c r="AB714" s="144"/>
      <c r="AC714" s="145"/>
      <c r="AD714" s="146"/>
      <c r="AE714" s="126"/>
      <c r="AF714" s="327"/>
      <c r="AG714" s="129"/>
      <c r="AH714" s="129"/>
      <c r="AI714" s="129"/>
      <c r="AJ714" s="129"/>
      <c r="AK714" s="129"/>
      <c r="AL714" s="129"/>
      <c r="AM714" s="129"/>
      <c r="AN714" s="129"/>
      <c r="AO714" s="129"/>
      <c r="AP714" s="31"/>
      <c r="AQ714" s="45"/>
      <c r="AR714" s="31"/>
    </row>
    <row r="715" spans="1:44">
      <c r="A715" s="47"/>
      <c r="B715" s="59"/>
      <c r="C715" s="1497"/>
      <c r="D715" s="47"/>
      <c r="E715" s="1056"/>
      <c r="F715" s="32"/>
      <c r="G715" s="2164"/>
      <c r="H715" s="2165"/>
      <c r="I715" s="2165"/>
      <c r="J715" s="2165"/>
      <c r="K715" s="2165"/>
      <c r="L715" s="2165"/>
      <c r="M715" s="2165"/>
      <c r="N715" s="2165"/>
      <c r="O715" s="2165"/>
      <c r="P715" s="2165"/>
      <c r="Q715" s="2165"/>
      <c r="R715" s="2165"/>
      <c r="S715" s="2165"/>
      <c r="T715" s="2165"/>
      <c r="U715" s="2165"/>
      <c r="V715" s="2165"/>
      <c r="W715" s="2165"/>
      <c r="X715" s="2165"/>
      <c r="Y715" s="2165"/>
      <c r="Z715" s="2166"/>
      <c r="AA715" s="45"/>
      <c r="AB715" s="144"/>
      <c r="AC715" s="145"/>
      <c r="AD715" s="146"/>
      <c r="AE715" s="126"/>
      <c r="AF715" s="327"/>
      <c r="AG715" s="129"/>
      <c r="AH715" s="129"/>
      <c r="AI715" s="129"/>
      <c r="AJ715" s="129"/>
      <c r="AK715" s="129"/>
      <c r="AL715" s="129"/>
      <c r="AM715" s="129"/>
      <c r="AN715" s="129"/>
      <c r="AO715" s="129"/>
      <c r="AP715" s="31"/>
      <c r="AQ715" s="45"/>
      <c r="AR715" s="31"/>
    </row>
    <row r="716" spans="1:44">
      <c r="A716" s="47"/>
      <c r="B716" s="59"/>
      <c r="C716" s="488"/>
      <c r="D716" s="47"/>
      <c r="E716" s="47"/>
      <c r="F716" s="32"/>
      <c r="G716" s="2167"/>
      <c r="H716" s="2168"/>
      <c r="I716" s="2168"/>
      <c r="J716" s="2168"/>
      <c r="K716" s="2168"/>
      <c r="L716" s="2168"/>
      <c r="M716" s="2168"/>
      <c r="N716" s="2168"/>
      <c r="O716" s="2168"/>
      <c r="P716" s="2168"/>
      <c r="Q716" s="2168"/>
      <c r="R716" s="2168"/>
      <c r="S716" s="2168"/>
      <c r="T716" s="2168"/>
      <c r="U716" s="2168"/>
      <c r="V716" s="2168"/>
      <c r="W716" s="2168"/>
      <c r="X716" s="2168"/>
      <c r="Y716" s="2168"/>
      <c r="Z716" s="2169"/>
      <c r="AA716" s="45"/>
      <c r="AB716" s="144"/>
      <c r="AC716" s="145"/>
      <c r="AD716" s="146"/>
      <c r="AE716" s="126"/>
      <c r="AF716" s="327"/>
      <c r="AG716" s="129"/>
      <c r="AH716" s="129"/>
      <c r="AI716" s="129"/>
      <c r="AJ716" s="129"/>
      <c r="AK716" s="129"/>
      <c r="AL716" s="129"/>
      <c r="AM716" s="129"/>
      <c r="AN716" s="129"/>
      <c r="AO716" s="129"/>
      <c r="AP716" s="31"/>
      <c r="AQ716" s="45"/>
      <c r="AR716" s="31"/>
    </row>
    <row r="717" spans="1:44">
      <c r="A717" s="47"/>
      <c r="B717" s="59"/>
      <c r="C717" s="488"/>
      <c r="D717" s="47"/>
      <c r="E717" s="47"/>
      <c r="F717" s="353"/>
      <c r="G717" s="343"/>
      <c r="H717" s="343"/>
      <c r="I717" s="343"/>
      <c r="J717" s="343"/>
      <c r="K717" s="343"/>
      <c r="L717" s="343"/>
      <c r="M717" s="343"/>
      <c r="N717" s="343"/>
      <c r="O717" s="343"/>
      <c r="P717" s="343"/>
      <c r="Q717" s="343"/>
      <c r="R717" s="343"/>
      <c r="S717" s="343"/>
      <c r="T717" s="343"/>
      <c r="U717" s="343"/>
      <c r="V717" s="343"/>
      <c r="W717" s="343"/>
      <c r="X717" s="343"/>
      <c r="Y717" s="343"/>
      <c r="Z717" s="343"/>
      <c r="AA717" s="354"/>
      <c r="AB717" s="144"/>
      <c r="AC717" s="145"/>
      <c r="AD717" s="146"/>
      <c r="AE717" s="126"/>
      <c r="AF717" s="327"/>
      <c r="AG717" s="129"/>
      <c r="AH717" s="129"/>
      <c r="AI717" s="129"/>
      <c r="AJ717" s="129"/>
      <c r="AK717" s="129"/>
      <c r="AL717" s="129"/>
      <c r="AM717" s="129"/>
      <c r="AN717" s="129"/>
      <c r="AO717" s="129"/>
      <c r="AP717" s="31"/>
      <c r="AQ717" s="45"/>
      <c r="AR717" s="31"/>
    </row>
    <row r="718" spans="1:44" ht="5.25" customHeight="1">
      <c r="A718" s="47"/>
      <c r="B718" s="59"/>
      <c r="C718" s="488"/>
      <c r="D718" s="47"/>
      <c r="E718" s="47"/>
      <c r="F718" s="353"/>
      <c r="G718" s="343"/>
      <c r="H718" s="343"/>
      <c r="I718" s="343"/>
      <c r="J718" s="343"/>
      <c r="K718" s="343"/>
      <c r="L718" s="343"/>
      <c r="M718" s="343"/>
      <c r="N718" s="343"/>
      <c r="O718" s="343"/>
      <c r="P718" s="343"/>
      <c r="Q718" s="343"/>
      <c r="R718" s="343"/>
      <c r="S718" s="343"/>
      <c r="T718" s="343"/>
      <c r="U718" s="343"/>
      <c r="V718" s="343"/>
      <c r="W718" s="343"/>
      <c r="X718" s="343"/>
      <c r="Y718" s="343"/>
      <c r="Z718" s="343"/>
      <c r="AA718" s="354"/>
      <c r="AB718" s="144"/>
      <c r="AC718" s="145"/>
      <c r="AD718" s="146"/>
      <c r="AE718" s="126"/>
      <c r="AF718" s="327"/>
      <c r="AG718" s="129"/>
      <c r="AH718" s="129"/>
      <c r="AI718" s="129"/>
      <c r="AJ718" s="129"/>
      <c r="AK718" s="129"/>
      <c r="AL718" s="129"/>
      <c r="AM718" s="129"/>
      <c r="AN718" s="129"/>
      <c r="AO718" s="129"/>
      <c r="AP718" s="31"/>
      <c r="AQ718" s="45"/>
      <c r="AR718" s="31"/>
    </row>
    <row r="719" spans="1:44" ht="13.5" customHeight="1">
      <c r="A719" s="2382" t="s">
        <v>525</v>
      </c>
      <c r="B719" s="2500" t="s">
        <v>1069</v>
      </c>
      <c r="C719" s="2381" t="s">
        <v>562</v>
      </c>
      <c r="D719" s="612" t="s">
        <v>538</v>
      </c>
      <c r="E719" s="2365" t="s">
        <v>563</v>
      </c>
      <c r="F719" s="613"/>
      <c r="G719" s="2434" t="s">
        <v>72</v>
      </c>
      <c r="H719" s="2434"/>
      <c r="I719" s="2434"/>
      <c r="J719" s="2434"/>
      <c r="K719" s="2434"/>
      <c r="L719" s="2434"/>
      <c r="M719" s="2435"/>
      <c r="N719" s="2385" t="s">
        <v>114</v>
      </c>
      <c r="O719" s="2385"/>
      <c r="P719" s="2385"/>
      <c r="Q719" s="2385"/>
      <c r="R719" s="2385"/>
      <c r="S719" s="2385"/>
      <c r="T719" s="2385"/>
      <c r="U719" s="2385"/>
      <c r="V719" s="2385"/>
      <c r="W719" s="610"/>
      <c r="X719" s="610"/>
      <c r="Y719" s="610"/>
      <c r="Z719" s="610"/>
      <c r="AA719" s="45"/>
      <c r="AB719" s="1082" t="s">
        <v>495</v>
      </c>
      <c r="AC719" s="1113"/>
      <c r="AD719" s="1114"/>
      <c r="AE719" s="126"/>
      <c r="AF719" s="327"/>
      <c r="AG719" s="129"/>
      <c r="AH719" s="129"/>
      <c r="AI719" s="129"/>
      <c r="AJ719" s="129"/>
      <c r="AK719" s="129"/>
      <c r="AL719" s="129"/>
      <c r="AM719" s="129"/>
      <c r="AN719" s="129"/>
      <c r="AO719" s="129"/>
      <c r="AP719" s="31"/>
      <c r="AQ719" s="45"/>
      <c r="AR719" s="31"/>
    </row>
    <row r="720" spans="1:44">
      <c r="A720" s="2382"/>
      <c r="B720" s="2500"/>
      <c r="C720" s="2381"/>
      <c r="D720" s="604"/>
      <c r="E720" s="2365"/>
      <c r="F720" s="613"/>
      <c r="G720" s="2434"/>
      <c r="H720" s="2434"/>
      <c r="I720" s="2434"/>
      <c r="J720" s="2434"/>
      <c r="K720" s="2434"/>
      <c r="L720" s="2434"/>
      <c r="M720" s="2435"/>
      <c r="N720" s="2385"/>
      <c r="O720" s="2385"/>
      <c r="P720" s="2385"/>
      <c r="Q720" s="2385"/>
      <c r="R720" s="2385"/>
      <c r="S720" s="2385"/>
      <c r="T720" s="2385"/>
      <c r="U720" s="2385"/>
      <c r="V720" s="2385"/>
      <c r="W720" s="610"/>
      <c r="X720" s="610"/>
      <c r="Y720" s="610"/>
      <c r="Z720" s="610"/>
      <c r="AA720" s="45"/>
      <c r="AB720" s="1082"/>
      <c r="AC720" s="1113"/>
      <c r="AD720" s="1114"/>
      <c r="AE720" s="126"/>
      <c r="AF720" s="327"/>
      <c r="AG720" s="129"/>
      <c r="AH720" s="129"/>
      <c r="AI720" s="129"/>
      <c r="AJ720" s="129"/>
      <c r="AK720" s="129"/>
      <c r="AL720" s="129"/>
      <c r="AM720" s="129"/>
      <c r="AN720" s="129"/>
      <c r="AO720" s="129"/>
      <c r="AP720" s="31"/>
      <c r="AQ720" s="45"/>
      <c r="AR720" s="31"/>
    </row>
    <row r="721" spans="1:44" ht="13.5" customHeight="1">
      <c r="A721" s="2382"/>
      <c r="B721" s="614"/>
      <c r="C721" s="2381"/>
      <c r="D721" s="604"/>
      <c r="E721" s="2365"/>
      <c r="F721" s="613"/>
      <c r="G721" s="615"/>
      <c r="H721" s="2366"/>
      <c r="I721" s="2366"/>
      <c r="J721" s="2366"/>
      <c r="K721" s="2366"/>
      <c r="L721" s="2366"/>
      <c r="M721" s="2366"/>
      <c r="N721" s="2366"/>
      <c r="O721" s="2366"/>
      <c r="P721" s="2366"/>
      <c r="Q721" s="2366"/>
      <c r="R721" s="2366"/>
      <c r="S721" s="2366"/>
      <c r="T721" s="2366"/>
      <c r="U721" s="2366"/>
      <c r="V721" s="2366"/>
      <c r="W721" s="2366"/>
      <c r="X721" s="2366"/>
      <c r="Y721" s="2366"/>
      <c r="Z721" s="2366"/>
      <c r="AA721" s="45"/>
      <c r="AB721" s="1082"/>
      <c r="AC721" s="1113"/>
      <c r="AD721" s="1114"/>
      <c r="AE721" s="126"/>
      <c r="AF721" s="327"/>
      <c r="AG721" s="129"/>
      <c r="AH721" s="129"/>
      <c r="AI721" s="129"/>
      <c r="AJ721" s="129"/>
      <c r="AK721" s="129"/>
      <c r="AL721" s="129"/>
      <c r="AM721" s="129"/>
      <c r="AN721" s="129"/>
      <c r="AO721" s="129"/>
      <c r="AP721" s="31"/>
      <c r="AQ721" s="45"/>
      <c r="AR721" s="31"/>
    </row>
    <row r="722" spans="1:44">
      <c r="A722" s="2382"/>
      <c r="B722" s="614"/>
      <c r="C722" s="2381"/>
      <c r="D722" s="604"/>
      <c r="E722" s="2365"/>
      <c r="F722" s="613"/>
      <c r="G722" s="610"/>
      <c r="H722" s="2366"/>
      <c r="I722" s="2366"/>
      <c r="J722" s="2366"/>
      <c r="K722" s="2366"/>
      <c r="L722" s="2366"/>
      <c r="M722" s="2366"/>
      <c r="N722" s="2366"/>
      <c r="O722" s="2366"/>
      <c r="P722" s="2366"/>
      <c r="Q722" s="2366"/>
      <c r="R722" s="2366"/>
      <c r="S722" s="2366"/>
      <c r="T722" s="2366"/>
      <c r="U722" s="2366"/>
      <c r="V722" s="2366"/>
      <c r="W722" s="2366"/>
      <c r="X722" s="2366"/>
      <c r="Y722" s="2366"/>
      <c r="Z722" s="2366"/>
      <c r="AA722" s="45"/>
      <c r="AB722" s="144"/>
      <c r="AC722" s="145"/>
      <c r="AD722" s="146"/>
      <c r="AE722" s="126"/>
      <c r="AF722" s="327"/>
      <c r="AG722" s="129"/>
      <c r="AH722" s="129"/>
      <c r="AI722" s="129"/>
      <c r="AJ722" s="129"/>
      <c r="AK722" s="129"/>
      <c r="AL722" s="129"/>
      <c r="AM722" s="129"/>
      <c r="AN722" s="129"/>
      <c r="AO722" s="129"/>
      <c r="AP722" s="31"/>
      <c r="AQ722" s="45"/>
      <c r="AR722" s="31"/>
    </row>
    <row r="723" spans="1:44" ht="8.25" customHeight="1">
      <c r="A723" s="2382"/>
      <c r="B723" s="614"/>
      <c r="C723" s="606"/>
      <c r="D723" s="604"/>
      <c r="E723" s="604"/>
      <c r="F723" s="613"/>
      <c r="G723" s="610"/>
      <c r="H723" s="610"/>
      <c r="I723" s="610"/>
      <c r="J723" s="610"/>
      <c r="K723" s="610"/>
      <c r="L723" s="610"/>
      <c r="M723" s="610"/>
      <c r="N723" s="610"/>
      <c r="O723" s="610"/>
      <c r="P723" s="610"/>
      <c r="Q723" s="610"/>
      <c r="R723" s="610"/>
      <c r="S723" s="610"/>
      <c r="T723" s="610"/>
      <c r="U723" s="610"/>
      <c r="V723" s="610"/>
      <c r="W723" s="610"/>
      <c r="X723" s="610"/>
      <c r="Y723" s="610"/>
      <c r="Z723" s="610"/>
      <c r="AA723" s="45"/>
      <c r="AB723" s="144"/>
      <c r="AC723" s="145"/>
      <c r="AD723" s="146"/>
      <c r="AE723" s="126"/>
      <c r="AF723" s="327"/>
      <c r="AG723" s="129"/>
      <c r="AH723" s="129"/>
      <c r="AI723" s="129"/>
      <c r="AJ723" s="129"/>
      <c r="AK723" s="129"/>
      <c r="AL723" s="129"/>
      <c r="AM723" s="129"/>
      <c r="AN723" s="129"/>
      <c r="AO723" s="129"/>
      <c r="AP723" s="31"/>
      <c r="AQ723" s="45"/>
      <c r="AR723" s="31"/>
    </row>
    <row r="724" spans="1:44" hidden="1">
      <c r="A724" s="47"/>
      <c r="B724" s="59"/>
      <c r="C724" s="488"/>
      <c r="D724" s="47"/>
      <c r="E724" s="47"/>
      <c r="F724" s="32"/>
      <c r="G724" s="31"/>
      <c r="H724" s="31"/>
      <c r="I724" s="31"/>
      <c r="J724" s="31"/>
      <c r="K724" s="31"/>
      <c r="L724" s="31"/>
      <c r="M724" s="31"/>
      <c r="N724" s="31"/>
      <c r="O724" s="31"/>
      <c r="P724" s="31"/>
      <c r="Q724" s="31"/>
      <c r="R724" s="31"/>
      <c r="S724" s="31"/>
      <c r="T724" s="31"/>
      <c r="U724" s="31"/>
      <c r="V724" s="31"/>
      <c r="W724" s="31"/>
      <c r="X724" s="31"/>
      <c r="Y724" s="31"/>
      <c r="Z724" s="31"/>
      <c r="AA724" s="45"/>
      <c r="AB724" s="144"/>
      <c r="AC724" s="145"/>
      <c r="AD724" s="146"/>
      <c r="AE724" s="126"/>
      <c r="AF724" s="327"/>
      <c r="AG724" s="129"/>
      <c r="AH724" s="129"/>
      <c r="AI724" s="129"/>
      <c r="AJ724" s="129"/>
      <c r="AK724" s="129"/>
      <c r="AL724" s="129"/>
      <c r="AM724" s="129"/>
      <c r="AN724" s="129"/>
      <c r="AO724" s="129"/>
      <c r="AP724" s="31"/>
      <c r="AQ724" s="45"/>
      <c r="AR724" s="31"/>
    </row>
    <row r="725" spans="1:44" ht="13.5" customHeight="1">
      <c r="A725" s="2365" t="s">
        <v>526</v>
      </c>
      <c r="B725" s="2500" t="s">
        <v>1068</v>
      </c>
      <c r="C725" s="2381" t="s">
        <v>564</v>
      </c>
      <c r="D725" s="612" t="s">
        <v>538</v>
      </c>
      <c r="E725" s="2365" t="s">
        <v>929</v>
      </c>
      <c r="F725" s="613"/>
      <c r="G725" s="2434" t="s">
        <v>72</v>
      </c>
      <c r="H725" s="2434"/>
      <c r="I725" s="2434"/>
      <c r="J725" s="2434"/>
      <c r="K725" s="2434"/>
      <c r="L725" s="2434"/>
      <c r="M725" s="2435"/>
      <c r="N725" s="2457" t="s">
        <v>114</v>
      </c>
      <c r="O725" s="2457"/>
      <c r="P725" s="2457"/>
      <c r="Q725" s="2457"/>
      <c r="R725" s="2457"/>
      <c r="S725" s="2457"/>
      <c r="T725" s="2457"/>
      <c r="U725" s="2457"/>
      <c r="V725" s="2457"/>
      <c r="W725" s="610"/>
      <c r="X725" s="610"/>
      <c r="Y725" s="610"/>
      <c r="Z725" s="610"/>
      <c r="AA725" s="611"/>
      <c r="AB725" s="1082" t="s">
        <v>495</v>
      </c>
      <c r="AC725" s="1113"/>
      <c r="AD725" s="1114"/>
      <c r="AE725" s="126"/>
      <c r="AF725" s="327"/>
      <c r="AG725" s="129"/>
      <c r="AH725" s="129"/>
      <c r="AI725" s="129"/>
      <c r="AJ725" s="129"/>
      <c r="AK725" s="129"/>
      <c r="AL725" s="129"/>
      <c r="AM725" s="129"/>
      <c r="AN725" s="129"/>
      <c r="AO725" s="129"/>
      <c r="AP725" s="31"/>
      <c r="AQ725" s="45"/>
      <c r="AR725" s="31"/>
    </row>
    <row r="726" spans="1:44" ht="12.75" customHeight="1">
      <c r="A726" s="2365"/>
      <c r="B726" s="2500"/>
      <c r="C726" s="2381"/>
      <c r="D726" s="604"/>
      <c r="E726" s="2365"/>
      <c r="F726" s="613"/>
      <c r="G726" s="2434"/>
      <c r="H726" s="2434"/>
      <c r="I726" s="2434"/>
      <c r="J726" s="2434"/>
      <c r="K726" s="2434"/>
      <c r="L726" s="2434"/>
      <c r="M726" s="2435"/>
      <c r="N726" s="2457"/>
      <c r="O726" s="2457"/>
      <c r="P726" s="2457"/>
      <c r="Q726" s="2457"/>
      <c r="R726" s="2457"/>
      <c r="S726" s="2457"/>
      <c r="T726" s="2457"/>
      <c r="U726" s="2457"/>
      <c r="V726" s="2457"/>
      <c r="W726" s="610"/>
      <c r="X726" s="610"/>
      <c r="Y726" s="610"/>
      <c r="Z726" s="610"/>
      <c r="AA726" s="611"/>
      <c r="AB726" s="1082"/>
      <c r="AC726" s="1113"/>
      <c r="AD726" s="1114"/>
      <c r="AE726" s="126"/>
      <c r="AF726" s="327"/>
      <c r="AG726" s="129"/>
      <c r="AH726" s="129"/>
      <c r="AI726" s="129"/>
      <c r="AJ726" s="129"/>
      <c r="AK726" s="129"/>
      <c r="AL726" s="129"/>
      <c r="AM726" s="129"/>
      <c r="AN726" s="129"/>
      <c r="AO726" s="129"/>
      <c r="AP726" s="31"/>
      <c r="AQ726" s="45"/>
      <c r="AR726" s="31"/>
    </row>
    <row r="727" spans="1:44" ht="12.75" customHeight="1">
      <c r="A727" s="2365"/>
      <c r="B727" s="614"/>
      <c r="C727" s="2381"/>
      <c r="D727" s="604"/>
      <c r="E727" s="2365"/>
      <c r="F727" s="613"/>
      <c r="G727" s="609"/>
      <c r="H727" s="609"/>
      <c r="I727" s="609"/>
      <c r="J727" s="609"/>
      <c r="K727" s="609"/>
      <c r="L727" s="609"/>
      <c r="M727" s="609"/>
      <c r="N727" s="616"/>
      <c r="O727" s="617"/>
      <c r="P727" s="617"/>
      <c r="Q727" s="617"/>
      <c r="R727" s="617"/>
      <c r="S727" s="617"/>
      <c r="T727" s="617"/>
      <c r="U727" s="617"/>
      <c r="V727" s="617"/>
      <c r="W727" s="610"/>
      <c r="X727" s="610"/>
      <c r="Y727" s="610"/>
      <c r="Z727" s="610"/>
      <c r="AA727" s="610"/>
      <c r="AB727" s="1082"/>
      <c r="AC727" s="1113"/>
      <c r="AD727" s="1114"/>
      <c r="AE727" s="126"/>
      <c r="AF727" s="327"/>
      <c r="AG727" s="129"/>
      <c r="AH727" s="129"/>
      <c r="AI727" s="129"/>
      <c r="AJ727" s="129"/>
      <c r="AK727" s="129"/>
      <c r="AL727" s="129"/>
      <c r="AM727" s="129"/>
      <c r="AN727" s="129"/>
      <c r="AO727" s="129"/>
      <c r="AP727" s="31"/>
      <c r="AQ727" s="45"/>
      <c r="AR727" s="31"/>
    </row>
    <row r="728" spans="1:44" ht="12.75" customHeight="1">
      <c r="A728" s="2365"/>
      <c r="B728" s="614"/>
      <c r="C728" s="2381"/>
      <c r="D728" s="604"/>
      <c r="E728" s="2365"/>
      <c r="F728" s="610"/>
      <c r="G728" s="2454" t="s">
        <v>737</v>
      </c>
      <c r="H728" s="2454"/>
      <c r="I728" s="2454"/>
      <c r="J728" s="2454"/>
      <c r="K728" s="2454"/>
      <c r="L728" s="2454"/>
      <c r="M728" s="2454"/>
      <c r="N728" s="2454"/>
      <c r="O728" s="2454"/>
      <c r="P728" s="2454"/>
      <c r="Q728" s="2454"/>
      <c r="R728" s="2454"/>
      <c r="S728" s="2454"/>
      <c r="T728" s="2454"/>
      <c r="U728" s="2454"/>
      <c r="V728" s="2454"/>
      <c r="W728" s="2454"/>
      <c r="X728" s="2454"/>
      <c r="Y728" s="2454"/>
      <c r="Z728" s="2454"/>
      <c r="AA728" s="676"/>
      <c r="AB728" s="213"/>
      <c r="AC728" s="214"/>
      <c r="AD728" s="215"/>
      <c r="AE728" s="126"/>
      <c r="AF728" s="327"/>
      <c r="AG728" s="129"/>
      <c r="AH728" s="129"/>
      <c r="AI728" s="129"/>
      <c r="AJ728" s="129"/>
      <c r="AK728" s="129"/>
      <c r="AL728" s="129"/>
      <c r="AM728" s="129"/>
      <c r="AN728" s="129"/>
      <c r="AO728" s="129"/>
      <c r="AP728" s="31"/>
      <c r="AQ728" s="45"/>
      <c r="AR728" s="31"/>
    </row>
    <row r="729" spans="1:44" ht="12.75" customHeight="1">
      <c r="A729" s="2365"/>
      <c r="B729" s="614"/>
      <c r="C729" s="2381"/>
      <c r="D729" s="604"/>
      <c r="E729" s="2365"/>
      <c r="F729" s="610"/>
      <c r="G729" s="2458"/>
      <c r="H729" s="2459"/>
      <c r="I729" s="2459"/>
      <c r="J729" s="2459"/>
      <c r="K729" s="2460"/>
      <c r="L729" s="2458"/>
      <c r="M729" s="2459"/>
      <c r="N729" s="2459"/>
      <c r="O729" s="2459"/>
      <c r="P729" s="2460"/>
      <c r="Q729" s="2461" t="s">
        <v>738</v>
      </c>
      <c r="R729" s="2461"/>
      <c r="S729" s="2461"/>
      <c r="T729" s="2461"/>
      <c r="U729" s="2461" t="s">
        <v>739</v>
      </c>
      <c r="V729" s="2461"/>
      <c r="W729" s="2461"/>
      <c r="X729" s="2461"/>
      <c r="Y729" s="610"/>
      <c r="Z729" s="610"/>
      <c r="AA729" s="676"/>
      <c r="AB729" s="213"/>
      <c r="AC729" s="214"/>
      <c r="AD729" s="215"/>
      <c r="AE729" s="126"/>
      <c r="AF729" s="327"/>
      <c r="AG729" s="129"/>
      <c r="AH729" s="129"/>
      <c r="AI729" s="129"/>
      <c r="AJ729" s="129"/>
      <c r="AK729" s="129"/>
      <c r="AL729" s="129"/>
      <c r="AM729" s="129"/>
      <c r="AN729" s="129"/>
      <c r="AO729" s="129"/>
      <c r="AP729" s="31"/>
      <c r="AQ729" s="45"/>
      <c r="AR729" s="31"/>
    </row>
    <row r="730" spans="1:44" ht="12.75" customHeight="1">
      <c r="A730" s="2365"/>
      <c r="B730" s="614"/>
      <c r="C730" s="2381"/>
      <c r="D730" s="604"/>
      <c r="E730" s="2365"/>
      <c r="F730" s="610"/>
      <c r="G730" s="2444" t="s">
        <v>740</v>
      </c>
      <c r="H730" s="2445"/>
      <c r="I730" s="2445"/>
      <c r="J730" s="2445"/>
      <c r="K730" s="2446"/>
      <c r="L730" s="2450" t="s">
        <v>741</v>
      </c>
      <c r="M730" s="2450"/>
      <c r="N730" s="2450"/>
      <c r="O730" s="2450"/>
      <c r="P730" s="2450"/>
      <c r="Q730" s="2442"/>
      <c r="R730" s="2442"/>
      <c r="S730" s="2443"/>
      <c r="T730" s="677" t="s">
        <v>293</v>
      </c>
      <c r="U730" s="2442"/>
      <c r="V730" s="2442"/>
      <c r="W730" s="2443"/>
      <c r="X730" s="678" t="s">
        <v>293</v>
      </c>
      <c r="Y730" s="610"/>
      <c r="Z730" s="610"/>
      <c r="AA730" s="676"/>
      <c r="AB730" s="213"/>
      <c r="AC730" s="214"/>
      <c r="AD730" s="215"/>
      <c r="AE730" s="126"/>
      <c r="AF730" s="327"/>
      <c r="AG730" s="129"/>
      <c r="AH730" s="129"/>
      <c r="AI730" s="129"/>
      <c r="AJ730" s="129"/>
      <c r="AK730" s="129"/>
      <c r="AL730" s="129"/>
      <c r="AM730" s="129"/>
      <c r="AN730" s="129"/>
      <c r="AO730" s="129"/>
      <c r="AP730" s="31"/>
      <c r="AQ730" s="45"/>
      <c r="AR730" s="31"/>
    </row>
    <row r="731" spans="1:44" ht="12.75" customHeight="1">
      <c r="A731" s="2365"/>
      <c r="B731" s="614"/>
      <c r="C731" s="2381"/>
      <c r="D731" s="604"/>
      <c r="E731" s="2365"/>
      <c r="F731" s="610"/>
      <c r="G731" s="2447"/>
      <c r="H731" s="2448"/>
      <c r="I731" s="2448"/>
      <c r="J731" s="2448"/>
      <c r="K731" s="2449"/>
      <c r="L731" s="2450" t="s">
        <v>742</v>
      </c>
      <c r="M731" s="2450"/>
      <c r="N731" s="2450"/>
      <c r="O731" s="2450"/>
      <c r="P731" s="2450"/>
      <c r="Q731" s="2442"/>
      <c r="R731" s="2442"/>
      <c r="S731" s="2443"/>
      <c r="T731" s="677" t="s">
        <v>293</v>
      </c>
      <c r="U731" s="2442"/>
      <c r="V731" s="2442"/>
      <c r="W731" s="2443"/>
      <c r="X731" s="678" t="s">
        <v>293</v>
      </c>
      <c r="Y731" s="610"/>
      <c r="Z731" s="610"/>
      <c r="AA731" s="676"/>
      <c r="AB731" s="213"/>
      <c r="AC731" s="214"/>
      <c r="AD731" s="215"/>
      <c r="AE731" s="126"/>
      <c r="AF731" s="327"/>
      <c r="AG731" s="129"/>
      <c r="AH731" s="129"/>
      <c r="AI731" s="129"/>
      <c r="AJ731" s="129"/>
      <c r="AK731" s="129"/>
      <c r="AL731" s="129"/>
      <c r="AM731" s="129"/>
      <c r="AN731" s="129"/>
      <c r="AO731" s="129"/>
      <c r="AP731" s="31"/>
      <c r="AQ731" s="45"/>
      <c r="AR731" s="31"/>
    </row>
    <row r="732" spans="1:44" ht="12.75" customHeight="1">
      <c r="A732" s="2365"/>
      <c r="B732" s="614"/>
      <c r="C732" s="2381"/>
      <c r="D732" s="604"/>
      <c r="E732" s="2365"/>
      <c r="F732" s="610"/>
      <c r="G732" s="2444" t="s">
        <v>743</v>
      </c>
      <c r="H732" s="2445"/>
      <c r="I732" s="2445"/>
      <c r="J732" s="2445"/>
      <c r="K732" s="2446"/>
      <c r="L732" s="2450" t="s">
        <v>741</v>
      </c>
      <c r="M732" s="2450"/>
      <c r="N732" s="2450"/>
      <c r="O732" s="2450"/>
      <c r="P732" s="2450"/>
      <c r="Q732" s="2442"/>
      <c r="R732" s="2442"/>
      <c r="S732" s="2443"/>
      <c r="T732" s="677" t="s">
        <v>293</v>
      </c>
      <c r="U732" s="2442"/>
      <c r="V732" s="2442"/>
      <c r="W732" s="2443"/>
      <c r="X732" s="678" t="s">
        <v>293</v>
      </c>
      <c r="Y732" s="610"/>
      <c r="Z732" s="610"/>
      <c r="AA732" s="676"/>
      <c r="AB732" s="213"/>
      <c r="AC732" s="214"/>
      <c r="AD732" s="215"/>
      <c r="AE732" s="126"/>
      <c r="AF732" s="327"/>
      <c r="AG732" s="129"/>
      <c r="AH732" s="129"/>
      <c r="AI732" s="129"/>
      <c r="AJ732" s="129"/>
      <c r="AK732" s="129"/>
      <c r="AL732" s="129"/>
      <c r="AM732" s="129"/>
      <c r="AN732" s="129"/>
      <c r="AO732" s="129"/>
      <c r="AP732" s="31"/>
      <c r="AQ732" s="45"/>
      <c r="AR732" s="31"/>
    </row>
    <row r="733" spans="1:44" ht="12.75" customHeight="1">
      <c r="A733" s="2365"/>
      <c r="B733" s="614"/>
      <c r="C733" s="2381"/>
      <c r="D733" s="604"/>
      <c r="E733" s="2365"/>
      <c r="F733" s="610"/>
      <c r="G733" s="2447"/>
      <c r="H733" s="2448"/>
      <c r="I733" s="2448"/>
      <c r="J733" s="2448"/>
      <c r="K733" s="2449"/>
      <c r="L733" s="2450" t="s">
        <v>742</v>
      </c>
      <c r="M733" s="2450"/>
      <c r="N733" s="2450"/>
      <c r="O733" s="2450"/>
      <c r="P733" s="2450"/>
      <c r="Q733" s="2442"/>
      <c r="R733" s="2442"/>
      <c r="S733" s="2443"/>
      <c r="T733" s="677" t="s">
        <v>293</v>
      </c>
      <c r="U733" s="2442"/>
      <c r="V733" s="2442"/>
      <c r="W733" s="2443"/>
      <c r="X733" s="678" t="s">
        <v>293</v>
      </c>
      <c r="Y733" s="610"/>
      <c r="Z733" s="610"/>
      <c r="AA733" s="676"/>
      <c r="AB733" s="213"/>
      <c r="AC733" s="214"/>
      <c r="AD733" s="215"/>
      <c r="AE733" s="126"/>
      <c r="AF733" s="327"/>
      <c r="AG733" s="129"/>
      <c r="AH733" s="129"/>
      <c r="AI733" s="129"/>
      <c r="AJ733" s="129"/>
      <c r="AK733" s="129"/>
      <c r="AL733" s="129"/>
      <c r="AM733" s="129"/>
      <c r="AN733" s="129"/>
      <c r="AO733" s="129"/>
      <c r="AP733" s="31"/>
      <c r="AQ733" s="45"/>
      <c r="AR733" s="31"/>
    </row>
    <row r="734" spans="1:44" ht="13.5" customHeight="1">
      <c r="A734" s="2365"/>
      <c r="B734" s="614"/>
      <c r="C734" s="2381"/>
      <c r="D734" s="604"/>
      <c r="E734" s="2365"/>
      <c r="F734" s="613"/>
      <c r="G734" s="610"/>
      <c r="H734" s="679"/>
      <c r="I734" s="679"/>
      <c r="J734" s="679"/>
      <c r="K734" s="679"/>
      <c r="L734" s="679"/>
      <c r="M734" s="680"/>
      <c r="N734" s="680"/>
      <c r="O734" s="680"/>
      <c r="P734" s="680"/>
      <c r="Q734" s="680"/>
      <c r="R734" s="681"/>
      <c r="S734" s="681"/>
      <c r="T734" s="681"/>
      <c r="U734" s="681"/>
      <c r="V734" s="681"/>
      <c r="W734" s="681"/>
      <c r="X734" s="681"/>
      <c r="Y734" s="682"/>
      <c r="Z734" s="610"/>
      <c r="AA734" s="610"/>
      <c r="AB734" s="213"/>
      <c r="AC734" s="214"/>
      <c r="AD734" s="215"/>
      <c r="AE734" s="126"/>
      <c r="AF734" s="327"/>
      <c r="AG734" s="129"/>
      <c r="AH734" s="129"/>
      <c r="AI734" s="129"/>
      <c r="AJ734" s="129"/>
      <c r="AK734" s="129"/>
      <c r="AL734" s="129"/>
      <c r="AM734" s="129"/>
      <c r="AN734" s="129"/>
      <c r="AO734" s="129"/>
      <c r="AP734" s="31"/>
      <c r="AQ734" s="45"/>
      <c r="AR734" s="31"/>
    </row>
    <row r="735" spans="1:44" ht="13.5" customHeight="1">
      <c r="A735" s="2365"/>
      <c r="B735" s="614"/>
      <c r="C735" s="2381"/>
      <c r="D735" s="604"/>
      <c r="E735" s="2365"/>
      <c r="F735" s="610"/>
      <c r="G735" s="2454" t="s">
        <v>744</v>
      </c>
      <c r="H735" s="2454"/>
      <c r="I735" s="2454"/>
      <c r="J735" s="2454"/>
      <c r="K735" s="2454"/>
      <c r="L735" s="2454"/>
      <c r="M735" s="2454"/>
      <c r="N735" s="2454"/>
      <c r="O735" s="2454"/>
      <c r="P735" s="2454"/>
      <c r="Q735" s="2454"/>
      <c r="R735" s="2454"/>
      <c r="S735" s="2454"/>
      <c r="T735" s="2454"/>
      <c r="U735" s="2454"/>
      <c r="V735" s="2454"/>
      <c r="W735" s="2454"/>
      <c r="X735" s="2454"/>
      <c r="Y735" s="2454"/>
      <c r="Z735" s="2454"/>
      <c r="AA735" s="610"/>
      <c r="AB735" s="213"/>
      <c r="AC735" s="214"/>
      <c r="AD735" s="215"/>
      <c r="AE735" s="126"/>
      <c r="AF735" s="327"/>
      <c r="AG735" s="129"/>
      <c r="AH735" s="129"/>
      <c r="AI735" s="129"/>
      <c r="AJ735" s="129"/>
      <c r="AK735" s="129"/>
      <c r="AL735" s="129"/>
      <c r="AM735" s="129"/>
      <c r="AN735" s="129"/>
      <c r="AO735" s="129"/>
      <c r="AP735" s="31"/>
      <c r="AQ735" s="45"/>
      <c r="AR735" s="31"/>
    </row>
    <row r="736" spans="1:44" ht="13.5" customHeight="1">
      <c r="A736" s="2365"/>
      <c r="B736" s="614"/>
      <c r="C736" s="2381"/>
      <c r="D736" s="604"/>
      <c r="E736" s="2365"/>
      <c r="F736" s="610"/>
      <c r="G736" s="2458"/>
      <c r="H736" s="2459"/>
      <c r="I736" s="2459"/>
      <c r="J736" s="2459"/>
      <c r="K736" s="2460"/>
      <c r="L736" s="2458"/>
      <c r="M736" s="2459"/>
      <c r="N736" s="2459"/>
      <c r="O736" s="2459"/>
      <c r="P736" s="2460"/>
      <c r="Q736" s="2461" t="s">
        <v>738</v>
      </c>
      <c r="R736" s="2461"/>
      <c r="S736" s="2461"/>
      <c r="T736" s="2461"/>
      <c r="U736" s="2461" t="s">
        <v>739</v>
      </c>
      <c r="V736" s="2461"/>
      <c r="W736" s="2461"/>
      <c r="X736" s="2461"/>
      <c r="Y736" s="610"/>
      <c r="Z736" s="610"/>
      <c r="AA736" s="610"/>
      <c r="AB736" s="213"/>
      <c r="AC736" s="214"/>
      <c r="AD736" s="215"/>
      <c r="AE736" s="126"/>
      <c r="AF736" s="327"/>
      <c r="AG736" s="129"/>
      <c r="AH736" s="129"/>
      <c r="AI736" s="129"/>
      <c r="AJ736" s="129"/>
      <c r="AK736" s="129"/>
      <c r="AL736" s="129"/>
      <c r="AM736" s="129"/>
      <c r="AN736" s="129"/>
      <c r="AO736" s="129"/>
      <c r="AP736" s="31"/>
      <c r="AQ736" s="45"/>
      <c r="AR736" s="31"/>
    </row>
    <row r="737" spans="1:44" ht="13.5" customHeight="1">
      <c r="A737" s="2365"/>
      <c r="B737" s="614"/>
      <c r="C737" s="2381"/>
      <c r="D737" s="604"/>
      <c r="E737" s="2365"/>
      <c r="F737" s="610"/>
      <c r="G737" s="2444" t="s">
        <v>740</v>
      </c>
      <c r="H737" s="2445"/>
      <c r="I737" s="2445"/>
      <c r="J737" s="2445"/>
      <c r="K737" s="2446"/>
      <c r="L737" s="2450" t="s">
        <v>741</v>
      </c>
      <c r="M737" s="2450"/>
      <c r="N737" s="2450"/>
      <c r="O737" s="2450"/>
      <c r="P737" s="2450"/>
      <c r="Q737" s="2442"/>
      <c r="R737" s="2442"/>
      <c r="S737" s="2443"/>
      <c r="T737" s="677" t="s">
        <v>293</v>
      </c>
      <c r="U737" s="2442"/>
      <c r="V737" s="2442"/>
      <c r="W737" s="2443"/>
      <c r="X737" s="678" t="s">
        <v>293</v>
      </c>
      <c r="Y737" s="610"/>
      <c r="Z737" s="610"/>
      <c r="AA737" s="610"/>
      <c r="AB737" s="213"/>
      <c r="AC737" s="214"/>
      <c r="AD737" s="215"/>
      <c r="AE737" s="126"/>
      <c r="AF737" s="327"/>
      <c r="AG737" s="129"/>
      <c r="AH737" s="129"/>
      <c r="AI737" s="129"/>
      <c r="AJ737" s="129"/>
      <c r="AK737" s="129"/>
      <c r="AL737" s="129"/>
      <c r="AM737" s="129"/>
      <c r="AN737" s="129"/>
      <c r="AO737" s="129"/>
      <c r="AP737" s="31"/>
      <c r="AQ737" s="45"/>
      <c r="AR737" s="31"/>
    </row>
    <row r="738" spans="1:44" ht="13.5" customHeight="1">
      <c r="A738" s="2365"/>
      <c r="B738" s="614"/>
      <c r="C738" s="2381"/>
      <c r="D738" s="604"/>
      <c r="E738" s="2365"/>
      <c r="F738" s="610"/>
      <c r="G738" s="2447"/>
      <c r="H738" s="2448"/>
      <c r="I738" s="2448"/>
      <c r="J738" s="2448"/>
      <c r="K738" s="2449"/>
      <c r="L738" s="2450" t="s">
        <v>742</v>
      </c>
      <c r="M738" s="2450"/>
      <c r="N738" s="2450"/>
      <c r="O738" s="2450"/>
      <c r="P738" s="2450"/>
      <c r="Q738" s="2442"/>
      <c r="R738" s="2442"/>
      <c r="S738" s="2443"/>
      <c r="T738" s="677" t="s">
        <v>293</v>
      </c>
      <c r="U738" s="2442"/>
      <c r="V738" s="2442"/>
      <c r="W738" s="2443"/>
      <c r="X738" s="678" t="s">
        <v>293</v>
      </c>
      <c r="Y738" s="610"/>
      <c r="Z738" s="610"/>
      <c r="AA738" s="610"/>
      <c r="AB738" s="213"/>
      <c r="AC738" s="214"/>
      <c r="AD738" s="215"/>
      <c r="AE738" s="126"/>
      <c r="AF738" s="327"/>
      <c r="AG738" s="129"/>
      <c r="AH738" s="129"/>
      <c r="AI738" s="129"/>
      <c r="AJ738" s="129"/>
      <c r="AK738" s="129"/>
      <c r="AL738" s="129"/>
      <c r="AM738" s="129"/>
      <c r="AN738" s="129"/>
      <c r="AO738" s="129"/>
      <c r="AP738" s="31"/>
      <c r="AQ738" s="45"/>
      <c r="AR738" s="31"/>
    </row>
    <row r="739" spans="1:44" ht="13.5" customHeight="1">
      <c r="A739" s="2365"/>
      <c r="B739" s="614"/>
      <c r="C739" s="2381"/>
      <c r="D739" s="604"/>
      <c r="E739" s="2365"/>
      <c r="F739" s="610"/>
      <c r="G739" s="2444" t="s">
        <v>743</v>
      </c>
      <c r="H739" s="2445"/>
      <c r="I739" s="2445"/>
      <c r="J739" s="2445"/>
      <c r="K739" s="2446"/>
      <c r="L739" s="2450" t="s">
        <v>741</v>
      </c>
      <c r="M739" s="2450"/>
      <c r="N739" s="2450"/>
      <c r="O739" s="2450"/>
      <c r="P739" s="2450"/>
      <c r="Q739" s="2442"/>
      <c r="R739" s="2442"/>
      <c r="S739" s="2443"/>
      <c r="T739" s="677" t="s">
        <v>293</v>
      </c>
      <c r="U739" s="2442"/>
      <c r="V739" s="2442"/>
      <c r="W739" s="2443"/>
      <c r="X739" s="678" t="s">
        <v>293</v>
      </c>
      <c r="Y739" s="610"/>
      <c r="Z739" s="610"/>
      <c r="AA739" s="610"/>
      <c r="AB739" s="213"/>
      <c r="AC739" s="214"/>
      <c r="AD739" s="215"/>
      <c r="AE739" s="126"/>
      <c r="AF739" s="327"/>
      <c r="AG739" s="129"/>
      <c r="AH739" s="129"/>
      <c r="AI739" s="129"/>
      <c r="AJ739" s="129"/>
      <c r="AK739" s="129"/>
      <c r="AL739" s="129"/>
      <c r="AM739" s="129"/>
      <c r="AN739" s="129"/>
      <c r="AO739" s="129"/>
      <c r="AP739" s="31"/>
      <c r="AQ739" s="45"/>
      <c r="AR739" s="31"/>
    </row>
    <row r="740" spans="1:44" ht="13.5" customHeight="1">
      <c r="A740" s="2365"/>
      <c r="B740" s="614"/>
      <c r="C740" s="2381"/>
      <c r="D740" s="604"/>
      <c r="E740" s="2365"/>
      <c r="F740" s="610"/>
      <c r="G740" s="2447"/>
      <c r="H740" s="2448"/>
      <c r="I740" s="2448"/>
      <c r="J740" s="2448"/>
      <c r="K740" s="2449"/>
      <c r="L740" s="2450" t="s">
        <v>742</v>
      </c>
      <c r="M740" s="2450"/>
      <c r="N740" s="2450"/>
      <c r="O740" s="2450"/>
      <c r="P740" s="2450"/>
      <c r="Q740" s="2442"/>
      <c r="R740" s="2442"/>
      <c r="S740" s="2443"/>
      <c r="T740" s="677" t="s">
        <v>293</v>
      </c>
      <c r="U740" s="2442"/>
      <c r="V740" s="2442"/>
      <c r="W740" s="2443"/>
      <c r="X740" s="678" t="s">
        <v>293</v>
      </c>
      <c r="Y740" s="610"/>
      <c r="Z740" s="610"/>
      <c r="AA740" s="610"/>
      <c r="AB740" s="213"/>
      <c r="AC740" s="214"/>
      <c r="AD740" s="215"/>
      <c r="AE740" s="126"/>
      <c r="AF740" s="327"/>
      <c r="AG740" s="129"/>
      <c r="AH740" s="129"/>
      <c r="AI740" s="129"/>
      <c r="AJ740" s="129"/>
      <c r="AK740" s="129"/>
      <c r="AL740" s="129"/>
      <c r="AM740" s="129"/>
      <c r="AN740" s="129"/>
      <c r="AO740" s="129"/>
      <c r="AP740" s="31"/>
      <c r="AQ740" s="45"/>
      <c r="AR740" s="31"/>
    </row>
    <row r="741" spans="1:44" ht="13.5" customHeight="1">
      <c r="A741" s="2365"/>
      <c r="B741" s="614"/>
      <c r="C741" s="2381"/>
      <c r="D741" s="604"/>
      <c r="E741" s="2365"/>
      <c r="F741" s="610"/>
      <c r="G741" s="679"/>
      <c r="H741" s="679"/>
      <c r="I741" s="679"/>
      <c r="J741" s="679"/>
      <c r="K741" s="679"/>
      <c r="L741" s="680"/>
      <c r="M741" s="680"/>
      <c r="N741" s="680"/>
      <c r="O741" s="680"/>
      <c r="P741" s="680"/>
      <c r="Q741" s="681"/>
      <c r="R741" s="681"/>
      <c r="S741" s="681"/>
      <c r="T741" s="681"/>
      <c r="U741" s="681"/>
      <c r="V741" s="681"/>
      <c r="W741" s="681"/>
      <c r="X741" s="682"/>
      <c r="Y741" s="610"/>
      <c r="Z741" s="610"/>
      <c r="AA741" s="610"/>
      <c r="AB741" s="213"/>
      <c r="AC741" s="214"/>
      <c r="AD741" s="215"/>
      <c r="AE741" s="126"/>
      <c r="AF741" s="327"/>
      <c r="AG741" s="129"/>
      <c r="AH741" s="129"/>
      <c r="AI741" s="129"/>
      <c r="AJ741" s="129"/>
      <c r="AK741" s="129"/>
      <c r="AL741" s="129"/>
      <c r="AM741" s="129"/>
      <c r="AN741" s="129"/>
      <c r="AO741" s="129"/>
      <c r="AP741" s="31"/>
      <c r="AQ741" s="45"/>
      <c r="AR741" s="31"/>
    </row>
    <row r="742" spans="1:44">
      <c r="A742" s="2365"/>
      <c r="B742" s="614"/>
      <c r="C742" s="2381"/>
      <c r="D742" s="604"/>
      <c r="E742" s="2365"/>
      <c r="F742" s="613"/>
      <c r="G742" s="2451" t="s">
        <v>133</v>
      </c>
      <c r="H742" s="2452"/>
      <c r="I742" s="2452"/>
      <c r="J742" s="2452"/>
      <c r="K742" s="2452"/>
      <c r="L742" s="2452"/>
      <c r="M742" s="2452"/>
      <c r="N742" s="2453"/>
      <c r="O742" s="2440"/>
      <c r="P742" s="2441"/>
      <c r="Q742" s="2441"/>
      <c r="R742" s="683" t="s">
        <v>119</v>
      </c>
      <c r="S742" s="684"/>
      <c r="T742" s="684"/>
      <c r="U742" s="684"/>
      <c r="V742" s="684"/>
      <c r="W742" s="684"/>
      <c r="X742" s="684"/>
      <c r="Y742" s="684"/>
      <c r="Z742" s="684"/>
      <c r="AA742" s="611"/>
      <c r="AB742" s="144"/>
      <c r="AC742" s="145"/>
      <c r="AD742" s="146"/>
      <c r="AE742" s="126"/>
      <c r="AF742" s="327"/>
      <c r="AG742" s="129"/>
      <c r="AH742" s="129"/>
      <c r="AI742" s="129"/>
      <c r="AJ742" s="129"/>
      <c r="AK742" s="129"/>
      <c r="AL742" s="129"/>
      <c r="AM742" s="129"/>
      <c r="AN742" s="129"/>
      <c r="AO742" s="129"/>
      <c r="AP742" s="31"/>
      <c r="AQ742" s="45"/>
      <c r="AR742" s="31"/>
    </row>
    <row r="743" spans="1:44" ht="7.5" customHeight="1">
      <c r="A743" s="604"/>
      <c r="B743" s="614"/>
      <c r="C743" s="2381"/>
      <c r="D743" s="604"/>
      <c r="E743" s="2365"/>
      <c r="F743" s="613"/>
      <c r="G743" s="610"/>
      <c r="H743" s="2454"/>
      <c r="I743" s="2454"/>
      <c r="J743" s="2454"/>
      <c r="K743" s="2454"/>
      <c r="L743" s="2454"/>
      <c r="M743" s="2454"/>
      <c r="N743" s="2454"/>
      <c r="O743" s="2454"/>
      <c r="P743" s="2454"/>
      <c r="Q743" s="2454"/>
      <c r="R743" s="2454"/>
      <c r="S743" s="2454"/>
      <c r="T743" s="2454"/>
      <c r="U743" s="2454"/>
      <c r="V743" s="2454"/>
      <c r="W743" s="2454"/>
      <c r="X743" s="2454"/>
      <c r="Y743" s="2454"/>
      <c r="Z743" s="2454"/>
      <c r="AA743" s="2454"/>
      <c r="AB743" s="144"/>
      <c r="AC743" s="145"/>
      <c r="AD743" s="146"/>
      <c r="AE743" s="126"/>
      <c r="AF743" s="327"/>
      <c r="AG743" s="129"/>
      <c r="AH743" s="129"/>
      <c r="AI743" s="129"/>
      <c r="AJ743" s="129"/>
      <c r="AK743" s="129"/>
      <c r="AL743" s="129"/>
      <c r="AM743" s="129"/>
      <c r="AN743" s="129"/>
      <c r="AO743" s="129"/>
      <c r="AP743" s="31"/>
      <c r="AQ743" s="45"/>
      <c r="AR743" s="31"/>
    </row>
    <row r="744" spans="1:44" ht="1.5" customHeight="1">
      <c r="A744" s="604"/>
      <c r="B744" s="614"/>
      <c r="C744" s="2381"/>
      <c r="D744" s="604"/>
      <c r="E744" s="2365"/>
      <c r="F744" s="613"/>
      <c r="G744" s="685"/>
      <c r="H744" s="685"/>
      <c r="I744" s="685"/>
      <c r="J744" s="685"/>
      <c r="K744" s="685"/>
      <c r="L744" s="685"/>
      <c r="M744" s="685"/>
      <c r="N744" s="685"/>
      <c r="O744" s="686"/>
      <c r="P744" s="686"/>
      <c r="Q744" s="686"/>
      <c r="R744" s="682"/>
      <c r="S744" s="684"/>
      <c r="T744" s="684"/>
      <c r="U744" s="684"/>
      <c r="V744" s="684"/>
      <c r="W744" s="684"/>
      <c r="X744" s="684"/>
      <c r="Y744" s="684"/>
      <c r="Z744" s="684"/>
      <c r="AA744" s="611"/>
      <c r="AB744" s="144"/>
      <c r="AC744" s="145"/>
      <c r="AD744" s="146"/>
      <c r="AE744" s="126"/>
      <c r="AF744" s="327"/>
      <c r="AG744" s="129"/>
      <c r="AH744" s="129"/>
      <c r="AI744" s="129"/>
      <c r="AJ744" s="129"/>
      <c r="AK744" s="129"/>
      <c r="AL744" s="129"/>
      <c r="AM744" s="129"/>
      <c r="AN744" s="129"/>
      <c r="AO744" s="129"/>
      <c r="AP744" s="31"/>
      <c r="AQ744" s="45"/>
      <c r="AR744" s="31"/>
    </row>
    <row r="745" spans="1:44" ht="13.5" customHeight="1">
      <c r="A745" s="604"/>
      <c r="B745" s="614"/>
      <c r="C745" s="2381"/>
      <c r="D745" s="604"/>
      <c r="E745" s="2365"/>
      <c r="F745" s="613"/>
      <c r="G745" s="2455" t="s">
        <v>221</v>
      </c>
      <c r="H745" s="2455"/>
      <c r="I745" s="2455"/>
      <c r="J745" s="2455"/>
      <c r="K745" s="2455"/>
      <c r="L745" s="2455"/>
      <c r="M745" s="2455"/>
      <c r="N745" s="2455"/>
      <c r="O745" s="2455"/>
      <c r="P745" s="2455"/>
      <c r="Q745" s="2455"/>
      <c r="R745" s="2455"/>
      <c r="S745" s="2455"/>
      <c r="T745" s="2455"/>
      <c r="U745" s="2455"/>
      <c r="V745" s="2455"/>
      <c r="W745" s="2455"/>
      <c r="X745" s="2455"/>
      <c r="Y745" s="2455"/>
      <c r="Z745" s="2455"/>
      <c r="AA745" s="2456"/>
      <c r="AB745" s="144"/>
      <c r="AC745" s="145"/>
      <c r="AD745" s="146"/>
      <c r="AE745" s="126"/>
      <c r="AF745" s="327"/>
      <c r="AG745" s="129"/>
      <c r="AH745" s="129"/>
      <c r="AI745" s="129"/>
      <c r="AJ745" s="129"/>
      <c r="AK745" s="129"/>
      <c r="AL745" s="129"/>
      <c r="AM745" s="129"/>
      <c r="AN745" s="129"/>
      <c r="AO745" s="129"/>
      <c r="AP745" s="31"/>
      <c r="AQ745" s="45"/>
      <c r="AR745" s="31"/>
    </row>
    <row r="746" spans="1:44">
      <c r="A746" s="604"/>
      <c r="B746" s="614"/>
      <c r="C746" s="2381"/>
      <c r="D746" s="604"/>
      <c r="E746" s="2365"/>
      <c r="F746" s="613"/>
      <c r="G746" s="2455"/>
      <c r="H746" s="2455"/>
      <c r="I746" s="2455"/>
      <c r="J746" s="2455"/>
      <c r="K746" s="2455"/>
      <c r="L746" s="2455"/>
      <c r="M746" s="2455"/>
      <c r="N746" s="2455"/>
      <c r="O746" s="2455"/>
      <c r="P746" s="2455"/>
      <c r="Q746" s="2455"/>
      <c r="R746" s="2455"/>
      <c r="S746" s="2455"/>
      <c r="T746" s="2455"/>
      <c r="U746" s="2455"/>
      <c r="V746" s="2455"/>
      <c r="W746" s="2455"/>
      <c r="X746" s="2455"/>
      <c r="Y746" s="2455"/>
      <c r="Z746" s="2455"/>
      <c r="AA746" s="2456"/>
      <c r="AB746" s="144"/>
      <c r="AC746" s="145"/>
      <c r="AD746" s="146"/>
      <c r="AE746" s="126"/>
      <c r="AF746" s="327"/>
      <c r="AG746" s="129"/>
      <c r="AH746" s="129"/>
      <c r="AI746" s="129"/>
      <c r="AJ746" s="129"/>
      <c r="AK746" s="129"/>
      <c r="AL746" s="129"/>
      <c r="AM746" s="129"/>
      <c r="AN746" s="129"/>
      <c r="AO746" s="129"/>
      <c r="AP746" s="31"/>
      <c r="AQ746" s="45"/>
      <c r="AR746" s="31"/>
    </row>
    <row r="747" spans="1:44">
      <c r="A747" s="604"/>
      <c r="B747" s="614"/>
      <c r="C747" s="2381"/>
      <c r="D747" s="604"/>
      <c r="E747" s="2365"/>
      <c r="F747" s="613"/>
      <c r="G747" s="2423"/>
      <c r="H747" s="2424"/>
      <c r="I747" s="2424"/>
      <c r="J747" s="2424"/>
      <c r="K747" s="2424"/>
      <c r="L747" s="2424"/>
      <c r="M747" s="2424"/>
      <c r="N747" s="2424"/>
      <c r="O747" s="2424"/>
      <c r="P747" s="2424"/>
      <c r="Q747" s="2424"/>
      <c r="R747" s="2424"/>
      <c r="S747" s="2424"/>
      <c r="T747" s="2424"/>
      <c r="U747" s="2424"/>
      <c r="V747" s="2424"/>
      <c r="W747" s="2424"/>
      <c r="X747" s="2424"/>
      <c r="Y747" s="2424"/>
      <c r="Z747" s="2425"/>
      <c r="AA747" s="618"/>
      <c r="AB747" s="144"/>
      <c r="AC747" s="145"/>
      <c r="AD747" s="146"/>
      <c r="AE747" s="126"/>
      <c r="AF747" s="327"/>
      <c r="AG747" s="129"/>
      <c r="AH747" s="129"/>
      <c r="AI747" s="129"/>
      <c r="AJ747" s="129"/>
      <c r="AK747" s="129"/>
      <c r="AL747" s="129"/>
      <c r="AM747" s="129"/>
      <c r="AN747" s="129"/>
      <c r="AO747" s="129"/>
      <c r="AP747" s="31"/>
      <c r="AQ747" s="45"/>
      <c r="AR747" s="31"/>
    </row>
    <row r="748" spans="1:44">
      <c r="A748" s="604"/>
      <c r="B748" s="614"/>
      <c r="C748" s="2381"/>
      <c r="D748" s="604"/>
      <c r="E748" s="2365"/>
      <c r="F748" s="613"/>
      <c r="G748" s="2426"/>
      <c r="H748" s="2427"/>
      <c r="I748" s="2427"/>
      <c r="J748" s="2427"/>
      <c r="K748" s="2427"/>
      <c r="L748" s="2427"/>
      <c r="M748" s="2427"/>
      <c r="N748" s="2427"/>
      <c r="O748" s="2427"/>
      <c r="P748" s="2427"/>
      <c r="Q748" s="2427"/>
      <c r="R748" s="2427"/>
      <c r="S748" s="2427"/>
      <c r="T748" s="2427"/>
      <c r="U748" s="2427"/>
      <c r="V748" s="2427"/>
      <c r="W748" s="2427"/>
      <c r="X748" s="2427"/>
      <c r="Y748" s="2427"/>
      <c r="Z748" s="2428"/>
      <c r="AA748" s="618"/>
      <c r="AB748" s="144"/>
      <c r="AC748" s="145"/>
      <c r="AD748" s="146"/>
      <c r="AE748" s="126"/>
      <c r="AF748" s="327"/>
      <c r="AG748" s="129"/>
      <c r="AH748" s="129"/>
      <c r="AI748" s="129"/>
      <c r="AJ748" s="129"/>
      <c r="AK748" s="129"/>
      <c r="AL748" s="129"/>
      <c r="AM748" s="129"/>
      <c r="AN748" s="129"/>
      <c r="AO748" s="129"/>
      <c r="AP748" s="31"/>
      <c r="AQ748" s="45"/>
      <c r="AR748" s="31"/>
    </row>
    <row r="749" spans="1:44">
      <c r="A749" s="604"/>
      <c r="B749" s="614"/>
      <c r="C749" s="2381"/>
      <c r="D749" s="604"/>
      <c r="E749" s="2365"/>
      <c r="F749" s="613"/>
      <c r="G749" s="2429"/>
      <c r="H749" s="2430"/>
      <c r="I749" s="2430"/>
      <c r="J749" s="2430"/>
      <c r="K749" s="2430"/>
      <c r="L749" s="2430"/>
      <c r="M749" s="2430"/>
      <c r="N749" s="2430"/>
      <c r="O749" s="2430"/>
      <c r="P749" s="2430"/>
      <c r="Q749" s="2430"/>
      <c r="R749" s="2430"/>
      <c r="S749" s="2430"/>
      <c r="T749" s="2430"/>
      <c r="U749" s="2430"/>
      <c r="V749" s="2430"/>
      <c r="W749" s="2430"/>
      <c r="X749" s="2430"/>
      <c r="Y749" s="2430"/>
      <c r="Z749" s="2431"/>
      <c r="AA749" s="618"/>
      <c r="AB749" s="144"/>
      <c r="AC749" s="145"/>
      <c r="AD749" s="146"/>
      <c r="AE749" s="126"/>
      <c r="AF749" s="327"/>
      <c r="AG749" s="129"/>
      <c r="AH749" s="129"/>
      <c r="AI749" s="129"/>
      <c r="AJ749" s="129"/>
      <c r="AK749" s="129"/>
      <c r="AL749" s="129"/>
      <c r="AM749" s="129"/>
      <c r="AN749" s="129"/>
      <c r="AO749" s="129"/>
      <c r="AP749" s="31"/>
      <c r="AQ749" s="45"/>
      <c r="AR749" s="31"/>
    </row>
    <row r="750" spans="1:44">
      <c r="A750" s="604"/>
      <c r="B750" s="614"/>
      <c r="C750" s="2381"/>
      <c r="D750" s="604"/>
      <c r="E750" s="2365"/>
      <c r="F750" s="613"/>
      <c r="G750" s="619"/>
      <c r="H750" s="619"/>
      <c r="I750" s="619"/>
      <c r="J750" s="619"/>
      <c r="K750" s="619"/>
      <c r="L750" s="619"/>
      <c r="M750" s="619"/>
      <c r="N750" s="619"/>
      <c r="O750" s="619"/>
      <c r="P750" s="619"/>
      <c r="Q750" s="619"/>
      <c r="R750" s="619"/>
      <c r="S750" s="619"/>
      <c r="T750" s="619"/>
      <c r="U750" s="619"/>
      <c r="V750" s="619"/>
      <c r="W750" s="619"/>
      <c r="X750" s="619"/>
      <c r="Y750" s="619"/>
      <c r="Z750" s="619"/>
      <c r="AA750" s="618"/>
      <c r="AB750" s="144"/>
      <c r="AC750" s="145"/>
      <c r="AD750" s="146"/>
      <c r="AE750" s="126"/>
      <c r="AF750" s="327"/>
      <c r="AG750" s="129"/>
      <c r="AH750" s="129"/>
      <c r="AI750" s="129"/>
      <c r="AJ750" s="129"/>
      <c r="AK750" s="129"/>
      <c r="AL750" s="129"/>
      <c r="AM750" s="129"/>
      <c r="AN750" s="129"/>
      <c r="AO750" s="129"/>
      <c r="AP750" s="31"/>
      <c r="AQ750" s="45"/>
      <c r="AR750" s="31"/>
    </row>
    <row r="751" spans="1:44">
      <c r="A751" s="604"/>
      <c r="B751" s="614"/>
      <c r="C751" s="2381"/>
      <c r="D751" s="604"/>
      <c r="E751" s="604"/>
      <c r="F751" s="613"/>
      <c r="G751" s="2437" t="s">
        <v>134</v>
      </c>
      <c r="H751" s="2438"/>
      <c r="I751" s="2438"/>
      <c r="J751" s="2438"/>
      <c r="K751" s="2438"/>
      <c r="L751" s="2438"/>
      <c r="M751" s="2438"/>
      <c r="N751" s="2439"/>
      <c r="O751" s="2440"/>
      <c r="P751" s="2441"/>
      <c r="Q751" s="2441"/>
      <c r="R751" s="683" t="s">
        <v>119</v>
      </c>
      <c r="S751" s="619"/>
      <c r="T751" s="619"/>
      <c r="U751" s="619"/>
      <c r="V751" s="619"/>
      <c r="W751" s="619"/>
      <c r="X751" s="619"/>
      <c r="Y751" s="619"/>
      <c r="Z751" s="619"/>
      <c r="AA751" s="618"/>
      <c r="AB751" s="144"/>
      <c r="AC751" s="145"/>
      <c r="AD751" s="146"/>
      <c r="AE751" s="126"/>
      <c r="AF751" s="327"/>
      <c r="AG751" s="129"/>
      <c r="AH751" s="129"/>
      <c r="AI751" s="129"/>
      <c r="AJ751" s="129"/>
      <c r="AK751" s="129"/>
      <c r="AL751" s="129"/>
      <c r="AM751" s="129"/>
      <c r="AN751" s="129"/>
      <c r="AO751" s="129"/>
      <c r="AP751" s="31"/>
      <c r="AQ751" s="45"/>
      <c r="AR751" s="31"/>
    </row>
    <row r="752" spans="1:44">
      <c r="A752" s="604"/>
      <c r="B752" s="614"/>
      <c r="C752" s="2381"/>
      <c r="D752" s="604"/>
      <c r="E752" s="604"/>
      <c r="F752" s="613"/>
      <c r="G752" s="2421" t="s">
        <v>865</v>
      </c>
      <c r="H752" s="2421"/>
      <c r="I752" s="2421"/>
      <c r="J752" s="2421"/>
      <c r="K752" s="2421"/>
      <c r="L752" s="2421"/>
      <c r="M752" s="2421"/>
      <c r="N752" s="2421"/>
      <c r="O752" s="2421"/>
      <c r="P752" s="2421"/>
      <c r="Q752" s="2421"/>
      <c r="R752" s="2421"/>
      <c r="S752" s="2421"/>
      <c r="T752" s="2421"/>
      <c r="U752" s="2421"/>
      <c r="V752" s="2421"/>
      <c r="W752" s="2421"/>
      <c r="X752" s="2421"/>
      <c r="Y752" s="2421"/>
      <c r="Z752" s="2421"/>
      <c r="AA752" s="2422"/>
      <c r="AB752" s="144"/>
      <c r="AC752" s="145"/>
      <c r="AD752" s="146"/>
      <c r="AE752" s="126"/>
      <c r="AF752" s="327"/>
      <c r="AG752" s="129"/>
      <c r="AH752" s="129"/>
      <c r="AI752" s="129"/>
      <c r="AJ752" s="129"/>
      <c r="AK752" s="129"/>
      <c r="AL752" s="129"/>
      <c r="AM752" s="129"/>
      <c r="AN752" s="129"/>
      <c r="AO752" s="129"/>
      <c r="AP752" s="31"/>
      <c r="AQ752" s="45"/>
      <c r="AR752" s="31"/>
    </row>
    <row r="753" spans="1:44">
      <c r="A753" s="604"/>
      <c r="B753" s="614"/>
      <c r="C753" s="2381"/>
      <c r="D753" s="604"/>
      <c r="E753" s="604"/>
      <c r="F753" s="613"/>
      <c r="G753" s="2423"/>
      <c r="H753" s="2424"/>
      <c r="I753" s="2424"/>
      <c r="J753" s="2424"/>
      <c r="K753" s="2424"/>
      <c r="L753" s="2424"/>
      <c r="M753" s="2424"/>
      <c r="N753" s="2424"/>
      <c r="O753" s="2424"/>
      <c r="P753" s="2424"/>
      <c r="Q753" s="2424"/>
      <c r="R753" s="2424"/>
      <c r="S753" s="2424"/>
      <c r="T753" s="2424"/>
      <c r="U753" s="2424"/>
      <c r="V753" s="2424"/>
      <c r="W753" s="2424"/>
      <c r="X753" s="2424"/>
      <c r="Y753" s="2424"/>
      <c r="Z753" s="2425"/>
      <c r="AA753" s="618"/>
      <c r="AB753" s="144"/>
      <c r="AC753" s="145"/>
      <c r="AD753" s="146"/>
      <c r="AE753" s="126"/>
      <c r="AF753" s="327"/>
      <c r="AG753" s="129"/>
      <c r="AH753" s="129"/>
      <c r="AI753" s="129"/>
      <c r="AJ753" s="129"/>
      <c r="AK753" s="129"/>
      <c r="AL753" s="129"/>
      <c r="AM753" s="129"/>
      <c r="AN753" s="129"/>
      <c r="AO753" s="129"/>
      <c r="AP753" s="31"/>
      <c r="AQ753" s="45"/>
      <c r="AR753" s="31"/>
    </row>
    <row r="754" spans="1:44">
      <c r="A754" s="604"/>
      <c r="B754" s="614"/>
      <c r="C754" s="2381"/>
      <c r="D754" s="604"/>
      <c r="E754" s="604"/>
      <c r="F754" s="613"/>
      <c r="G754" s="2426"/>
      <c r="H754" s="2427"/>
      <c r="I754" s="2427"/>
      <c r="J754" s="2427"/>
      <c r="K754" s="2427"/>
      <c r="L754" s="2427"/>
      <c r="M754" s="2427"/>
      <c r="N754" s="2427"/>
      <c r="O754" s="2427"/>
      <c r="P754" s="2427"/>
      <c r="Q754" s="2427"/>
      <c r="R754" s="2427"/>
      <c r="S754" s="2427"/>
      <c r="T754" s="2427"/>
      <c r="U754" s="2427"/>
      <c r="V754" s="2427"/>
      <c r="W754" s="2427"/>
      <c r="X754" s="2427"/>
      <c r="Y754" s="2427"/>
      <c r="Z754" s="2428"/>
      <c r="AA754" s="618"/>
      <c r="AB754" s="144"/>
      <c r="AC754" s="145"/>
      <c r="AD754" s="146"/>
      <c r="AE754" s="126"/>
      <c r="AF754" s="327"/>
      <c r="AG754" s="129"/>
      <c r="AH754" s="129"/>
      <c r="AI754" s="129"/>
      <c r="AJ754" s="129"/>
      <c r="AK754" s="129"/>
      <c r="AL754" s="129"/>
      <c r="AM754" s="129"/>
      <c r="AN754" s="129"/>
      <c r="AO754" s="129"/>
      <c r="AP754" s="31"/>
      <c r="AQ754" s="45"/>
      <c r="AR754" s="31"/>
    </row>
    <row r="755" spans="1:44">
      <c r="A755" s="604"/>
      <c r="B755" s="614"/>
      <c r="C755" s="2381"/>
      <c r="D755" s="604"/>
      <c r="E755" s="604"/>
      <c r="F755" s="613"/>
      <c r="G755" s="2429"/>
      <c r="H755" s="2430"/>
      <c r="I755" s="2430"/>
      <c r="J755" s="2430"/>
      <c r="K755" s="2430"/>
      <c r="L755" s="2430"/>
      <c r="M755" s="2430"/>
      <c r="N755" s="2430"/>
      <c r="O755" s="2430"/>
      <c r="P755" s="2430"/>
      <c r="Q755" s="2430"/>
      <c r="R755" s="2430"/>
      <c r="S755" s="2430"/>
      <c r="T755" s="2430"/>
      <c r="U755" s="2430"/>
      <c r="V755" s="2430"/>
      <c r="W755" s="2430"/>
      <c r="X755" s="2430"/>
      <c r="Y755" s="2430"/>
      <c r="Z755" s="2431"/>
      <c r="AA755" s="618"/>
      <c r="AB755" s="144"/>
      <c r="AC755" s="145"/>
      <c r="AD755" s="146"/>
      <c r="AE755" s="126"/>
      <c r="AF755" s="327"/>
      <c r="AG755" s="129"/>
      <c r="AH755" s="129"/>
      <c r="AI755" s="129"/>
      <c r="AJ755" s="129"/>
      <c r="AK755" s="129"/>
      <c r="AL755" s="129"/>
      <c r="AM755" s="129"/>
      <c r="AN755" s="129"/>
      <c r="AO755" s="129"/>
      <c r="AP755" s="31"/>
      <c r="AQ755" s="45"/>
      <c r="AR755" s="31"/>
    </row>
    <row r="756" spans="1:44" ht="13.5" customHeight="1">
      <c r="A756" s="604"/>
      <c r="B756" s="614"/>
      <c r="C756" s="2381"/>
      <c r="D756" s="604"/>
      <c r="E756" s="604"/>
      <c r="F756" s="613"/>
      <c r="G756" s="2432" t="s">
        <v>222</v>
      </c>
      <c r="H756" s="2432"/>
      <c r="I756" s="2432"/>
      <c r="J756" s="2432"/>
      <c r="K756" s="2432"/>
      <c r="L756" s="2432"/>
      <c r="M756" s="2432"/>
      <c r="N756" s="2432"/>
      <c r="O756" s="2432"/>
      <c r="P756" s="2432"/>
      <c r="Q756" s="2432"/>
      <c r="R756" s="2432"/>
      <c r="S756" s="2432"/>
      <c r="T756" s="2432"/>
      <c r="U756" s="2432"/>
      <c r="V756" s="2432"/>
      <c r="W756" s="2432"/>
      <c r="X756" s="2432"/>
      <c r="Y756" s="2432"/>
      <c r="Z756" s="2432"/>
      <c r="AA756" s="618"/>
      <c r="AB756" s="144"/>
      <c r="AC756" s="145"/>
      <c r="AD756" s="146"/>
      <c r="AE756" s="126"/>
      <c r="AF756" s="327"/>
      <c r="AG756" s="129"/>
      <c r="AH756" s="129"/>
      <c r="AI756" s="129"/>
      <c r="AJ756" s="129"/>
      <c r="AK756" s="129"/>
      <c r="AL756" s="129"/>
      <c r="AM756" s="129"/>
      <c r="AN756" s="129"/>
      <c r="AO756" s="129"/>
      <c r="AP756" s="31"/>
      <c r="AQ756" s="45"/>
      <c r="AR756" s="31"/>
    </row>
    <row r="757" spans="1:44">
      <c r="A757" s="604"/>
      <c r="B757" s="614"/>
      <c r="C757" s="2381"/>
      <c r="D757" s="604"/>
      <c r="E757" s="604"/>
      <c r="F757" s="613"/>
      <c r="G757" s="2433"/>
      <c r="H757" s="2433"/>
      <c r="I757" s="2433"/>
      <c r="J757" s="2433"/>
      <c r="K757" s="2433"/>
      <c r="L757" s="2433"/>
      <c r="M757" s="2433"/>
      <c r="N757" s="2433"/>
      <c r="O757" s="2433"/>
      <c r="P757" s="2433"/>
      <c r="Q757" s="2433"/>
      <c r="R757" s="2433"/>
      <c r="S757" s="2433"/>
      <c r="T757" s="2433"/>
      <c r="U757" s="2433"/>
      <c r="V757" s="2433"/>
      <c r="W757" s="2433"/>
      <c r="X757" s="2433"/>
      <c r="Y757" s="2433"/>
      <c r="Z757" s="2433"/>
      <c r="AA757" s="618"/>
      <c r="AB757" s="144"/>
      <c r="AC757" s="145"/>
      <c r="AD757" s="146"/>
      <c r="AE757" s="126"/>
      <c r="AF757" s="327"/>
      <c r="AG757" s="129"/>
      <c r="AH757" s="129"/>
      <c r="AI757" s="129"/>
      <c r="AJ757" s="129"/>
      <c r="AK757" s="129"/>
      <c r="AL757" s="129"/>
      <c r="AM757" s="129"/>
      <c r="AN757" s="129"/>
      <c r="AO757" s="129"/>
      <c r="AP757" s="31"/>
      <c r="AQ757" s="45"/>
      <c r="AR757" s="31"/>
    </row>
    <row r="758" spans="1:44">
      <c r="A758" s="604"/>
      <c r="B758" s="614"/>
      <c r="C758" s="2381"/>
      <c r="D758" s="604"/>
      <c r="E758" s="604"/>
      <c r="F758" s="613"/>
      <c r="G758" s="2423"/>
      <c r="H758" s="2424"/>
      <c r="I758" s="2424"/>
      <c r="J758" s="2424"/>
      <c r="K758" s="2424"/>
      <c r="L758" s="2424"/>
      <c r="M758" s="2424"/>
      <c r="N758" s="2424"/>
      <c r="O758" s="2424"/>
      <c r="P758" s="2424"/>
      <c r="Q758" s="2424"/>
      <c r="R758" s="2424"/>
      <c r="S758" s="2424"/>
      <c r="T758" s="2424"/>
      <c r="U758" s="2424"/>
      <c r="V758" s="2424"/>
      <c r="W758" s="2424"/>
      <c r="X758" s="2424"/>
      <c r="Y758" s="2424"/>
      <c r="Z758" s="2425"/>
      <c r="AA758" s="618"/>
      <c r="AB758" s="144"/>
      <c r="AC758" s="145"/>
      <c r="AD758" s="146"/>
      <c r="AE758" s="126"/>
      <c r="AF758" s="327"/>
      <c r="AG758" s="129"/>
      <c r="AH758" s="129"/>
      <c r="AI758" s="129"/>
      <c r="AJ758" s="129"/>
      <c r="AK758" s="129"/>
      <c r="AL758" s="129"/>
      <c r="AM758" s="129"/>
      <c r="AN758" s="129"/>
      <c r="AO758" s="129"/>
      <c r="AP758" s="31"/>
      <c r="AQ758" s="45"/>
      <c r="AR758" s="31"/>
    </row>
    <row r="759" spans="1:44">
      <c r="A759" s="604"/>
      <c r="B759" s="614"/>
      <c r="C759" s="2381"/>
      <c r="D759" s="604"/>
      <c r="E759" s="604"/>
      <c r="F759" s="613"/>
      <c r="G759" s="2426"/>
      <c r="H759" s="2427"/>
      <c r="I759" s="2427"/>
      <c r="J759" s="2427"/>
      <c r="K759" s="2427"/>
      <c r="L759" s="2427"/>
      <c r="M759" s="2427"/>
      <c r="N759" s="2427"/>
      <c r="O759" s="2427"/>
      <c r="P759" s="2427"/>
      <c r="Q759" s="2427"/>
      <c r="R759" s="2427"/>
      <c r="S759" s="2427"/>
      <c r="T759" s="2427"/>
      <c r="U759" s="2427"/>
      <c r="V759" s="2427"/>
      <c r="W759" s="2427"/>
      <c r="X759" s="2427"/>
      <c r="Y759" s="2427"/>
      <c r="Z759" s="2428"/>
      <c r="AA759" s="618"/>
      <c r="AB759" s="144"/>
      <c r="AC759" s="145"/>
      <c r="AD759" s="146"/>
      <c r="AE759" s="126"/>
      <c r="AF759" s="327"/>
      <c r="AG759" s="129"/>
      <c r="AH759" s="129"/>
      <c r="AI759" s="129"/>
      <c r="AJ759" s="129"/>
      <c r="AK759" s="129"/>
      <c r="AL759" s="129"/>
      <c r="AM759" s="129"/>
      <c r="AN759" s="129"/>
      <c r="AO759" s="129"/>
      <c r="AP759" s="31"/>
      <c r="AQ759" s="45"/>
      <c r="AR759" s="31"/>
    </row>
    <row r="760" spans="1:44">
      <c r="A760" s="604"/>
      <c r="B760" s="614"/>
      <c r="C760" s="2381"/>
      <c r="D760" s="604"/>
      <c r="E760" s="604"/>
      <c r="F760" s="613"/>
      <c r="G760" s="2429"/>
      <c r="H760" s="2430"/>
      <c r="I760" s="2430"/>
      <c r="J760" s="2430"/>
      <c r="K760" s="2430"/>
      <c r="L760" s="2430"/>
      <c r="M760" s="2430"/>
      <c r="N760" s="2430"/>
      <c r="O760" s="2430"/>
      <c r="P760" s="2430"/>
      <c r="Q760" s="2430"/>
      <c r="R760" s="2430"/>
      <c r="S760" s="2430"/>
      <c r="T760" s="2430"/>
      <c r="U760" s="2430"/>
      <c r="V760" s="2430"/>
      <c r="W760" s="2430"/>
      <c r="X760" s="2430"/>
      <c r="Y760" s="2430"/>
      <c r="Z760" s="2431"/>
      <c r="AA760" s="618"/>
      <c r="AB760" s="144"/>
      <c r="AC760" s="145"/>
      <c r="AD760" s="146"/>
      <c r="AE760" s="126"/>
      <c r="AF760" s="327"/>
      <c r="AG760" s="129"/>
      <c r="AH760" s="129"/>
      <c r="AI760" s="129"/>
      <c r="AJ760" s="129"/>
      <c r="AK760" s="129"/>
      <c r="AL760" s="129"/>
      <c r="AM760" s="129"/>
      <c r="AN760" s="129"/>
      <c r="AO760" s="129"/>
      <c r="AP760" s="31"/>
      <c r="AQ760" s="45"/>
      <c r="AR760" s="31"/>
    </row>
    <row r="761" spans="1:44">
      <c r="A761" s="47"/>
      <c r="B761" s="59"/>
      <c r="C761" s="488"/>
      <c r="D761" s="47"/>
      <c r="E761" s="47"/>
      <c r="F761" s="32"/>
      <c r="G761" s="31"/>
      <c r="H761" s="31"/>
      <c r="I761" s="31"/>
      <c r="J761" s="31"/>
      <c r="K761" s="31"/>
      <c r="L761" s="31"/>
      <c r="M761" s="46"/>
      <c r="N761" s="209"/>
      <c r="O761" s="209"/>
      <c r="P761" s="209"/>
      <c r="Q761" s="209"/>
      <c r="R761" s="209"/>
      <c r="S761" s="31"/>
      <c r="T761" s="209"/>
      <c r="U761" s="209"/>
      <c r="V761" s="209"/>
      <c r="W761" s="209"/>
      <c r="X761" s="209"/>
      <c r="Y761" s="31"/>
      <c r="Z761" s="31"/>
      <c r="AA761" s="45"/>
      <c r="AB761" s="144"/>
      <c r="AC761" s="145"/>
      <c r="AD761" s="146"/>
      <c r="AE761" s="126"/>
      <c r="AF761" s="327"/>
      <c r="AG761" s="129"/>
      <c r="AH761" s="129"/>
      <c r="AI761" s="129"/>
      <c r="AJ761" s="129"/>
      <c r="AK761" s="129"/>
      <c r="AL761" s="129"/>
      <c r="AM761" s="129"/>
      <c r="AN761" s="129"/>
      <c r="AO761" s="129"/>
      <c r="AP761" s="31"/>
      <c r="AQ761" s="45"/>
      <c r="AR761" s="31"/>
    </row>
    <row r="762" spans="1:44" ht="5.25" customHeight="1">
      <c r="A762" s="47"/>
      <c r="B762" s="59"/>
      <c r="C762" s="488"/>
      <c r="D762" s="47"/>
      <c r="E762" s="47"/>
      <c r="F762" s="32"/>
      <c r="G762" s="31"/>
      <c r="H762" s="31"/>
      <c r="I762" s="31"/>
      <c r="J762" s="31"/>
      <c r="K762" s="31"/>
      <c r="L762" s="31"/>
      <c r="M762" s="46"/>
      <c r="N762" s="209"/>
      <c r="O762" s="209"/>
      <c r="P762" s="209"/>
      <c r="Q762" s="209"/>
      <c r="R762" s="209"/>
      <c r="S762" s="31"/>
      <c r="T762" s="209"/>
      <c r="U762" s="209"/>
      <c r="V762" s="209"/>
      <c r="W762" s="209"/>
      <c r="X762" s="209"/>
      <c r="Y762" s="31"/>
      <c r="Z762" s="31"/>
      <c r="AA762" s="45"/>
      <c r="AB762" s="144"/>
      <c r="AC762" s="145"/>
      <c r="AD762" s="146"/>
      <c r="AE762" s="126"/>
      <c r="AF762" s="327"/>
      <c r="AG762" s="129"/>
      <c r="AH762" s="129"/>
      <c r="AI762" s="129"/>
      <c r="AJ762" s="129"/>
      <c r="AK762" s="129"/>
      <c r="AL762" s="129"/>
      <c r="AM762" s="129"/>
      <c r="AN762" s="129"/>
      <c r="AO762" s="129"/>
      <c r="AP762" s="31"/>
      <c r="AQ762" s="45"/>
      <c r="AR762" s="31"/>
    </row>
    <row r="763" spans="1:44" ht="13.5" customHeight="1">
      <c r="A763" s="328"/>
      <c r="B763" s="330"/>
      <c r="C763" s="105"/>
      <c r="D763" s="612" t="s">
        <v>538</v>
      </c>
      <c r="E763" s="2365" t="s">
        <v>1059</v>
      </c>
      <c r="F763" s="608"/>
      <c r="G763" s="2434" t="s">
        <v>72</v>
      </c>
      <c r="H763" s="2434"/>
      <c r="I763" s="2434"/>
      <c r="J763" s="2434"/>
      <c r="K763" s="2434"/>
      <c r="L763" s="2434"/>
      <c r="M763" s="2435"/>
      <c r="N763" s="2385" t="s">
        <v>114</v>
      </c>
      <c r="O763" s="2385"/>
      <c r="P763" s="2385"/>
      <c r="Q763" s="2385"/>
      <c r="R763" s="2385"/>
      <c r="S763" s="2385"/>
      <c r="T763" s="2385"/>
      <c r="U763" s="2385"/>
      <c r="V763" s="2385"/>
      <c r="W763" s="610"/>
      <c r="X763" s="610"/>
      <c r="Y763" s="610"/>
      <c r="Z763" s="610"/>
      <c r="AA763" s="45"/>
      <c r="AB763" s="1082" t="s">
        <v>495</v>
      </c>
      <c r="AC763" s="1113"/>
      <c r="AD763" s="1114"/>
      <c r="AE763" s="126"/>
      <c r="AF763" s="327"/>
      <c r="AG763" s="129"/>
      <c r="AH763" s="129"/>
      <c r="AI763" s="129"/>
      <c r="AJ763" s="129"/>
      <c r="AK763" s="129"/>
      <c r="AL763" s="129"/>
      <c r="AM763" s="129"/>
      <c r="AN763" s="129"/>
      <c r="AO763" s="129"/>
      <c r="AP763" s="31"/>
      <c r="AQ763" s="45"/>
      <c r="AR763" s="31"/>
    </row>
    <row r="764" spans="1:44">
      <c r="A764" s="328"/>
      <c r="B764" s="330"/>
      <c r="C764" s="105"/>
      <c r="D764" s="607"/>
      <c r="E764" s="2365"/>
      <c r="F764" s="608"/>
      <c r="G764" s="2434"/>
      <c r="H764" s="2434"/>
      <c r="I764" s="2434"/>
      <c r="J764" s="2434"/>
      <c r="K764" s="2434"/>
      <c r="L764" s="2434"/>
      <c r="M764" s="2435"/>
      <c r="N764" s="2385"/>
      <c r="O764" s="2385"/>
      <c r="P764" s="2385"/>
      <c r="Q764" s="2385"/>
      <c r="R764" s="2385"/>
      <c r="S764" s="2385"/>
      <c r="T764" s="2385"/>
      <c r="U764" s="2385"/>
      <c r="V764" s="2385"/>
      <c r="W764" s="610"/>
      <c r="X764" s="610"/>
      <c r="Y764" s="610"/>
      <c r="Z764" s="610"/>
      <c r="AA764" s="45"/>
      <c r="AB764" s="1082"/>
      <c r="AC764" s="1113"/>
      <c r="AD764" s="1114"/>
      <c r="AE764" s="126"/>
      <c r="AF764" s="327"/>
      <c r="AG764" s="129"/>
      <c r="AH764" s="129"/>
      <c r="AI764" s="129"/>
      <c r="AJ764" s="129"/>
      <c r="AK764" s="129"/>
      <c r="AL764" s="129"/>
      <c r="AM764" s="129"/>
      <c r="AN764" s="129"/>
      <c r="AO764" s="129"/>
      <c r="AP764" s="31"/>
      <c r="AQ764" s="45"/>
      <c r="AR764" s="31"/>
    </row>
    <row r="765" spans="1:44">
      <c r="A765" s="328"/>
      <c r="B765" s="330"/>
      <c r="C765" s="105"/>
      <c r="D765" s="607"/>
      <c r="E765" s="2365"/>
      <c r="F765" s="608"/>
      <c r="G765" s="620"/>
      <c r="H765" s="610"/>
      <c r="I765" s="610"/>
      <c r="J765" s="610"/>
      <c r="K765" s="610"/>
      <c r="L765" s="610"/>
      <c r="M765" s="610"/>
      <c r="N765" s="610"/>
      <c r="O765" s="610"/>
      <c r="P765" s="610"/>
      <c r="Q765" s="610"/>
      <c r="R765" s="610"/>
      <c r="S765" s="610"/>
      <c r="T765" s="610"/>
      <c r="U765" s="610"/>
      <c r="V765" s="610"/>
      <c r="W765" s="610"/>
      <c r="X765" s="610"/>
      <c r="Y765" s="610"/>
      <c r="Z765" s="610"/>
      <c r="AA765" s="45"/>
      <c r="AB765" s="1082"/>
      <c r="AC765" s="1113"/>
      <c r="AD765" s="1114"/>
      <c r="AE765" s="126"/>
      <c r="AF765" s="327"/>
      <c r="AG765" s="129"/>
      <c r="AH765" s="129"/>
      <c r="AI765" s="129"/>
      <c r="AJ765" s="129"/>
      <c r="AK765" s="129"/>
      <c r="AL765" s="129"/>
      <c r="AM765" s="129"/>
      <c r="AN765" s="129"/>
      <c r="AO765" s="129"/>
      <c r="AP765" s="31"/>
      <c r="AQ765" s="45"/>
      <c r="AR765" s="31"/>
    </row>
    <row r="766" spans="1:44">
      <c r="A766" s="328"/>
      <c r="B766" s="330"/>
      <c r="C766" s="105"/>
      <c r="D766" s="607"/>
      <c r="E766" s="2365"/>
      <c r="F766" s="608"/>
      <c r="G766" s="2409" t="s">
        <v>508</v>
      </c>
      <c r="H766" s="2409"/>
      <c r="I766" s="2409"/>
      <c r="J766" s="2409"/>
      <c r="K766" s="2409"/>
      <c r="L766" s="2409"/>
      <c r="M766" s="2409"/>
      <c r="N766" s="2409"/>
      <c r="O766" s="2409"/>
      <c r="P766" s="2409"/>
      <c r="Q766" s="2409"/>
      <c r="R766" s="2409"/>
      <c r="S766" s="2409"/>
      <c r="T766" s="2409"/>
      <c r="U766" s="2409"/>
      <c r="V766" s="2410"/>
      <c r="W766" s="2411" t="s">
        <v>103</v>
      </c>
      <c r="X766" s="2412"/>
      <c r="Y766" s="2412"/>
      <c r="Z766" s="2413"/>
      <c r="AA766" s="45"/>
      <c r="AB766" s="144"/>
      <c r="AC766" s="145"/>
      <c r="AD766" s="146"/>
      <c r="AE766" s="126"/>
      <c r="AF766" s="327"/>
      <c r="AG766" s="129"/>
      <c r="AH766" s="129"/>
      <c r="AI766" s="129"/>
      <c r="AJ766" s="129"/>
      <c r="AK766" s="129"/>
      <c r="AL766" s="129"/>
      <c r="AM766" s="129"/>
      <c r="AN766" s="129"/>
      <c r="AO766" s="129"/>
      <c r="AP766" s="31"/>
      <c r="AQ766" s="45"/>
      <c r="AR766" s="31"/>
    </row>
    <row r="767" spans="1:44">
      <c r="A767" s="328"/>
      <c r="B767" s="330"/>
      <c r="C767" s="105"/>
      <c r="D767" s="607"/>
      <c r="E767" s="2365"/>
      <c r="F767" s="608"/>
      <c r="G767" s="610"/>
      <c r="H767" s="610"/>
      <c r="I767" s="610"/>
      <c r="J767" s="610"/>
      <c r="K767" s="610"/>
      <c r="L767" s="610"/>
      <c r="M767" s="610"/>
      <c r="N767" s="610"/>
      <c r="O767" s="610"/>
      <c r="P767" s="610"/>
      <c r="Q767" s="610"/>
      <c r="R767" s="610"/>
      <c r="S767" s="610"/>
      <c r="T767" s="610"/>
      <c r="U767" s="610"/>
      <c r="V767" s="610"/>
      <c r="W767" s="610"/>
      <c r="X767" s="610"/>
      <c r="Y767" s="610"/>
      <c r="Z767" s="610"/>
      <c r="AA767" s="45"/>
      <c r="AB767" s="144"/>
      <c r="AC767" s="145"/>
      <c r="AD767" s="146"/>
      <c r="AE767" s="126"/>
      <c r="AF767" s="327"/>
      <c r="AG767" s="129"/>
      <c r="AH767" s="129"/>
      <c r="AI767" s="129"/>
      <c r="AJ767" s="129"/>
      <c r="AK767" s="129"/>
      <c r="AL767" s="129"/>
      <c r="AM767" s="129"/>
      <c r="AN767" s="129"/>
      <c r="AO767" s="129"/>
      <c r="AP767" s="31"/>
      <c r="AQ767" s="45"/>
      <c r="AR767" s="31"/>
    </row>
    <row r="768" spans="1:44">
      <c r="A768" s="328"/>
      <c r="B768" s="330"/>
      <c r="C768" s="105"/>
      <c r="D768" s="607"/>
      <c r="E768" s="2365"/>
      <c r="F768" s="608"/>
      <c r="G768" s="621" t="s">
        <v>509</v>
      </c>
      <c r="H768" s="616"/>
      <c r="I768" s="616"/>
      <c r="J768" s="616"/>
      <c r="K768" s="616"/>
      <c r="L768" s="616"/>
      <c r="M768" s="616"/>
      <c r="N768" s="616"/>
      <c r="O768" s="616"/>
      <c r="P768" s="616"/>
      <c r="Q768" s="616"/>
      <c r="R768" s="616"/>
      <c r="S768" s="616"/>
      <c r="T768" s="616"/>
      <c r="U768" s="616"/>
      <c r="V768" s="616"/>
      <c r="W768" s="616"/>
      <c r="X768" s="616"/>
      <c r="Y768" s="616"/>
      <c r="Z768" s="616"/>
      <c r="AA768" s="45"/>
      <c r="AB768" s="144"/>
      <c r="AC768" s="145"/>
      <c r="AD768" s="146"/>
      <c r="AE768" s="126"/>
      <c r="AF768" s="327"/>
      <c r="AG768" s="129"/>
      <c r="AH768" s="129"/>
      <c r="AI768" s="129"/>
      <c r="AJ768" s="129"/>
      <c r="AK768" s="129"/>
      <c r="AL768" s="129"/>
      <c r="AM768" s="129"/>
      <c r="AN768" s="129"/>
      <c r="AO768" s="129"/>
      <c r="AP768" s="31"/>
      <c r="AQ768" s="45"/>
      <c r="AR768" s="31"/>
    </row>
    <row r="769" spans="1:44">
      <c r="A769" s="328"/>
      <c r="B769" s="330"/>
      <c r="C769" s="105"/>
      <c r="D769" s="607"/>
      <c r="E769" s="2365"/>
      <c r="F769" s="608"/>
      <c r="G769" s="622" t="s">
        <v>510</v>
      </c>
      <c r="H769" s="622"/>
      <c r="I769" s="622"/>
      <c r="J769" s="622"/>
      <c r="K769" s="622"/>
      <c r="L769" s="622"/>
      <c r="M769" s="622"/>
      <c r="N769" s="622"/>
      <c r="O769" s="622"/>
      <c r="P769" s="622"/>
      <c r="Q769" s="622"/>
      <c r="R769" s="622"/>
      <c r="S769" s="622"/>
      <c r="T769" s="622"/>
      <c r="U769" s="622"/>
      <c r="V769" s="622"/>
      <c r="W769" s="622"/>
      <c r="X769" s="622"/>
      <c r="Y769" s="622"/>
      <c r="Z769" s="622"/>
      <c r="AA769" s="45"/>
      <c r="AB769" s="144"/>
      <c r="AC769" s="145"/>
      <c r="AD769" s="146"/>
      <c r="AE769" s="126"/>
      <c r="AF769" s="327"/>
      <c r="AG769" s="129"/>
      <c r="AH769" s="129"/>
      <c r="AI769" s="129"/>
      <c r="AJ769" s="129"/>
      <c r="AK769" s="129"/>
      <c r="AL769" s="129"/>
      <c r="AM769" s="129"/>
      <c r="AN769" s="129"/>
      <c r="AO769" s="129"/>
      <c r="AP769" s="31"/>
      <c r="AQ769" s="45"/>
      <c r="AR769" s="31"/>
    </row>
    <row r="770" spans="1:44">
      <c r="A770" s="328"/>
      <c r="B770" s="330"/>
      <c r="C770" s="105"/>
      <c r="D770" s="607"/>
      <c r="E770" s="2365"/>
      <c r="F770" s="608"/>
      <c r="G770" s="2414" t="s">
        <v>511</v>
      </c>
      <c r="H770" s="2415"/>
      <c r="I770" s="2415"/>
      <c r="J770" s="2415"/>
      <c r="K770" s="2415"/>
      <c r="L770" s="2415"/>
      <c r="M770" s="2415"/>
      <c r="N770" s="2415"/>
      <c r="O770" s="2415"/>
      <c r="P770" s="2417"/>
      <c r="Q770" s="2418" t="s">
        <v>512</v>
      </c>
      <c r="R770" s="2415"/>
      <c r="S770" s="2415"/>
      <c r="T770" s="2415"/>
      <c r="U770" s="2415"/>
      <c r="V770" s="2415"/>
      <c r="W770" s="2415"/>
      <c r="X770" s="2415"/>
      <c r="Y770" s="2415"/>
      <c r="Z770" s="2416"/>
      <c r="AA770" s="45"/>
      <c r="AB770" s="144"/>
      <c r="AC770" s="145"/>
      <c r="AD770" s="146"/>
      <c r="AE770" s="126"/>
      <c r="AF770" s="327"/>
      <c r="AG770" s="129"/>
      <c r="AH770" s="129"/>
      <c r="AI770" s="129"/>
      <c r="AJ770" s="129"/>
      <c r="AK770" s="129"/>
      <c r="AL770" s="129"/>
      <c r="AM770" s="129"/>
      <c r="AN770" s="129"/>
      <c r="AO770" s="129"/>
      <c r="AP770" s="31"/>
      <c r="AQ770" s="45"/>
      <c r="AR770" s="31"/>
    </row>
    <row r="771" spans="1:44">
      <c r="A771" s="328"/>
      <c r="B771" s="330"/>
      <c r="C771" s="105"/>
      <c r="D771" s="607"/>
      <c r="E771" s="2365"/>
      <c r="F771" s="608"/>
      <c r="G771" s="2414" t="s">
        <v>4</v>
      </c>
      <c r="H771" s="2415"/>
      <c r="I771" s="2415"/>
      <c r="J771" s="2415"/>
      <c r="K771" s="2416"/>
      <c r="L771" s="2419" t="s">
        <v>5</v>
      </c>
      <c r="M771" s="2420"/>
      <c r="N771" s="2420"/>
      <c r="O771" s="2420"/>
      <c r="P771" s="2420"/>
      <c r="Q771" s="2418" t="s">
        <v>4</v>
      </c>
      <c r="R771" s="2420"/>
      <c r="S771" s="2420"/>
      <c r="T771" s="2420"/>
      <c r="U771" s="2420"/>
      <c r="V771" s="2414" t="s">
        <v>5</v>
      </c>
      <c r="W771" s="2415"/>
      <c r="X771" s="2415"/>
      <c r="Y771" s="2415"/>
      <c r="Z771" s="2416"/>
      <c r="AA771" s="45"/>
      <c r="AB771" s="144"/>
      <c r="AC771" s="145"/>
      <c r="AD771" s="146"/>
      <c r="AE771" s="126"/>
      <c r="AF771" s="327"/>
      <c r="AG771" s="129"/>
      <c r="AH771" s="129"/>
      <c r="AI771" s="129"/>
      <c r="AJ771" s="129"/>
      <c r="AK771" s="129"/>
      <c r="AL771" s="129"/>
      <c r="AM771" s="129"/>
      <c r="AN771" s="129"/>
      <c r="AO771" s="129"/>
      <c r="AP771" s="31"/>
      <c r="AQ771" s="45"/>
      <c r="AR771" s="31"/>
    </row>
    <row r="772" spans="1:44">
      <c r="A772" s="328"/>
      <c r="B772" s="330"/>
      <c r="C772" s="105"/>
      <c r="D772" s="607"/>
      <c r="E772" s="2365"/>
      <c r="F772" s="608"/>
      <c r="G772" s="2414" t="s">
        <v>513</v>
      </c>
      <c r="H772" s="2415"/>
      <c r="I772" s="2415"/>
      <c r="J772" s="2415"/>
      <c r="K772" s="2416"/>
      <c r="L772" s="2419" t="s">
        <v>513</v>
      </c>
      <c r="M772" s="2420"/>
      <c r="N772" s="2420"/>
      <c r="O772" s="2420"/>
      <c r="P772" s="2420"/>
      <c r="Q772" s="2418" t="s">
        <v>513</v>
      </c>
      <c r="R772" s="2420"/>
      <c r="S772" s="2420"/>
      <c r="T772" s="2420"/>
      <c r="U772" s="2436"/>
      <c r="V772" s="2414" t="s">
        <v>513</v>
      </c>
      <c r="W772" s="2415"/>
      <c r="X772" s="2415"/>
      <c r="Y772" s="2415"/>
      <c r="Z772" s="2416"/>
      <c r="AA772" s="45"/>
      <c r="AB772" s="144"/>
      <c r="AC772" s="145"/>
      <c r="AD772" s="146"/>
      <c r="AE772" s="126"/>
      <c r="AF772" s="327"/>
      <c r="AG772" s="129"/>
      <c r="AH772" s="129"/>
      <c r="AI772" s="129"/>
      <c r="AJ772" s="129"/>
      <c r="AK772" s="129"/>
      <c r="AL772" s="129"/>
      <c r="AM772" s="129"/>
      <c r="AN772" s="129"/>
      <c r="AO772" s="129"/>
      <c r="AP772" s="31"/>
      <c r="AQ772" s="45"/>
      <c r="AR772" s="31"/>
    </row>
    <row r="773" spans="1:44">
      <c r="A773" s="328"/>
      <c r="B773" s="330"/>
      <c r="C773" s="105"/>
      <c r="D773" s="139"/>
      <c r="E773" s="139"/>
      <c r="F773" s="142"/>
      <c r="G773" s="2094"/>
      <c r="H773" s="2095"/>
      <c r="I773" s="2095"/>
      <c r="J773" s="2095"/>
      <c r="K773" s="2096"/>
      <c r="L773" s="2094" t="s">
        <v>514</v>
      </c>
      <c r="M773" s="2095"/>
      <c r="N773" s="2095"/>
      <c r="O773" s="2095"/>
      <c r="P773" s="2095"/>
      <c r="Q773" s="2137"/>
      <c r="R773" s="2095"/>
      <c r="S773" s="2095"/>
      <c r="T773" s="2095"/>
      <c r="U773" s="2096"/>
      <c r="V773" s="2094"/>
      <c r="W773" s="2095"/>
      <c r="X773" s="2095"/>
      <c r="Y773" s="2095"/>
      <c r="Z773" s="2096"/>
      <c r="AA773" s="45"/>
      <c r="AB773" s="144"/>
      <c r="AC773" s="145"/>
      <c r="AD773" s="146"/>
      <c r="AE773" s="126"/>
      <c r="AF773" s="327"/>
      <c r="AG773" s="129"/>
      <c r="AH773" s="129"/>
      <c r="AI773" s="129"/>
      <c r="AJ773" s="129"/>
      <c r="AK773" s="129"/>
      <c r="AL773" s="129"/>
      <c r="AM773" s="129"/>
      <c r="AN773" s="129"/>
      <c r="AO773" s="129"/>
      <c r="AP773" s="31"/>
      <c r="AQ773" s="45"/>
      <c r="AR773" s="31"/>
    </row>
    <row r="774" spans="1:44">
      <c r="A774" s="328"/>
      <c r="B774" s="330"/>
      <c r="C774" s="105"/>
      <c r="D774" s="139"/>
      <c r="E774" s="139"/>
      <c r="F774" s="142"/>
      <c r="G774" s="2138"/>
      <c r="H774" s="2139"/>
      <c r="I774" s="2139"/>
      <c r="J774" s="2139"/>
      <c r="K774" s="2140"/>
      <c r="L774" s="2138"/>
      <c r="M774" s="2139"/>
      <c r="N774" s="2139"/>
      <c r="O774" s="2139"/>
      <c r="P774" s="2139"/>
      <c r="Q774" s="2141"/>
      <c r="R774" s="2139"/>
      <c r="S774" s="2139"/>
      <c r="T774" s="2139"/>
      <c r="U774" s="2140"/>
      <c r="V774" s="2138"/>
      <c r="W774" s="2139"/>
      <c r="X774" s="2139"/>
      <c r="Y774" s="2139"/>
      <c r="Z774" s="2140"/>
      <c r="AA774" s="45"/>
      <c r="AB774" s="144"/>
      <c r="AC774" s="145"/>
      <c r="AD774" s="146"/>
      <c r="AE774" s="126"/>
      <c r="AF774" s="327"/>
      <c r="AG774" s="129"/>
      <c r="AH774" s="129"/>
      <c r="AI774" s="129"/>
      <c r="AJ774" s="129"/>
      <c r="AK774" s="129"/>
      <c r="AL774" s="129"/>
      <c r="AM774" s="129"/>
      <c r="AN774" s="129"/>
      <c r="AO774" s="129"/>
      <c r="AP774" s="31"/>
      <c r="AQ774" s="45"/>
      <c r="AR774" s="31"/>
    </row>
    <row r="775" spans="1:44">
      <c r="A775" s="328"/>
      <c r="B775" s="330"/>
      <c r="C775" s="105"/>
      <c r="D775" s="139"/>
      <c r="E775" s="139"/>
      <c r="F775" s="142"/>
      <c r="G775" s="2138"/>
      <c r="H775" s="2139"/>
      <c r="I775" s="2139"/>
      <c r="J775" s="2139"/>
      <c r="K775" s="2140"/>
      <c r="L775" s="2138"/>
      <c r="M775" s="2139"/>
      <c r="N775" s="2139"/>
      <c r="O775" s="2139"/>
      <c r="P775" s="2139"/>
      <c r="Q775" s="2141"/>
      <c r="R775" s="2139"/>
      <c r="S775" s="2139"/>
      <c r="T775" s="2139"/>
      <c r="U775" s="2140"/>
      <c r="V775" s="2138"/>
      <c r="W775" s="2139"/>
      <c r="X775" s="2139"/>
      <c r="Y775" s="2139"/>
      <c r="Z775" s="2140"/>
      <c r="AA775" s="45"/>
      <c r="AB775" s="144"/>
      <c r="AC775" s="145"/>
      <c r="AD775" s="146"/>
      <c r="AE775" s="126"/>
      <c r="AF775" s="327"/>
      <c r="AG775" s="129"/>
      <c r="AH775" s="129"/>
      <c r="AI775" s="129"/>
      <c r="AJ775" s="129"/>
      <c r="AK775" s="129"/>
      <c r="AL775" s="129"/>
      <c r="AM775" s="129"/>
      <c r="AN775" s="129"/>
      <c r="AO775" s="129"/>
      <c r="AP775" s="31"/>
      <c r="AQ775" s="45"/>
      <c r="AR775" s="31"/>
    </row>
    <row r="776" spans="1:44">
      <c r="A776" s="328"/>
      <c r="B776" s="330"/>
      <c r="C776" s="105"/>
      <c r="D776" s="139"/>
      <c r="E776" s="139"/>
      <c r="F776" s="142"/>
      <c r="G776" s="2138"/>
      <c r="H776" s="2139"/>
      <c r="I776" s="2139"/>
      <c r="J776" s="2139"/>
      <c r="K776" s="2140"/>
      <c r="L776" s="2138"/>
      <c r="M776" s="2139"/>
      <c r="N776" s="2139"/>
      <c r="O776" s="2139"/>
      <c r="P776" s="2139"/>
      <c r="Q776" s="2141"/>
      <c r="R776" s="2139"/>
      <c r="S776" s="2139"/>
      <c r="T776" s="2139"/>
      <c r="U776" s="2140"/>
      <c r="V776" s="2138"/>
      <c r="W776" s="2139"/>
      <c r="X776" s="2139"/>
      <c r="Y776" s="2139"/>
      <c r="Z776" s="2140"/>
      <c r="AA776" s="45"/>
      <c r="AB776" s="144"/>
      <c r="AC776" s="145"/>
      <c r="AD776" s="146"/>
      <c r="AE776" s="126"/>
      <c r="AF776" s="327"/>
      <c r="AG776" s="129"/>
      <c r="AH776" s="129"/>
      <c r="AI776" s="129"/>
      <c r="AJ776" s="129"/>
      <c r="AK776" s="129"/>
      <c r="AL776" s="129"/>
      <c r="AM776" s="129"/>
      <c r="AN776" s="129"/>
      <c r="AO776" s="129"/>
      <c r="AP776" s="31"/>
      <c r="AQ776" s="45"/>
      <c r="AR776" s="31"/>
    </row>
    <row r="777" spans="1:44">
      <c r="A777" s="328"/>
      <c r="B777" s="330"/>
      <c r="C777" s="105"/>
      <c r="D777" s="139"/>
      <c r="E777" s="139"/>
      <c r="F777" s="142"/>
      <c r="G777" s="2138"/>
      <c r="H777" s="2139"/>
      <c r="I777" s="2139"/>
      <c r="J777" s="2139"/>
      <c r="K777" s="2140"/>
      <c r="L777" s="2138"/>
      <c r="M777" s="2139"/>
      <c r="N777" s="2139"/>
      <c r="O777" s="2139"/>
      <c r="P777" s="2139"/>
      <c r="Q777" s="2141"/>
      <c r="R777" s="2139"/>
      <c r="S777" s="2139"/>
      <c r="T777" s="2139"/>
      <c r="U777" s="2140"/>
      <c r="V777" s="2138"/>
      <c r="W777" s="2139"/>
      <c r="X777" s="2139"/>
      <c r="Y777" s="2139"/>
      <c r="Z777" s="2140"/>
      <c r="AA777" s="45"/>
      <c r="AB777" s="144"/>
      <c r="AC777" s="145"/>
      <c r="AD777" s="146"/>
      <c r="AE777" s="126"/>
      <c r="AF777" s="327"/>
      <c r="AG777" s="129"/>
      <c r="AH777" s="129"/>
      <c r="AI777" s="129"/>
      <c r="AJ777" s="129"/>
      <c r="AK777" s="129"/>
      <c r="AL777" s="129"/>
      <c r="AM777" s="129"/>
      <c r="AN777" s="129"/>
      <c r="AO777" s="129"/>
      <c r="AP777" s="31"/>
      <c r="AQ777" s="45"/>
      <c r="AR777" s="31"/>
    </row>
    <row r="778" spans="1:44">
      <c r="A778" s="328"/>
      <c r="B778" s="330"/>
      <c r="C778" s="105"/>
      <c r="D778" s="139"/>
      <c r="E778" s="139"/>
      <c r="F778" s="142"/>
      <c r="G778" s="2138"/>
      <c r="H778" s="2139"/>
      <c r="I778" s="2139"/>
      <c r="J778" s="2139"/>
      <c r="K778" s="2140"/>
      <c r="L778" s="2138"/>
      <c r="M778" s="2139"/>
      <c r="N778" s="2139"/>
      <c r="O778" s="2139"/>
      <c r="P778" s="2139"/>
      <c r="Q778" s="2141"/>
      <c r="R778" s="2139"/>
      <c r="S778" s="2139"/>
      <c r="T778" s="2139"/>
      <c r="U778" s="2140"/>
      <c r="V778" s="2138"/>
      <c r="W778" s="2139"/>
      <c r="X778" s="2139"/>
      <c r="Y778" s="2139"/>
      <c r="Z778" s="2140"/>
      <c r="AA778" s="45"/>
      <c r="AB778" s="144"/>
      <c r="AC778" s="145"/>
      <c r="AD778" s="146"/>
      <c r="AE778" s="126"/>
      <c r="AF778" s="327"/>
      <c r="AG778" s="129"/>
      <c r="AH778" s="129"/>
      <c r="AI778" s="129"/>
      <c r="AJ778" s="129"/>
      <c r="AK778" s="129"/>
      <c r="AL778" s="129"/>
      <c r="AM778" s="129"/>
      <c r="AN778" s="129"/>
      <c r="AO778" s="129"/>
      <c r="AP778" s="31"/>
      <c r="AQ778" s="45"/>
      <c r="AR778" s="31"/>
    </row>
    <row r="779" spans="1:44">
      <c r="A779" s="328"/>
      <c r="B779" s="330"/>
      <c r="C779" s="105"/>
      <c r="D779" s="139"/>
      <c r="E779" s="139"/>
      <c r="F779" s="142"/>
      <c r="G779" s="2138"/>
      <c r="H779" s="2139"/>
      <c r="I779" s="2139"/>
      <c r="J779" s="2139"/>
      <c r="K779" s="2140"/>
      <c r="L779" s="2138"/>
      <c r="M779" s="2139"/>
      <c r="N779" s="2139"/>
      <c r="O779" s="2139"/>
      <c r="P779" s="2139"/>
      <c r="Q779" s="2141"/>
      <c r="R779" s="2139"/>
      <c r="S779" s="2139"/>
      <c r="T779" s="2139"/>
      <c r="U779" s="2140"/>
      <c r="V779" s="2138"/>
      <c r="W779" s="2139"/>
      <c r="X779" s="2139"/>
      <c r="Y779" s="2139"/>
      <c r="Z779" s="2140"/>
      <c r="AA779" s="45"/>
      <c r="AB779" s="144"/>
      <c r="AC779" s="145"/>
      <c r="AD779" s="146"/>
      <c r="AE779" s="126"/>
      <c r="AF779" s="327"/>
      <c r="AG779" s="129"/>
      <c r="AH779" s="129"/>
      <c r="AI779" s="129"/>
      <c r="AJ779" s="129"/>
      <c r="AK779" s="129"/>
      <c r="AL779" s="129"/>
      <c r="AM779" s="129"/>
      <c r="AN779" s="129"/>
      <c r="AO779" s="129"/>
      <c r="AP779" s="31"/>
      <c r="AQ779" s="45"/>
      <c r="AR779" s="31"/>
    </row>
    <row r="780" spans="1:44">
      <c r="A780" s="328"/>
      <c r="B780" s="330"/>
      <c r="C780" s="105"/>
      <c r="D780" s="139"/>
      <c r="E780" s="139"/>
      <c r="F780" s="142"/>
      <c r="G780" s="2138"/>
      <c r="H780" s="2139"/>
      <c r="I780" s="2139"/>
      <c r="J780" s="2139"/>
      <c r="K780" s="2140"/>
      <c r="L780" s="2138"/>
      <c r="M780" s="2139"/>
      <c r="N780" s="2139"/>
      <c r="O780" s="2139"/>
      <c r="P780" s="2139"/>
      <c r="Q780" s="2141"/>
      <c r="R780" s="2139"/>
      <c r="S780" s="2139"/>
      <c r="T780" s="2139"/>
      <c r="U780" s="2140"/>
      <c r="V780" s="2138"/>
      <c r="W780" s="2139"/>
      <c r="X780" s="2139"/>
      <c r="Y780" s="2139"/>
      <c r="Z780" s="2140"/>
      <c r="AA780" s="45"/>
      <c r="AB780" s="144"/>
      <c r="AC780" s="145"/>
      <c r="AD780" s="146"/>
      <c r="AE780" s="126"/>
      <c r="AF780" s="327"/>
      <c r="AG780" s="129"/>
      <c r="AH780" s="129"/>
      <c r="AI780" s="129"/>
      <c r="AJ780" s="129"/>
      <c r="AK780" s="129"/>
      <c r="AL780" s="129"/>
      <c r="AM780" s="129"/>
      <c r="AN780" s="129"/>
      <c r="AO780" s="129"/>
      <c r="AP780" s="31"/>
      <c r="AQ780" s="45"/>
      <c r="AR780" s="31"/>
    </row>
    <row r="781" spans="1:44">
      <c r="A781" s="328"/>
      <c r="B781" s="330"/>
      <c r="C781" s="105"/>
      <c r="D781" s="139"/>
      <c r="E781" s="139"/>
      <c r="F781" s="142"/>
      <c r="G781" s="2138"/>
      <c r="H781" s="2139"/>
      <c r="I781" s="2139"/>
      <c r="J781" s="2139"/>
      <c r="K781" s="2140"/>
      <c r="L781" s="2138"/>
      <c r="M781" s="2139"/>
      <c r="N781" s="2139"/>
      <c r="O781" s="2139"/>
      <c r="P781" s="2139"/>
      <c r="Q781" s="2141"/>
      <c r="R781" s="2139"/>
      <c r="S781" s="2139"/>
      <c r="T781" s="2139"/>
      <c r="U781" s="2140"/>
      <c r="V781" s="2138"/>
      <c r="W781" s="2139"/>
      <c r="X781" s="2139"/>
      <c r="Y781" s="2139"/>
      <c r="Z781" s="2140"/>
      <c r="AA781" s="45"/>
      <c r="AB781" s="144"/>
      <c r="AC781" s="145"/>
      <c r="AD781" s="146"/>
      <c r="AE781" s="126"/>
      <c r="AF781" s="327"/>
      <c r="AG781" s="129"/>
      <c r="AH781" s="129"/>
      <c r="AI781" s="129"/>
      <c r="AJ781" s="129"/>
      <c r="AK781" s="129"/>
      <c r="AL781" s="129"/>
      <c r="AM781" s="129"/>
      <c r="AN781" s="129"/>
      <c r="AO781" s="129"/>
      <c r="AP781" s="31"/>
      <c r="AQ781" s="45"/>
      <c r="AR781" s="31"/>
    </row>
    <row r="782" spans="1:44">
      <c r="A782" s="328"/>
      <c r="B782" s="330"/>
      <c r="C782" s="105"/>
      <c r="D782" s="139"/>
      <c r="E782" s="139"/>
      <c r="F782" s="142"/>
      <c r="G782" s="2138"/>
      <c r="H782" s="2139"/>
      <c r="I782" s="2139"/>
      <c r="J782" s="2139"/>
      <c r="K782" s="2140"/>
      <c r="L782" s="2138"/>
      <c r="M782" s="2139"/>
      <c r="N782" s="2139"/>
      <c r="O782" s="2139"/>
      <c r="P782" s="2139"/>
      <c r="Q782" s="2141"/>
      <c r="R782" s="2139"/>
      <c r="S782" s="2139"/>
      <c r="T782" s="2139"/>
      <c r="U782" s="2140"/>
      <c r="V782" s="2138"/>
      <c r="W782" s="2139"/>
      <c r="X782" s="2139"/>
      <c r="Y782" s="2139"/>
      <c r="Z782" s="2140"/>
      <c r="AA782" s="45"/>
      <c r="AB782" s="144"/>
      <c r="AC782" s="145"/>
      <c r="AD782" s="146"/>
      <c r="AE782" s="126"/>
      <c r="AF782" s="327"/>
      <c r="AG782" s="129"/>
      <c r="AH782" s="129"/>
      <c r="AI782" s="129"/>
      <c r="AJ782" s="129"/>
      <c r="AK782" s="129"/>
      <c r="AL782" s="129"/>
      <c r="AM782" s="129"/>
      <c r="AN782" s="129"/>
      <c r="AO782" s="129"/>
      <c r="AP782" s="31"/>
      <c r="AQ782" s="45"/>
      <c r="AR782" s="31"/>
    </row>
    <row r="783" spans="1:44">
      <c r="A783" s="328"/>
      <c r="B783" s="330"/>
      <c r="C783" s="105"/>
      <c r="D783" s="139"/>
      <c r="E783" s="139"/>
      <c r="F783" s="142"/>
      <c r="G783" s="2138"/>
      <c r="H783" s="2139"/>
      <c r="I783" s="2139"/>
      <c r="J783" s="2139"/>
      <c r="K783" s="2140"/>
      <c r="L783" s="2138"/>
      <c r="M783" s="2139"/>
      <c r="N783" s="2139"/>
      <c r="O783" s="2139"/>
      <c r="P783" s="2139"/>
      <c r="Q783" s="2141"/>
      <c r="R783" s="2139"/>
      <c r="S783" s="2139"/>
      <c r="T783" s="2139"/>
      <c r="U783" s="2140"/>
      <c r="V783" s="2138"/>
      <c r="W783" s="2139"/>
      <c r="X783" s="2139"/>
      <c r="Y783" s="2139"/>
      <c r="Z783" s="2140"/>
      <c r="AA783" s="45"/>
      <c r="AB783" s="144"/>
      <c r="AC783" s="145"/>
      <c r="AD783" s="146"/>
      <c r="AE783" s="126"/>
      <c r="AF783" s="327"/>
      <c r="AG783" s="129"/>
      <c r="AH783" s="129"/>
      <c r="AI783" s="129"/>
      <c r="AJ783" s="129"/>
      <c r="AK783" s="129"/>
      <c r="AL783" s="129"/>
      <c r="AM783" s="129"/>
      <c r="AN783" s="129"/>
      <c r="AO783" s="129"/>
      <c r="AP783" s="31"/>
      <c r="AQ783" s="45"/>
      <c r="AR783" s="31"/>
    </row>
    <row r="784" spans="1:44">
      <c r="A784" s="328"/>
      <c r="B784" s="330"/>
      <c r="C784" s="105"/>
      <c r="D784" s="139"/>
      <c r="E784" s="139"/>
      <c r="F784" s="142"/>
      <c r="G784" s="2138"/>
      <c r="H784" s="2139"/>
      <c r="I784" s="2139"/>
      <c r="J784" s="2139"/>
      <c r="K784" s="2140"/>
      <c r="L784" s="2138"/>
      <c r="M784" s="2139"/>
      <c r="N784" s="2139"/>
      <c r="O784" s="2139"/>
      <c r="P784" s="2139"/>
      <c r="Q784" s="2141"/>
      <c r="R784" s="2139"/>
      <c r="S784" s="2139"/>
      <c r="T784" s="2139"/>
      <c r="U784" s="2140"/>
      <c r="V784" s="2138"/>
      <c r="W784" s="2139"/>
      <c r="X784" s="2139"/>
      <c r="Y784" s="2139"/>
      <c r="Z784" s="2140"/>
      <c r="AA784" s="45"/>
      <c r="AB784" s="144"/>
      <c r="AC784" s="145"/>
      <c r="AD784" s="146"/>
      <c r="AE784" s="126"/>
      <c r="AF784" s="327"/>
      <c r="AG784" s="129"/>
      <c r="AH784" s="129"/>
      <c r="AI784" s="129"/>
      <c r="AJ784" s="129"/>
      <c r="AK784" s="129"/>
      <c r="AL784" s="129"/>
      <c r="AM784" s="129"/>
      <c r="AN784" s="129"/>
      <c r="AO784" s="129"/>
      <c r="AP784" s="31"/>
      <c r="AQ784" s="45"/>
      <c r="AR784" s="31"/>
    </row>
    <row r="785" spans="1:44">
      <c r="A785" s="328"/>
      <c r="B785" s="330"/>
      <c r="C785" s="105"/>
      <c r="D785" s="139"/>
      <c r="E785" s="139"/>
      <c r="F785" s="142"/>
      <c r="G785" s="2138"/>
      <c r="H785" s="2139"/>
      <c r="I785" s="2139"/>
      <c r="J785" s="2139"/>
      <c r="K785" s="2140"/>
      <c r="L785" s="2138"/>
      <c r="M785" s="2139"/>
      <c r="N785" s="2139"/>
      <c r="O785" s="2139"/>
      <c r="P785" s="2139"/>
      <c r="Q785" s="2141"/>
      <c r="R785" s="2139"/>
      <c r="S785" s="2139"/>
      <c r="T785" s="2139"/>
      <c r="U785" s="2140"/>
      <c r="V785" s="2138"/>
      <c r="W785" s="2139"/>
      <c r="X785" s="2139"/>
      <c r="Y785" s="2139"/>
      <c r="Z785" s="2140"/>
      <c r="AA785" s="45"/>
      <c r="AB785" s="144"/>
      <c r="AC785" s="145"/>
      <c r="AD785" s="146"/>
      <c r="AE785" s="126"/>
      <c r="AF785" s="327"/>
      <c r="AG785" s="129"/>
      <c r="AH785" s="129"/>
      <c r="AI785" s="129"/>
      <c r="AJ785" s="129"/>
      <c r="AK785" s="129"/>
      <c r="AL785" s="129"/>
      <c r="AM785" s="129"/>
      <c r="AN785" s="129"/>
      <c r="AO785" s="129"/>
      <c r="AP785" s="31"/>
      <c r="AQ785" s="45"/>
      <c r="AR785" s="31"/>
    </row>
    <row r="786" spans="1:44">
      <c r="A786" s="328"/>
      <c r="B786" s="330"/>
      <c r="C786" s="105"/>
      <c r="D786" s="139"/>
      <c r="E786" s="139"/>
      <c r="F786" s="142"/>
      <c r="G786" s="2138"/>
      <c r="H786" s="2139"/>
      <c r="I786" s="2139"/>
      <c r="J786" s="2139"/>
      <c r="K786" s="2140"/>
      <c r="L786" s="2138"/>
      <c r="M786" s="2139"/>
      <c r="N786" s="2139"/>
      <c r="O786" s="2139"/>
      <c r="P786" s="2139"/>
      <c r="Q786" s="2141"/>
      <c r="R786" s="2139"/>
      <c r="S786" s="2139"/>
      <c r="T786" s="2139"/>
      <c r="U786" s="2140"/>
      <c r="V786" s="2138"/>
      <c r="W786" s="2139"/>
      <c r="X786" s="2139"/>
      <c r="Y786" s="2139"/>
      <c r="Z786" s="2140"/>
      <c r="AA786" s="45"/>
      <c r="AB786" s="144"/>
      <c r="AC786" s="145"/>
      <c r="AD786" s="146"/>
      <c r="AE786" s="126"/>
      <c r="AF786" s="327"/>
      <c r="AG786" s="129"/>
      <c r="AH786" s="129"/>
      <c r="AI786" s="129"/>
      <c r="AJ786" s="129"/>
      <c r="AK786" s="129"/>
      <c r="AL786" s="129"/>
      <c r="AM786" s="129"/>
      <c r="AN786" s="129"/>
      <c r="AO786" s="129"/>
      <c r="AP786" s="31"/>
      <c r="AQ786" s="45"/>
      <c r="AR786" s="31"/>
    </row>
    <row r="787" spans="1:44">
      <c r="A787" s="328"/>
      <c r="B787" s="330"/>
      <c r="C787" s="105"/>
      <c r="D787" s="139"/>
      <c r="E787" s="139"/>
      <c r="F787" s="142"/>
      <c r="G787" s="2256"/>
      <c r="H787" s="2257"/>
      <c r="I787" s="2257"/>
      <c r="J787" s="2257"/>
      <c r="K787" s="2258"/>
      <c r="L787" s="2256"/>
      <c r="M787" s="2257"/>
      <c r="N787" s="2257"/>
      <c r="O787" s="2257"/>
      <c r="P787" s="2257"/>
      <c r="Q787" s="2259"/>
      <c r="R787" s="2257"/>
      <c r="S787" s="2257"/>
      <c r="T787" s="2257"/>
      <c r="U787" s="2258"/>
      <c r="V787" s="2256"/>
      <c r="W787" s="2257"/>
      <c r="X787" s="2257"/>
      <c r="Y787" s="2257"/>
      <c r="Z787" s="2258"/>
      <c r="AA787" s="45"/>
      <c r="AB787" s="144"/>
      <c r="AC787" s="145"/>
      <c r="AD787" s="146"/>
      <c r="AE787" s="126"/>
      <c r="AF787" s="327"/>
      <c r="AG787" s="129"/>
      <c r="AH787" s="129"/>
      <c r="AI787" s="129"/>
      <c r="AJ787" s="129"/>
      <c r="AK787" s="129"/>
      <c r="AL787" s="129"/>
      <c r="AM787" s="129"/>
      <c r="AN787" s="129"/>
      <c r="AO787" s="129"/>
      <c r="AP787" s="31"/>
      <c r="AQ787" s="45"/>
      <c r="AR787" s="31"/>
    </row>
    <row r="788" spans="1:44">
      <c r="A788" s="328"/>
      <c r="B788" s="330"/>
      <c r="C788" s="105"/>
      <c r="D788" s="139"/>
      <c r="E788" s="139"/>
      <c r="F788" s="142"/>
      <c r="G788" s="31"/>
      <c r="H788" s="31"/>
      <c r="I788" s="31"/>
      <c r="J788" s="31"/>
      <c r="K788" s="31"/>
      <c r="L788" s="31"/>
      <c r="M788" s="31"/>
      <c r="N788" s="31"/>
      <c r="O788" s="31"/>
      <c r="P788" s="31"/>
      <c r="Q788" s="31"/>
      <c r="R788" s="31"/>
      <c r="S788" s="31"/>
      <c r="T788" s="31"/>
      <c r="U788" s="31"/>
      <c r="V788" s="31"/>
      <c r="W788" s="31"/>
      <c r="X788" s="31"/>
      <c r="Y788" s="31"/>
      <c r="Z788" s="31"/>
      <c r="AA788" s="45"/>
      <c r="AB788" s="144"/>
      <c r="AC788" s="145"/>
      <c r="AD788" s="146"/>
      <c r="AE788" s="126"/>
      <c r="AF788" s="327"/>
      <c r="AG788" s="129"/>
      <c r="AH788" s="129"/>
      <c r="AI788" s="129"/>
      <c r="AJ788" s="129"/>
      <c r="AK788" s="129"/>
      <c r="AL788" s="129"/>
      <c r="AM788" s="129"/>
      <c r="AN788" s="129"/>
      <c r="AO788" s="129"/>
      <c r="AP788" s="31"/>
      <c r="AQ788" s="45"/>
      <c r="AR788" s="31"/>
    </row>
    <row r="789" spans="1:44">
      <c r="A789" s="328"/>
      <c r="B789" s="330"/>
      <c r="C789" s="105"/>
      <c r="D789" s="139"/>
      <c r="E789" s="139"/>
      <c r="F789" s="142"/>
      <c r="G789" s="31"/>
      <c r="H789" s="31"/>
      <c r="I789" s="31"/>
      <c r="J789" s="31"/>
      <c r="K789" s="31"/>
      <c r="L789" s="31"/>
      <c r="M789" s="31"/>
      <c r="N789" s="31"/>
      <c r="O789" s="31"/>
      <c r="P789" s="31"/>
      <c r="Q789" s="31"/>
      <c r="R789" s="31"/>
      <c r="S789" s="31"/>
      <c r="T789" s="31"/>
      <c r="U789" s="31"/>
      <c r="V789" s="46"/>
      <c r="W789" s="46"/>
      <c r="X789" s="46"/>
      <c r="Y789" s="46"/>
      <c r="Z789" s="46"/>
      <c r="AA789" s="45"/>
      <c r="AB789" s="144"/>
      <c r="AC789" s="145"/>
      <c r="AD789" s="146"/>
      <c r="AE789" s="126"/>
      <c r="AF789" s="327"/>
      <c r="AG789" s="129"/>
      <c r="AH789" s="129"/>
      <c r="AI789" s="129"/>
      <c r="AJ789" s="129"/>
      <c r="AK789" s="129"/>
      <c r="AL789" s="129"/>
      <c r="AM789" s="129"/>
      <c r="AN789" s="129"/>
      <c r="AO789" s="129"/>
      <c r="AP789" s="31"/>
      <c r="AQ789" s="45"/>
      <c r="AR789" s="31"/>
    </row>
    <row r="790" spans="1:44">
      <c r="A790" s="328"/>
      <c r="B790" s="330"/>
      <c r="C790" s="105"/>
      <c r="D790" s="139"/>
      <c r="E790" s="139"/>
      <c r="F790" s="608"/>
      <c r="G790" s="2409" t="s">
        <v>123</v>
      </c>
      <c r="H790" s="2409"/>
      <c r="I790" s="2409"/>
      <c r="J790" s="2409"/>
      <c r="K790" s="2409"/>
      <c r="L790" s="2409"/>
      <c r="M790" s="2409"/>
      <c r="N790" s="2409"/>
      <c r="O790" s="2409"/>
      <c r="P790" s="2409"/>
      <c r="Q790" s="2409"/>
      <c r="R790" s="2409"/>
      <c r="S790" s="2409"/>
      <c r="T790" s="2409"/>
      <c r="U790" s="2409"/>
      <c r="V790" s="2410"/>
      <c r="W790" s="2411" t="s">
        <v>103</v>
      </c>
      <c r="X790" s="2412"/>
      <c r="Y790" s="2412"/>
      <c r="Z790" s="2413"/>
      <c r="AA790" s="611"/>
      <c r="AB790" s="144"/>
      <c r="AC790" s="145"/>
      <c r="AD790" s="146"/>
      <c r="AE790" s="126"/>
      <c r="AF790" s="327"/>
      <c r="AG790" s="129"/>
      <c r="AH790" s="129"/>
      <c r="AI790" s="129"/>
      <c r="AJ790" s="129"/>
      <c r="AK790" s="129"/>
      <c r="AL790" s="129"/>
      <c r="AM790" s="129"/>
      <c r="AN790" s="129"/>
      <c r="AO790" s="129"/>
      <c r="AP790" s="31"/>
      <c r="AQ790" s="45"/>
      <c r="AR790" s="31"/>
    </row>
    <row r="791" spans="1:44">
      <c r="A791" s="328"/>
      <c r="B791" s="330"/>
      <c r="C791" s="105"/>
      <c r="D791" s="139"/>
      <c r="E791" s="139"/>
      <c r="F791" s="608"/>
      <c r="G791" s="623"/>
      <c r="H791" s="610" t="s">
        <v>124</v>
      </c>
      <c r="I791" s="610"/>
      <c r="J791" s="610"/>
      <c r="K791" s="610"/>
      <c r="L791" s="610"/>
      <c r="M791" s="610"/>
      <c r="N791" s="610"/>
      <c r="O791" s="610"/>
      <c r="P791" s="610"/>
      <c r="Q791" s="610"/>
      <c r="R791" s="610"/>
      <c r="S791" s="610"/>
      <c r="T791" s="610"/>
      <c r="U791" s="610"/>
      <c r="V791" s="610"/>
      <c r="W791" s="610"/>
      <c r="X791" s="610"/>
      <c r="Y791" s="610"/>
      <c r="Z791" s="610"/>
      <c r="AA791" s="611"/>
      <c r="AB791" s="144"/>
      <c r="AC791" s="145"/>
      <c r="AD791" s="146"/>
      <c r="AE791" s="126"/>
      <c r="AF791" s="327"/>
      <c r="AG791" s="129"/>
      <c r="AH791" s="129"/>
      <c r="AI791" s="129"/>
      <c r="AJ791" s="129"/>
      <c r="AK791" s="129"/>
      <c r="AL791" s="129"/>
      <c r="AM791" s="129"/>
      <c r="AN791" s="129"/>
      <c r="AO791" s="129"/>
      <c r="AP791" s="31"/>
      <c r="AQ791" s="45"/>
      <c r="AR791" s="31"/>
    </row>
    <row r="792" spans="1:44">
      <c r="A792" s="328"/>
      <c r="B792" s="330"/>
      <c r="C792" s="105"/>
      <c r="D792" s="139"/>
      <c r="E792" s="139"/>
      <c r="F792" s="608"/>
      <c r="G792" s="610"/>
      <c r="H792" s="610"/>
      <c r="I792" s="610"/>
      <c r="J792" s="610"/>
      <c r="K792" s="610"/>
      <c r="L792" s="610"/>
      <c r="M792" s="610"/>
      <c r="N792" s="610"/>
      <c r="O792" s="610"/>
      <c r="P792" s="610"/>
      <c r="Q792" s="610"/>
      <c r="R792" s="610"/>
      <c r="S792" s="610"/>
      <c r="T792" s="610"/>
      <c r="U792" s="610"/>
      <c r="V792" s="610"/>
      <c r="W792" s="610"/>
      <c r="X792" s="610"/>
      <c r="Y792" s="610"/>
      <c r="Z792" s="610"/>
      <c r="AA792" s="611"/>
      <c r="AB792" s="144"/>
      <c r="AC792" s="145"/>
      <c r="AD792" s="146"/>
      <c r="AE792" s="126"/>
      <c r="AF792" s="327"/>
      <c r="AG792" s="129"/>
      <c r="AH792" s="129"/>
      <c r="AI792" s="129"/>
      <c r="AJ792" s="129"/>
      <c r="AK792" s="129"/>
      <c r="AL792" s="129"/>
      <c r="AM792" s="129"/>
      <c r="AN792" s="129"/>
      <c r="AO792" s="129"/>
      <c r="AP792" s="31"/>
      <c r="AQ792" s="45"/>
      <c r="AR792" s="31"/>
    </row>
    <row r="793" spans="1:44">
      <c r="A793" s="328"/>
      <c r="B793" s="330"/>
      <c r="C793" s="105"/>
      <c r="D793" s="139"/>
      <c r="E793" s="139"/>
      <c r="F793" s="608"/>
      <c r="G793" s="2398" t="s">
        <v>515</v>
      </c>
      <c r="H793" s="2398"/>
      <c r="I793" s="2398"/>
      <c r="J793" s="2398"/>
      <c r="K793" s="2398"/>
      <c r="L793" s="2398"/>
      <c r="M793" s="2398"/>
      <c r="N793" s="2398"/>
      <c r="O793" s="2398"/>
      <c r="P793" s="2398"/>
      <c r="Q793" s="2398"/>
      <c r="R793" s="2398"/>
      <c r="S793" s="2398"/>
      <c r="T793" s="2398"/>
      <c r="U793" s="2398"/>
      <c r="V793" s="2398"/>
      <c r="W793" s="2398"/>
      <c r="X793" s="2398"/>
      <c r="Y793" s="2398"/>
      <c r="Z793" s="2398"/>
      <c r="AA793" s="2399"/>
      <c r="AB793" s="144"/>
      <c r="AC793" s="145"/>
      <c r="AD793" s="146"/>
      <c r="AE793" s="126"/>
      <c r="AF793" s="327"/>
      <c r="AG793" s="129"/>
      <c r="AH793" s="129"/>
      <c r="AI793" s="129"/>
      <c r="AJ793" s="129"/>
      <c r="AK793" s="129"/>
      <c r="AL793" s="129"/>
      <c r="AM793" s="129"/>
      <c r="AN793" s="129"/>
      <c r="AO793" s="129"/>
      <c r="AP793" s="31"/>
      <c r="AQ793" s="45"/>
      <c r="AR793" s="31"/>
    </row>
    <row r="794" spans="1:44">
      <c r="A794" s="328"/>
      <c r="B794" s="330"/>
      <c r="C794" s="105"/>
      <c r="D794" s="139"/>
      <c r="E794" s="139"/>
      <c r="F794" s="608"/>
      <c r="G794" s="2400"/>
      <c r="H794" s="2401"/>
      <c r="I794" s="2401"/>
      <c r="J794" s="2401"/>
      <c r="K794" s="2401"/>
      <c r="L794" s="2401"/>
      <c r="M794" s="2401"/>
      <c r="N794" s="2401"/>
      <c r="O794" s="2401"/>
      <c r="P794" s="2401"/>
      <c r="Q794" s="2401"/>
      <c r="R794" s="2401"/>
      <c r="S794" s="2401"/>
      <c r="T794" s="2401"/>
      <c r="U794" s="2401"/>
      <c r="V794" s="2401"/>
      <c r="W794" s="2401"/>
      <c r="X794" s="2401"/>
      <c r="Y794" s="2401"/>
      <c r="Z794" s="2402"/>
      <c r="AA794" s="611"/>
      <c r="AB794" s="144"/>
      <c r="AC794" s="145"/>
      <c r="AD794" s="146"/>
      <c r="AE794" s="126"/>
      <c r="AF794" s="327"/>
      <c r="AG794" s="129"/>
      <c r="AH794" s="129"/>
      <c r="AI794" s="129"/>
      <c r="AJ794" s="129"/>
      <c r="AK794" s="129"/>
      <c r="AL794" s="129"/>
      <c r="AM794" s="129"/>
      <c r="AN794" s="129"/>
      <c r="AO794" s="129"/>
      <c r="AP794" s="31"/>
      <c r="AQ794" s="45"/>
      <c r="AR794" s="31"/>
    </row>
    <row r="795" spans="1:44">
      <c r="A795" s="328"/>
      <c r="B795" s="330"/>
      <c r="C795" s="105"/>
      <c r="D795" s="139"/>
      <c r="E795" s="139"/>
      <c r="F795" s="608"/>
      <c r="G795" s="2403"/>
      <c r="H795" s="2404"/>
      <c r="I795" s="2404"/>
      <c r="J795" s="2404"/>
      <c r="K795" s="2404"/>
      <c r="L795" s="2404"/>
      <c r="M795" s="2404"/>
      <c r="N795" s="2404"/>
      <c r="O795" s="2404"/>
      <c r="P795" s="2404"/>
      <c r="Q795" s="2404"/>
      <c r="R795" s="2404"/>
      <c r="S795" s="2404"/>
      <c r="T795" s="2404"/>
      <c r="U795" s="2404"/>
      <c r="V795" s="2404"/>
      <c r="W795" s="2404"/>
      <c r="X795" s="2404"/>
      <c r="Y795" s="2404"/>
      <c r="Z795" s="2405"/>
      <c r="AA795" s="611"/>
      <c r="AB795" s="144"/>
      <c r="AC795" s="145"/>
      <c r="AD795" s="146"/>
      <c r="AE795" s="126"/>
      <c r="AF795" s="327"/>
      <c r="AG795" s="129"/>
      <c r="AH795" s="129"/>
      <c r="AI795" s="129"/>
      <c r="AJ795" s="129"/>
      <c r="AK795" s="129"/>
      <c r="AL795" s="129"/>
      <c r="AM795" s="129"/>
      <c r="AN795" s="129"/>
      <c r="AO795" s="129"/>
      <c r="AP795" s="31"/>
      <c r="AQ795" s="45"/>
      <c r="AR795" s="31"/>
    </row>
    <row r="796" spans="1:44">
      <c r="A796" s="328"/>
      <c r="B796" s="330"/>
      <c r="C796" s="105"/>
      <c r="D796" s="139"/>
      <c r="E796" s="139"/>
      <c r="F796" s="608"/>
      <c r="G796" s="2406"/>
      <c r="H796" s="2407"/>
      <c r="I796" s="2407"/>
      <c r="J796" s="2407"/>
      <c r="K796" s="2407"/>
      <c r="L796" s="2407"/>
      <c r="M796" s="2407"/>
      <c r="N796" s="2407"/>
      <c r="O796" s="2407"/>
      <c r="P796" s="2407"/>
      <c r="Q796" s="2407"/>
      <c r="R796" s="2407"/>
      <c r="S796" s="2407"/>
      <c r="T796" s="2407"/>
      <c r="U796" s="2407"/>
      <c r="V796" s="2407"/>
      <c r="W796" s="2407"/>
      <c r="X796" s="2407"/>
      <c r="Y796" s="2407"/>
      <c r="Z796" s="2408"/>
      <c r="AA796" s="611"/>
      <c r="AB796" s="144"/>
      <c r="AC796" s="145"/>
      <c r="AD796" s="146"/>
      <c r="AE796" s="126"/>
      <c r="AF796" s="327"/>
      <c r="AG796" s="129"/>
      <c r="AH796" s="129"/>
      <c r="AI796" s="129"/>
      <c r="AJ796" s="129"/>
      <c r="AK796" s="129"/>
      <c r="AL796" s="129"/>
      <c r="AM796" s="129"/>
      <c r="AN796" s="129"/>
      <c r="AO796" s="129"/>
      <c r="AP796" s="31"/>
      <c r="AQ796" s="45"/>
      <c r="AR796" s="31"/>
    </row>
    <row r="797" spans="1:44">
      <c r="A797" s="328"/>
      <c r="B797" s="330"/>
      <c r="C797" s="105"/>
      <c r="D797" s="139"/>
      <c r="E797" s="139"/>
      <c r="F797" s="608"/>
      <c r="G797" s="2398" t="s">
        <v>516</v>
      </c>
      <c r="H797" s="2398"/>
      <c r="I797" s="2398"/>
      <c r="J797" s="2398"/>
      <c r="K797" s="2398"/>
      <c r="L797" s="2398"/>
      <c r="M797" s="2398"/>
      <c r="N797" s="2398"/>
      <c r="O797" s="2398"/>
      <c r="P797" s="2398"/>
      <c r="Q797" s="2398"/>
      <c r="R797" s="2398"/>
      <c r="S797" s="2398"/>
      <c r="T797" s="2398"/>
      <c r="U797" s="2398"/>
      <c r="V797" s="2398"/>
      <c r="W797" s="2398"/>
      <c r="X797" s="2398"/>
      <c r="Y797" s="2398"/>
      <c r="Z797" s="2398"/>
      <c r="AA797" s="2399"/>
      <c r="AB797" s="144"/>
      <c r="AC797" s="145"/>
      <c r="AD797" s="146"/>
      <c r="AE797" s="126"/>
      <c r="AF797" s="327"/>
      <c r="AG797" s="129"/>
      <c r="AH797" s="129"/>
      <c r="AI797" s="129"/>
      <c r="AJ797" s="129"/>
      <c r="AK797" s="129"/>
      <c r="AL797" s="129"/>
      <c r="AM797" s="129"/>
      <c r="AN797" s="129"/>
      <c r="AO797" s="129"/>
      <c r="AP797" s="31"/>
      <c r="AQ797" s="45"/>
      <c r="AR797" s="31"/>
    </row>
    <row r="798" spans="1:44">
      <c r="A798" s="328"/>
      <c r="B798" s="330"/>
      <c r="C798" s="105"/>
      <c r="D798" s="139"/>
      <c r="E798" s="139"/>
      <c r="F798" s="142"/>
      <c r="G798" s="2111"/>
      <c r="H798" s="2112"/>
      <c r="I798" s="2112"/>
      <c r="J798" s="2112"/>
      <c r="K798" s="2112"/>
      <c r="L798" s="2112"/>
      <c r="M798" s="2112"/>
      <c r="N798" s="2112"/>
      <c r="O798" s="2112"/>
      <c r="P798" s="2112"/>
      <c r="Q798" s="2112"/>
      <c r="R798" s="2112"/>
      <c r="S798" s="2112"/>
      <c r="T798" s="2112"/>
      <c r="U798" s="2112"/>
      <c r="V798" s="2112"/>
      <c r="W798" s="2112"/>
      <c r="X798" s="2112"/>
      <c r="Y798" s="2112"/>
      <c r="Z798" s="2113"/>
      <c r="AA798" s="45"/>
      <c r="AB798" s="144"/>
      <c r="AC798" s="145"/>
      <c r="AD798" s="146"/>
      <c r="AE798" s="126"/>
      <c r="AF798" s="327"/>
      <c r="AG798" s="129"/>
      <c r="AH798" s="129"/>
      <c r="AI798" s="129"/>
      <c r="AJ798" s="129"/>
      <c r="AK798" s="129"/>
      <c r="AL798" s="129"/>
      <c r="AM798" s="129"/>
      <c r="AN798" s="129"/>
      <c r="AO798" s="129"/>
      <c r="AP798" s="31"/>
      <c r="AQ798" s="45"/>
      <c r="AR798" s="31"/>
    </row>
    <row r="799" spans="1:44">
      <c r="A799" s="328"/>
      <c r="B799" s="330"/>
      <c r="C799" s="105"/>
      <c r="D799" s="139"/>
      <c r="E799" s="139"/>
      <c r="F799" s="142"/>
      <c r="G799" s="1855"/>
      <c r="H799" s="1856"/>
      <c r="I799" s="1856"/>
      <c r="J799" s="1856"/>
      <c r="K799" s="1856"/>
      <c r="L799" s="1856"/>
      <c r="M799" s="1856"/>
      <c r="N799" s="1856"/>
      <c r="O799" s="1856"/>
      <c r="P799" s="1856"/>
      <c r="Q799" s="1856"/>
      <c r="R799" s="1856"/>
      <c r="S799" s="1856"/>
      <c r="T799" s="1856"/>
      <c r="U799" s="1856"/>
      <c r="V799" s="1856"/>
      <c r="W799" s="1856"/>
      <c r="X799" s="1856"/>
      <c r="Y799" s="1856"/>
      <c r="Z799" s="1857"/>
      <c r="AA799" s="45"/>
      <c r="AB799" s="144"/>
      <c r="AC799" s="145"/>
      <c r="AD799" s="146"/>
      <c r="AE799" s="126"/>
      <c r="AF799" s="327"/>
      <c r="AG799" s="129"/>
      <c r="AH799" s="129"/>
      <c r="AI799" s="129"/>
      <c r="AJ799" s="129"/>
      <c r="AK799" s="129"/>
      <c r="AL799" s="129"/>
      <c r="AM799" s="129"/>
      <c r="AN799" s="129"/>
      <c r="AO799" s="129"/>
      <c r="AP799" s="31"/>
      <c r="AQ799" s="45"/>
      <c r="AR799" s="31"/>
    </row>
    <row r="800" spans="1:44">
      <c r="A800" s="328"/>
      <c r="B800" s="330"/>
      <c r="C800" s="105"/>
      <c r="D800" s="139"/>
      <c r="E800" s="139"/>
      <c r="F800" s="142"/>
      <c r="G800" s="1561"/>
      <c r="H800" s="1562"/>
      <c r="I800" s="1562"/>
      <c r="J800" s="1562"/>
      <c r="K800" s="1562"/>
      <c r="L800" s="1562"/>
      <c r="M800" s="1562"/>
      <c r="N800" s="1562"/>
      <c r="O800" s="1562"/>
      <c r="P800" s="1562"/>
      <c r="Q800" s="1562"/>
      <c r="R800" s="1562"/>
      <c r="S800" s="1562"/>
      <c r="T800" s="1562"/>
      <c r="U800" s="1562"/>
      <c r="V800" s="1562"/>
      <c r="W800" s="1562"/>
      <c r="X800" s="1562"/>
      <c r="Y800" s="1562"/>
      <c r="Z800" s="1563"/>
      <c r="AA800" s="45"/>
      <c r="AB800" s="144"/>
      <c r="AC800" s="145"/>
      <c r="AD800" s="146"/>
      <c r="AE800" s="126"/>
      <c r="AF800" s="327"/>
      <c r="AG800" s="129"/>
      <c r="AH800" s="129"/>
      <c r="AI800" s="129"/>
      <c r="AJ800" s="129"/>
      <c r="AK800" s="129"/>
      <c r="AL800" s="129"/>
      <c r="AM800" s="129"/>
      <c r="AN800" s="129"/>
      <c r="AO800" s="129"/>
      <c r="AP800" s="31"/>
      <c r="AQ800" s="45"/>
      <c r="AR800" s="31"/>
    </row>
    <row r="801" spans="1:44">
      <c r="A801" s="328"/>
      <c r="B801" s="330"/>
      <c r="C801" s="105"/>
      <c r="D801" s="139"/>
      <c r="E801" s="139"/>
      <c r="F801" s="142"/>
      <c r="G801" s="46"/>
      <c r="H801" s="46"/>
      <c r="I801" s="46"/>
      <c r="J801" s="46"/>
      <c r="K801" s="46"/>
      <c r="L801" s="46"/>
      <c r="M801" s="46"/>
      <c r="N801" s="46"/>
      <c r="O801" s="46"/>
      <c r="P801" s="46"/>
      <c r="Q801" s="46"/>
      <c r="R801" s="46"/>
      <c r="S801" s="46"/>
      <c r="T801" s="46"/>
      <c r="U801" s="46"/>
      <c r="V801" s="46"/>
      <c r="W801" s="46"/>
      <c r="X801" s="46"/>
      <c r="Y801" s="46"/>
      <c r="Z801" s="46"/>
      <c r="AA801" s="143"/>
      <c r="AB801" s="144"/>
      <c r="AC801" s="145"/>
      <c r="AD801" s="146"/>
      <c r="AE801" s="126"/>
      <c r="AF801" s="327"/>
      <c r="AG801" s="129"/>
      <c r="AH801" s="129"/>
      <c r="AI801" s="129"/>
      <c r="AJ801" s="129"/>
      <c r="AK801" s="129"/>
      <c r="AL801" s="129"/>
      <c r="AM801" s="129"/>
      <c r="AN801" s="129"/>
      <c r="AO801" s="129"/>
      <c r="AP801" s="31"/>
      <c r="AQ801" s="45"/>
      <c r="AR801" s="31"/>
    </row>
    <row r="802" spans="1:44" ht="5.25" customHeight="1">
      <c r="A802" s="328"/>
      <c r="B802" s="330"/>
      <c r="C802" s="105"/>
      <c r="D802" s="139"/>
      <c r="E802" s="139"/>
      <c r="F802" s="142"/>
      <c r="G802" s="46"/>
      <c r="H802" s="46"/>
      <c r="I802" s="46"/>
      <c r="J802" s="46"/>
      <c r="K802" s="46"/>
      <c r="L802" s="46"/>
      <c r="M802" s="46"/>
      <c r="N802" s="46"/>
      <c r="O802" s="46"/>
      <c r="P802" s="46"/>
      <c r="Q802" s="46"/>
      <c r="R802" s="46"/>
      <c r="S802" s="46"/>
      <c r="T802" s="46"/>
      <c r="U802" s="46"/>
      <c r="V802" s="46"/>
      <c r="W802" s="46"/>
      <c r="X802" s="46"/>
      <c r="Y802" s="46"/>
      <c r="Z802" s="46"/>
      <c r="AA802" s="143"/>
      <c r="AB802" s="144"/>
      <c r="AC802" s="145"/>
      <c r="AD802" s="146"/>
      <c r="AE802" s="126"/>
      <c r="AF802" s="327"/>
      <c r="AG802" s="129"/>
      <c r="AH802" s="129"/>
      <c r="AI802" s="129"/>
      <c r="AJ802" s="129"/>
      <c r="AK802" s="129"/>
      <c r="AL802" s="129"/>
      <c r="AM802" s="129"/>
      <c r="AN802" s="129"/>
      <c r="AO802" s="129"/>
      <c r="AP802" s="31"/>
      <c r="AQ802" s="45"/>
      <c r="AR802" s="31"/>
    </row>
    <row r="803" spans="1:44">
      <c r="A803" s="2365" t="s">
        <v>566</v>
      </c>
      <c r="B803" s="2500" t="s">
        <v>1067</v>
      </c>
      <c r="C803" s="2381" t="s">
        <v>567</v>
      </c>
      <c r="D803" s="612" t="s">
        <v>240</v>
      </c>
      <c r="E803" s="2382" t="s">
        <v>938</v>
      </c>
      <c r="F803" s="31"/>
      <c r="G803" s="31" t="s">
        <v>930</v>
      </c>
      <c r="H803" s="396" t="s">
        <v>931</v>
      </c>
      <c r="I803" s="396"/>
      <c r="J803" s="396"/>
      <c r="K803" s="396"/>
      <c r="L803" s="396"/>
      <c r="M803" s="396"/>
      <c r="N803" s="396"/>
      <c r="O803" s="396"/>
      <c r="P803" s="396"/>
      <c r="Q803" s="396"/>
      <c r="R803" s="396"/>
      <c r="S803" s="396"/>
      <c r="T803" s="396"/>
      <c r="U803" s="396"/>
      <c r="V803" s="396"/>
      <c r="W803" s="124"/>
      <c r="X803" s="124"/>
      <c r="Y803" s="124"/>
      <c r="Z803" s="124"/>
      <c r="AA803" s="124"/>
      <c r="AB803" s="1082" t="s">
        <v>495</v>
      </c>
      <c r="AC803" s="1113"/>
      <c r="AD803" s="1114"/>
      <c r="AE803" s="126"/>
      <c r="AF803" s="327"/>
      <c r="AG803" s="129"/>
      <c r="AH803" s="129"/>
      <c r="AI803" s="129"/>
      <c r="AJ803" s="129"/>
      <c r="AK803" s="129"/>
      <c r="AL803" s="129"/>
      <c r="AM803" s="129"/>
      <c r="AN803" s="129"/>
      <c r="AO803" s="129"/>
      <c r="AP803" s="31"/>
      <c r="AQ803" s="45"/>
      <c r="AR803" s="31"/>
    </row>
    <row r="804" spans="1:44">
      <c r="A804" s="2365"/>
      <c r="B804" s="2500"/>
      <c r="C804" s="2381"/>
      <c r="D804" s="607"/>
      <c r="E804" s="2382"/>
      <c r="F804" s="31"/>
      <c r="G804" s="1011" t="s">
        <v>72</v>
      </c>
      <c r="H804" s="2353"/>
      <c r="I804" s="2353"/>
      <c r="J804" s="2353"/>
      <c r="K804" s="2353"/>
      <c r="L804" s="2353"/>
      <c r="M804" s="2354"/>
      <c r="N804" s="2355" t="s">
        <v>291</v>
      </c>
      <c r="O804" s="2356"/>
      <c r="P804" s="2356"/>
      <c r="Q804" s="2356"/>
      <c r="R804" s="2356"/>
      <c r="S804" s="2356"/>
      <c r="T804" s="2356"/>
      <c r="U804" s="2356"/>
      <c r="V804" s="2357"/>
      <c r="W804" s="31"/>
      <c r="X804" s="31"/>
      <c r="Y804" s="31"/>
      <c r="Z804" s="31"/>
      <c r="AA804" s="31"/>
      <c r="AB804" s="1082"/>
      <c r="AC804" s="1113"/>
      <c r="AD804" s="1114"/>
      <c r="AE804" s="126"/>
      <c r="AF804" s="327"/>
      <c r="AG804" s="129"/>
      <c r="AH804" s="129"/>
      <c r="AI804" s="129"/>
      <c r="AJ804" s="129"/>
      <c r="AK804" s="129"/>
      <c r="AL804" s="129"/>
      <c r="AM804" s="129"/>
      <c r="AN804" s="129"/>
      <c r="AO804" s="129"/>
      <c r="AP804" s="31"/>
      <c r="AQ804" s="45"/>
      <c r="AR804" s="31"/>
    </row>
    <row r="805" spans="1:44">
      <c r="A805" s="2365"/>
      <c r="B805" s="614"/>
      <c r="C805" s="2381"/>
      <c r="D805" s="607"/>
      <c r="E805" s="2382"/>
      <c r="F805" s="31"/>
      <c r="G805" s="1011"/>
      <c r="H805" s="1011"/>
      <c r="I805" s="1011"/>
      <c r="J805" s="1011"/>
      <c r="K805" s="1011"/>
      <c r="L805" s="1011"/>
      <c r="M805" s="1012"/>
      <c r="N805" s="2358"/>
      <c r="O805" s="2359"/>
      <c r="P805" s="2359"/>
      <c r="Q805" s="2359"/>
      <c r="R805" s="2359"/>
      <c r="S805" s="2359"/>
      <c r="T805" s="2359"/>
      <c r="U805" s="2359"/>
      <c r="V805" s="2360"/>
      <c r="W805" s="31"/>
      <c r="X805" s="31"/>
      <c r="Y805" s="31"/>
      <c r="Z805" s="31"/>
      <c r="AA805" s="31"/>
      <c r="AB805" s="1082"/>
      <c r="AC805" s="1113"/>
      <c r="AD805" s="1114"/>
      <c r="AE805" s="126"/>
      <c r="AF805" s="327"/>
      <c r="AG805" s="129"/>
      <c r="AH805" s="129"/>
      <c r="AI805" s="129"/>
      <c r="AJ805" s="129"/>
      <c r="AK805" s="129"/>
      <c r="AL805" s="129"/>
      <c r="AM805" s="129"/>
      <c r="AN805" s="129"/>
      <c r="AO805" s="129"/>
      <c r="AP805" s="31"/>
      <c r="AQ805" s="45"/>
      <c r="AR805" s="31"/>
    </row>
    <row r="806" spans="1:44">
      <c r="A806" s="2365"/>
      <c r="B806" s="614"/>
      <c r="C806" s="2381"/>
      <c r="D806" s="607"/>
      <c r="E806" s="2382"/>
      <c r="F806" s="31"/>
      <c r="G806" s="157"/>
      <c r="H806" s="157"/>
      <c r="I806" s="157"/>
      <c r="J806" s="157"/>
      <c r="K806" s="157"/>
      <c r="L806" s="157"/>
      <c r="M806" s="157"/>
      <c r="N806" s="157"/>
      <c r="O806" s="157"/>
      <c r="P806" s="157"/>
      <c r="Q806" s="157"/>
      <c r="R806" s="157"/>
      <c r="S806" s="157"/>
      <c r="T806" s="157"/>
      <c r="U806" s="157"/>
      <c r="V806" s="157"/>
      <c r="W806" s="157"/>
      <c r="X806" s="31"/>
      <c r="Y806" s="31"/>
      <c r="Z806" s="31"/>
      <c r="AA806" s="31"/>
      <c r="AB806" s="190"/>
      <c r="AC806" s="191"/>
      <c r="AD806" s="192"/>
      <c r="AE806" s="126"/>
      <c r="AF806" s="327"/>
      <c r="AG806" s="129"/>
      <c r="AH806" s="129"/>
      <c r="AI806" s="129"/>
      <c r="AJ806" s="129"/>
      <c r="AK806" s="129"/>
      <c r="AL806" s="129"/>
      <c r="AM806" s="129"/>
      <c r="AN806" s="129"/>
      <c r="AO806" s="129"/>
      <c r="AP806" s="31"/>
      <c r="AQ806" s="45"/>
      <c r="AR806" s="31"/>
    </row>
    <row r="807" spans="1:44">
      <c r="A807" s="2365"/>
      <c r="B807" s="614"/>
      <c r="C807" s="2381"/>
      <c r="D807" s="607"/>
      <c r="E807" s="2382"/>
      <c r="F807" s="31"/>
      <c r="G807" s="1436" t="s">
        <v>932</v>
      </c>
      <c r="H807" s="1436"/>
      <c r="I807" s="1436"/>
      <c r="J807" s="1436"/>
      <c r="K807" s="1436"/>
      <c r="L807" s="1436"/>
      <c r="M807" s="1436"/>
      <c r="N807" s="1436"/>
      <c r="O807" s="1436"/>
      <c r="P807" s="1436"/>
      <c r="Q807" s="1436"/>
      <c r="R807" s="1436"/>
      <c r="S807" s="1436"/>
      <c r="T807" s="1436"/>
      <c r="U807" s="1436"/>
      <c r="V807" s="1436"/>
      <c r="W807" s="1436"/>
      <c r="X807" s="1436"/>
      <c r="Y807" s="1436"/>
      <c r="Z807" s="1436"/>
      <c r="AA807" s="31"/>
      <c r="AB807" s="190"/>
      <c r="AC807" s="191"/>
      <c r="AD807" s="192"/>
      <c r="AE807" s="126"/>
      <c r="AF807" s="327"/>
      <c r="AG807" s="129"/>
      <c r="AH807" s="129"/>
      <c r="AI807" s="129"/>
      <c r="AJ807" s="129"/>
      <c r="AK807" s="129"/>
      <c r="AL807" s="129"/>
      <c r="AM807" s="129"/>
      <c r="AN807" s="129"/>
      <c r="AO807" s="129"/>
      <c r="AP807" s="31"/>
      <c r="AQ807" s="45"/>
      <c r="AR807" s="31"/>
    </row>
    <row r="808" spans="1:44">
      <c r="A808" s="2365"/>
      <c r="B808" s="614"/>
      <c r="C808" s="2381"/>
      <c r="D808" s="607"/>
      <c r="E808" s="2382"/>
      <c r="F808" s="31"/>
      <c r="G808" s="2361"/>
      <c r="H808" s="2362"/>
      <c r="I808" s="2362"/>
      <c r="J808" s="2362"/>
      <c r="K808" s="2362"/>
      <c r="L808" s="2362"/>
      <c r="M808" s="2362"/>
      <c r="N808" s="2362"/>
      <c r="O808" s="2362"/>
      <c r="P808" s="2362"/>
      <c r="Q808" s="2362"/>
      <c r="R808" s="2362"/>
      <c r="S808" s="2362"/>
      <c r="T808" s="2362"/>
      <c r="U808" s="2362"/>
      <c r="V808" s="2362"/>
      <c r="W808" s="2362"/>
      <c r="X808" s="2362"/>
      <c r="Y808" s="2362"/>
      <c r="Z808" s="2363"/>
      <c r="AA808" s="31"/>
      <c r="AB808" s="190"/>
      <c r="AC808" s="191"/>
      <c r="AD808" s="192"/>
      <c r="AE808" s="126"/>
      <c r="AF808" s="327"/>
      <c r="AG808" s="129"/>
      <c r="AH808" s="129"/>
      <c r="AI808" s="129"/>
      <c r="AJ808" s="129"/>
      <c r="AK808" s="129"/>
      <c r="AL808" s="129"/>
      <c r="AM808" s="129"/>
      <c r="AN808" s="129"/>
      <c r="AO808" s="129"/>
      <c r="AP808" s="31"/>
      <c r="AQ808" s="45"/>
      <c r="AR808" s="31"/>
    </row>
    <row r="809" spans="1:44">
      <c r="A809" s="2365"/>
      <c r="B809" s="614"/>
      <c r="C809" s="2381"/>
      <c r="D809" s="607"/>
      <c r="E809" s="2382"/>
      <c r="F809" s="31"/>
      <c r="G809" s="1855"/>
      <c r="H809" s="1856"/>
      <c r="I809" s="1856"/>
      <c r="J809" s="1856"/>
      <c r="K809" s="1856"/>
      <c r="L809" s="1856"/>
      <c r="M809" s="1856"/>
      <c r="N809" s="1856"/>
      <c r="O809" s="1856"/>
      <c r="P809" s="1856"/>
      <c r="Q809" s="1856"/>
      <c r="R809" s="1856"/>
      <c r="S809" s="1856"/>
      <c r="T809" s="1856"/>
      <c r="U809" s="1856"/>
      <c r="V809" s="1856"/>
      <c r="W809" s="1856"/>
      <c r="X809" s="1856"/>
      <c r="Y809" s="1856"/>
      <c r="Z809" s="1857"/>
      <c r="AA809" s="31"/>
      <c r="AB809" s="190"/>
      <c r="AC809" s="191"/>
      <c r="AD809" s="192"/>
      <c r="AE809" s="126"/>
      <c r="AF809" s="327"/>
      <c r="AG809" s="129"/>
      <c r="AH809" s="129"/>
      <c r="AI809" s="129"/>
      <c r="AJ809" s="129"/>
      <c r="AK809" s="129"/>
      <c r="AL809" s="129"/>
      <c r="AM809" s="129"/>
      <c r="AN809" s="129"/>
      <c r="AO809" s="129"/>
      <c r="AP809" s="31"/>
      <c r="AQ809" s="45"/>
      <c r="AR809" s="31"/>
    </row>
    <row r="810" spans="1:44">
      <c r="A810" s="2365"/>
      <c r="B810" s="614"/>
      <c r="C810" s="2381"/>
      <c r="D810" s="607"/>
      <c r="E810" s="2382"/>
      <c r="F810" s="31"/>
      <c r="G810" s="1561"/>
      <c r="H810" s="1562"/>
      <c r="I810" s="1562"/>
      <c r="J810" s="1562"/>
      <c r="K810" s="1562"/>
      <c r="L810" s="1562"/>
      <c r="M810" s="1562"/>
      <c r="N810" s="1562"/>
      <c r="O810" s="1562"/>
      <c r="P810" s="1562"/>
      <c r="Q810" s="1562"/>
      <c r="R810" s="1562"/>
      <c r="S810" s="1562"/>
      <c r="T810" s="1562"/>
      <c r="U810" s="1562"/>
      <c r="V810" s="1562"/>
      <c r="W810" s="1562"/>
      <c r="X810" s="1562"/>
      <c r="Y810" s="1562"/>
      <c r="Z810" s="1563"/>
      <c r="AA810" s="31"/>
      <c r="AB810" s="190"/>
      <c r="AC810" s="191"/>
      <c r="AD810" s="192"/>
      <c r="AE810" s="126"/>
      <c r="AF810" s="327"/>
      <c r="AG810" s="129"/>
      <c r="AH810" s="129"/>
      <c r="AI810" s="129"/>
      <c r="AJ810" s="129"/>
      <c r="AK810" s="129"/>
      <c r="AL810" s="129"/>
      <c r="AM810" s="129"/>
      <c r="AN810" s="129"/>
      <c r="AO810" s="129"/>
      <c r="AP810" s="31"/>
      <c r="AQ810" s="45"/>
      <c r="AR810" s="31"/>
    </row>
    <row r="811" spans="1:44">
      <c r="A811" s="2365"/>
      <c r="B811" s="614"/>
      <c r="C811" s="2381"/>
      <c r="D811" s="607"/>
      <c r="E811" s="2382"/>
      <c r="F811" s="31"/>
      <c r="G811" s="157"/>
      <c r="H811" s="157"/>
      <c r="I811" s="157"/>
      <c r="J811" s="157"/>
      <c r="K811" s="157"/>
      <c r="L811" s="157"/>
      <c r="M811" s="157"/>
      <c r="N811" s="157"/>
      <c r="O811" s="157"/>
      <c r="P811" s="157"/>
      <c r="Q811" s="157"/>
      <c r="R811" s="157"/>
      <c r="S811" s="157"/>
      <c r="T811" s="157"/>
      <c r="U811" s="157"/>
      <c r="V811" s="157"/>
      <c r="W811" s="157"/>
      <c r="X811" s="31"/>
      <c r="Y811" s="31"/>
      <c r="Z811" s="31"/>
      <c r="AA811" s="31"/>
      <c r="AB811" s="190"/>
      <c r="AC811" s="191"/>
      <c r="AD811" s="192"/>
      <c r="AE811" s="126"/>
      <c r="AF811" s="327"/>
      <c r="AG811" s="129"/>
      <c r="AH811" s="129"/>
      <c r="AI811" s="129"/>
      <c r="AJ811" s="129"/>
      <c r="AK811" s="129"/>
      <c r="AL811" s="129"/>
      <c r="AM811" s="129"/>
      <c r="AN811" s="129"/>
      <c r="AO811" s="129"/>
      <c r="AP811" s="31"/>
      <c r="AQ811" s="45"/>
      <c r="AR811" s="31"/>
    </row>
    <row r="812" spans="1:44">
      <c r="A812" s="2365"/>
      <c r="B812" s="614"/>
      <c r="C812" s="2381"/>
      <c r="D812" s="607"/>
      <c r="E812" s="604"/>
      <c r="F812" s="31"/>
      <c r="G812" s="31" t="s">
        <v>933</v>
      </c>
      <c r="H812" s="2142" t="s">
        <v>907</v>
      </c>
      <c r="I812" s="2142"/>
      <c r="J812" s="2142"/>
      <c r="K812" s="2142"/>
      <c r="L812" s="2142"/>
      <c r="M812" s="2142"/>
      <c r="N812" s="2142"/>
      <c r="O812" s="2142"/>
      <c r="P812" s="2142"/>
      <c r="Q812" s="2142"/>
      <c r="R812" s="2142"/>
      <c r="S812" s="2142"/>
      <c r="T812" s="2146"/>
      <c r="U812" s="479"/>
      <c r="V812" s="448"/>
      <c r="W812" s="31"/>
      <c r="X812" s="31"/>
      <c r="Y812" s="31"/>
      <c r="Z812" s="31"/>
      <c r="AA812" s="31"/>
      <c r="AB812" s="1082" t="s">
        <v>495</v>
      </c>
      <c r="AC812" s="1113"/>
      <c r="AD812" s="1114"/>
      <c r="AE812" s="126"/>
      <c r="AF812" s="327"/>
      <c r="AG812" s="129"/>
      <c r="AH812" s="129"/>
      <c r="AI812" s="129"/>
      <c r="AJ812" s="129"/>
      <c r="AK812" s="129"/>
      <c r="AL812" s="129"/>
      <c r="AM812" s="129"/>
      <c r="AN812" s="129"/>
      <c r="AO812" s="129"/>
      <c r="AP812" s="31"/>
      <c r="AQ812" s="45"/>
      <c r="AR812" s="31"/>
    </row>
    <row r="813" spans="1:44">
      <c r="A813" s="2365"/>
      <c r="B813" s="614"/>
      <c r="C813" s="2381"/>
      <c r="D813" s="607"/>
      <c r="E813" s="604"/>
      <c r="F813" s="31"/>
      <c r="G813" s="1011" t="s">
        <v>72</v>
      </c>
      <c r="H813" s="1011"/>
      <c r="I813" s="1011"/>
      <c r="J813" s="1011"/>
      <c r="K813" s="1011"/>
      <c r="L813" s="1011"/>
      <c r="M813" s="1012"/>
      <c r="N813" s="2349" t="s">
        <v>898</v>
      </c>
      <c r="O813" s="2349"/>
      <c r="P813" s="2349"/>
      <c r="Q813" s="2349"/>
      <c r="R813" s="2349"/>
      <c r="S813" s="2349"/>
      <c r="T813" s="2349"/>
      <c r="U813" s="2349"/>
      <c r="V813" s="2349"/>
      <c r="W813" s="2349"/>
      <c r="X813" s="2349"/>
      <c r="Y813" s="2349"/>
      <c r="Z813" s="2349"/>
      <c r="AA813" s="45"/>
      <c r="AB813" s="1082"/>
      <c r="AC813" s="1113"/>
      <c r="AD813" s="1114"/>
      <c r="AE813" s="126"/>
      <c r="AF813" s="327"/>
      <c r="AG813" s="129"/>
      <c r="AH813" s="129"/>
      <c r="AI813" s="129"/>
      <c r="AJ813" s="129"/>
      <c r="AK813" s="129"/>
      <c r="AL813" s="129"/>
      <c r="AM813" s="129"/>
      <c r="AN813" s="129"/>
      <c r="AO813" s="129"/>
      <c r="AP813" s="31"/>
      <c r="AQ813" s="45"/>
      <c r="AR813" s="31"/>
    </row>
    <row r="814" spans="1:44">
      <c r="A814" s="2365"/>
      <c r="B814" s="614"/>
      <c r="C814" s="2381"/>
      <c r="D814" s="607"/>
      <c r="E814" s="604"/>
      <c r="F814" s="31"/>
      <c r="G814" s="1011"/>
      <c r="H814" s="1011"/>
      <c r="I814" s="1011"/>
      <c r="J814" s="1011"/>
      <c r="K814" s="1011"/>
      <c r="L814" s="1011"/>
      <c r="M814" s="1012"/>
      <c r="N814" s="2349"/>
      <c r="O814" s="2349"/>
      <c r="P814" s="2349"/>
      <c r="Q814" s="2349"/>
      <c r="R814" s="2349"/>
      <c r="S814" s="2349"/>
      <c r="T814" s="2349"/>
      <c r="U814" s="2349"/>
      <c r="V814" s="2349"/>
      <c r="W814" s="2349"/>
      <c r="X814" s="2349"/>
      <c r="Y814" s="2349"/>
      <c r="Z814" s="2349"/>
      <c r="AA814" s="45"/>
      <c r="AB814" s="1082"/>
      <c r="AC814" s="1113"/>
      <c r="AD814" s="1114"/>
      <c r="AE814" s="126"/>
      <c r="AF814" s="327"/>
      <c r="AG814" s="129"/>
      <c r="AH814" s="129"/>
      <c r="AI814" s="129"/>
      <c r="AJ814" s="129"/>
      <c r="AK814" s="129"/>
      <c r="AL814" s="129"/>
      <c r="AM814" s="129"/>
      <c r="AN814" s="129"/>
      <c r="AO814" s="129"/>
      <c r="AP814" s="31"/>
      <c r="AQ814" s="45"/>
      <c r="AR814" s="31"/>
    </row>
    <row r="815" spans="1:44">
      <c r="A815" s="2365"/>
      <c r="B815" s="614"/>
      <c r="C815" s="2381"/>
      <c r="D815" s="607"/>
      <c r="E815" s="604"/>
      <c r="F815" s="31"/>
      <c r="G815" s="1140" t="s">
        <v>908</v>
      </c>
      <c r="H815" s="1140"/>
      <c r="I815" s="1140"/>
      <c r="J815" s="1140"/>
      <c r="K815" s="1140"/>
      <c r="L815" s="1140"/>
      <c r="M815" s="1140"/>
      <c r="N815" s="1140"/>
      <c r="O815" s="1140"/>
      <c r="P815" s="1140"/>
      <c r="Q815" s="1140"/>
      <c r="R815" s="1140"/>
      <c r="S815" s="1140"/>
      <c r="T815" s="1140"/>
      <c r="U815" s="1140"/>
      <c r="V815" s="1140"/>
      <c r="W815" s="31"/>
      <c r="X815" s="31"/>
      <c r="Y815" s="31"/>
      <c r="Z815" s="31"/>
      <c r="AA815" s="45"/>
      <c r="AB815" s="190"/>
      <c r="AC815" s="191"/>
      <c r="AD815" s="192"/>
      <c r="AE815" s="126"/>
      <c r="AF815" s="327"/>
      <c r="AG815" s="129"/>
      <c r="AH815" s="129"/>
      <c r="AI815" s="129"/>
      <c r="AJ815" s="129"/>
      <c r="AK815" s="129"/>
      <c r="AL815" s="129"/>
      <c r="AM815" s="129"/>
      <c r="AN815" s="129"/>
      <c r="AO815" s="129"/>
      <c r="AP815" s="31"/>
      <c r="AQ815" s="45"/>
      <c r="AR815" s="31"/>
    </row>
    <row r="816" spans="1:44">
      <c r="A816" s="628"/>
      <c r="B816" s="605"/>
      <c r="C816" s="629"/>
      <c r="D816" s="607"/>
      <c r="E816" s="604"/>
      <c r="F816" s="31"/>
      <c r="G816" s="2143" t="s">
        <v>934</v>
      </c>
      <c r="H816" s="2144"/>
      <c r="I816" s="2144"/>
      <c r="J816" s="2144"/>
      <c r="K816" s="2144"/>
      <c r="L816" s="2144"/>
      <c r="M816" s="2144"/>
      <c r="N816" s="2144"/>
      <c r="O816" s="2144"/>
      <c r="P816" s="2144"/>
      <c r="Q816" s="2144"/>
      <c r="R816" s="2144"/>
      <c r="S816" s="2144"/>
      <c r="T816" s="2144"/>
      <c r="U816" s="2144"/>
      <c r="V816" s="2144"/>
      <c r="W816" s="2144"/>
      <c r="X816" s="2144"/>
      <c r="Y816" s="2144"/>
      <c r="Z816" s="2145"/>
      <c r="AA816" s="45"/>
      <c r="AB816" s="190"/>
      <c r="AC816" s="191"/>
      <c r="AD816" s="192"/>
      <c r="AE816" s="126"/>
      <c r="AF816" s="327"/>
      <c r="AG816" s="129"/>
      <c r="AH816" s="129"/>
      <c r="AI816" s="129"/>
      <c r="AJ816" s="129"/>
      <c r="AK816" s="129"/>
      <c r="AL816" s="129"/>
      <c r="AM816" s="129"/>
      <c r="AN816" s="129"/>
      <c r="AO816" s="129"/>
      <c r="AP816" s="31"/>
      <c r="AQ816" s="45"/>
      <c r="AR816" s="31"/>
    </row>
    <row r="817" spans="1:44">
      <c r="A817" s="628"/>
      <c r="B817" s="605"/>
      <c r="C817" s="629"/>
      <c r="D817" s="607"/>
      <c r="E817" s="604"/>
      <c r="F817" s="31"/>
      <c r="G817" s="1588"/>
      <c r="H817" s="1589"/>
      <c r="I817" s="1589"/>
      <c r="J817" s="1589"/>
      <c r="K817" s="1589"/>
      <c r="L817" s="1589"/>
      <c r="M817" s="1589"/>
      <c r="N817" s="1589"/>
      <c r="O817" s="1589"/>
      <c r="P817" s="1589"/>
      <c r="Q817" s="1589"/>
      <c r="R817" s="1589"/>
      <c r="S817" s="1589"/>
      <c r="T817" s="1589"/>
      <c r="U817" s="1589"/>
      <c r="V817" s="1589"/>
      <c r="W817" s="1589"/>
      <c r="X817" s="1589"/>
      <c r="Y817" s="1589"/>
      <c r="Z817" s="1590"/>
      <c r="AA817" s="45"/>
      <c r="AB817" s="190"/>
      <c r="AC817" s="191"/>
      <c r="AD817" s="192"/>
      <c r="AE817" s="126"/>
      <c r="AF817" s="327"/>
      <c r="AG817" s="129"/>
      <c r="AH817" s="129"/>
      <c r="AI817" s="129"/>
      <c r="AJ817" s="129"/>
      <c r="AK817" s="129"/>
      <c r="AL817" s="129"/>
      <c r="AM817" s="129"/>
      <c r="AN817" s="129"/>
      <c r="AO817" s="129"/>
      <c r="AP817" s="31"/>
      <c r="AQ817" s="45"/>
      <c r="AR817" s="31"/>
    </row>
    <row r="818" spans="1:44">
      <c r="A818" s="628"/>
      <c r="B818" s="605"/>
      <c r="C818" s="629"/>
      <c r="D818" s="607"/>
      <c r="E818" s="604"/>
      <c r="F818" s="31"/>
      <c r="G818" s="1501"/>
      <c r="H818" s="1289"/>
      <c r="I818" s="1289"/>
      <c r="J818" s="1289"/>
      <c r="K818" s="1289"/>
      <c r="L818" s="1289"/>
      <c r="M818" s="1289"/>
      <c r="N818" s="1289"/>
      <c r="O818" s="1289"/>
      <c r="P818" s="1289"/>
      <c r="Q818" s="1289"/>
      <c r="R818" s="1289"/>
      <c r="S818" s="1289"/>
      <c r="T818" s="1289"/>
      <c r="U818" s="1289"/>
      <c r="V818" s="1289"/>
      <c r="W818" s="1289"/>
      <c r="X818" s="1289"/>
      <c r="Y818" s="1289"/>
      <c r="Z818" s="1502"/>
      <c r="AA818" s="45"/>
      <c r="AB818" s="190"/>
      <c r="AC818" s="191"/>
      <c r="AD818" s="192"/>
      <c r="AE818" s="126"/>
      <c r="AF818" s="327"/>
      <c r="AG818" s="129"/>
      <c r="AH818" s="129"/>
      <c r="AI818" s="129"/>
      <c r="AJ818" s="129"/>
      <c r="AK818" s="129"/>
      <c r="AL818" s="129"/>
      <c r="AM818" s="129"/>
      <c r="AN818" s="129"/>
      <c r="AO818" s="129"/>
      <c r="AP818" s="31"/>
      <c r="AQ818" s="45"/>
      <c r="AR818" s="31"/>
    </row>
    <row r="819" spans="1:44">
      <c r="A819" s="628"/>
      <c r="B819" s="605"/>
      <c r="C819" s="629"/>
      <c r="D819" s="607"/>
      <c r="E819" s="604"/>
      <c r="F819" s="31"/>
      <c r="G819" s="443"/>
      <c r="H819" s="443"/>
      <c r="I819" s="443"/>
      <c r="J819" s="443"/>
      <c r="K819" s="443"/>
      <c r="L819" s="443"/>
      <c r="M819" s="443"/>
      <c r="N819" s="443"/>
      <c r="O819" s="443"/>
      <c r="P819" s="443"/>
      <c r="Q819" s="443"/>
      <c r="R819" s="443"/>
      <c r="S819" s="443"/>
      <c r="T819" s="443"/>
      <c r="U819" s="443"/>
      <c r="V819" s="443"/>
      <c r="W819" s="443"/>
      <c r="X819" s="443"/>
      <c r="Y819" s="31"/>
      <c r="Z819" s="31"/>
      <c r="AA819" s="45"/>
      <c r="AB819" s="190"/>
      <c r="AC819" s="191"/>
      <c r="AD819" s="192"/>
      <c r="AE819" s="126"/>
      <c r="AF819" s="327"/>
      <c r="AG819" s="129"/>
      <c r="AH819" s="129"/>
      <c r="AI819" s="129"/>
      <c r="AJ819" s="129"/>
      <c r="AK819" s="129"/>
      <c r="AL819" s="129"/>
      <c r="AM819" s="129"/>
      <c r="AN819" s="129"/>
      <c r="AO819" s="129"/>
      <c r="AP819" s="31"/>
      <c r="AQ819" s="45"/>
      <c r="AR819" s="31"/>
    </row>
    <row r="820" spans="1:44">
      <c r="A820" s="628"/>
      <c r="B820" s="605"/>
      <c r="C820" s="629"/>
      <c r="D820" s="607"/>
      <c r="E820" s="604"/>
      <c r="F820" s="31"/>
      <c r="G820" s="31" t="s">
        <v>933</v>
      </c>
      <c r="H820" s="2142" t="s">
        <v>910</v>
      </c>
      <c r="I820" s="2142"/>
      <c r="J820" s="2142"/>
      <c r="K820" s="2142"/>
      <c r="L820" s="2142"/>
      <c r="M820" s="2142"/>
      <c r="N820" s="2142"/>
      <c r="O820" s="2142"/>
      <c r="P820" s="2142"/>
      <c r="Q820" s="2142"/>
      <c r="R820" s="2142"/>
      <c r="S820" s="2142"/>
      <c r="T820" s="2146"/>
      <c r="U820" s="479"/>
      <c r="V820" s="448"/>
      <c r="W820" s="31"/>
      <c r="X820" s="31"/>
      <c r="Y820" s="31"/>
      <c r="Z820" s="31"/>
      <c r="AA820" s="31"/>
      <c r="AB820" s="1082" t="s">
        <v>495</v>
      </c>
      <c r="AC820" s="1113"/>
      <c r="AD820" s="1114"/>
      <c r="AE820" s="126"/>
      <c r="AF820" s="327"/>
      <c r="AG820" s="129"/>
      <c r="AH820" s="129"/>
      <c r="AI820" s="129"/>
      <c r="AJ820" s="129"/>
      <c r="AK820" s="129"/>
      <c r="AL820" s="129"/>
      <c r="AM820" s="129"/>
      <c r="AN820" s="129"/>
      <c r="AO820" s="129"/>
      <c r="AP820" s="31"/>
      <c r="AQ820" s="45"/>
      <c r="AR820" s="31"/>
    </row>
    <row r="821" spans="1:44">
      <c r="A821" s="628"/>
      <c r="B821" s="605"/>
      <c r="C821" s="629"/>
      <c r="D821" s="607"/>
      <c r="E821" s="604"/>
      <c r="F821" s="31"/>
      <c r="G821" s="1011" t="s">
        <v>72</v>
      </c>
      <c r="H821" s="1011"/>
      <c r="I821" s="1011"/>
      <c r="J821" s="1011"/>
      <c r="K821" s="1011"/>
      <c r="L821" s="1011"/>
      <c r="M821" s="1012"/>
      <c r="N821" s="2349" t="s">
        <v>898</v>
      </c>
      <c r="O821" s="2349"/>
      <c r="P821" s="2349"/>
      <c r="Q821" s="2349"/>
      <c r="R821" s="2349"/>
      <c r="S821" s="2349"/>
      <c r="T821" s="2349"/>
      <c r="U821" s="2349"/>
      <c r="V821" s="2349"/>
      <c r="W821" s="2349"/>
      <c r="X821" s="2349"/>
      <c r="Y821" s="2349"/>
      <c r="Z821" s="2349"/>
      <c r="AA821" s="45"/>
      <c r="AB821" s="1082"/>
      <c r="AC821" s="1113"/>
      <c r="AD821" s="1114"/>
      <c r="AE821" s="126"/>
      <c r="AF821" s="327"/>
      <c r="AG821" s="129"/>
      <c r="AH821" s="129"/>
      <c r="AI821" s="129"/>
      <c r="AJ821" s="129"/>
      <c r="AK821" s="129"/>
      <c r="AL821" s="129"/>
      <c r="AM821" s="129"/>
      <c r="AN821" s="129"/>
      <c r="AO821" s="129"/>
      <c r="AP821" s="31"/>
      <c r="AQ821" s="45"/>
      <c r="AR821" s="31"/>
    </row>
    <row r="822" spans="1:44">
      <c r="A822" s="628"/>
      <c r="B822" s="605"/>
      <c r="C822" s="629"/>
      <c r="D822" s="607"/>
      <c r="E822" s="604"/>
      <c r="F822" s="31"/>
      <c r="G822" s="1011"/>
      <c r="H822" s="1011"/>
      <c r="I822" s="1011"/>
      <c r="J822" s="1011"/>
      <c r="K822" s="1011"/>
      <c r="L822" s="1011"/>
      <c r="M822" s="1012"/>
      <c r="N822" s="2349"/>
      <c r="O822" s="2349"/>
      <c r="P822" s="2349"/>
      <c r="Q822" s="2349"/>
      <c r="R822" s="2349"/>
      <c r="S822" s="2349"/>
      <c r="T822" s="2349"/>
      <c r="U822" s="2349"/>
      <c r="V822" s="2349"/>
      <c r="W822" s="2349"/>
      <c r="X822" s="2349"/>
      <c r="Y822" s="2349"/>
      <c r="Z822" s="2349"/>
      <c r="AA822" s="45"/>
      <c r="AB822" s="1082"/>
      <c r="AC822" s="1113"/>
      <c r="AD822" s="1114"/>
      <c r="AE822" s="126"/>
      <c r="AF822" s="327"/>
      <c r="AG822" s="129"/>
      <c r="AH822" s="129"/>
      <c r="AI822" s="129"/>
      <c r="AJ822" s="129"/>
      <c r="AK822" s="129"/>
      <c r="AL822" s="129"/>
      <c r="AM822" s="129"/>
      <c r="AN822" s="129"/>
      <c r="AO822" s="129"/>
      <c r="AP822" s="31"/>
      <c r="AQ822" s="45"/>
      <c r="AR822" s="31"/>
    </row>
    <row r="823" spans="1:44">
      <c r="A823" s="628"/>
      <c r="B823" s="605"/>
      <c r="C823" s="629"/>
      <c r="D823" s="607"/>
      <c r="E823" s="604"/>
      <c r="F823" s="31"/>
      <c r="G823" s="2142" t="s">
        <v>911</v>
      </c>
      <c r="H823" s="2142"/>
      <c r="I823" s="2142"/>
      <c r="J823" s="2142"/>
      <c r="K823" s="2142"/>
      <c r="L823" s="2142"/>
      <c r="M823" s="2142"/>
      <c r="N823" s="2142"/>
      <c r="O823" s="2142"/>
      <c r="P823" s="2142"/>
      <c r="Q823" s="2142"/>
      <c r="R823" s="2142"/>
      <c r="S823" s="2142"/>
      <c r="T823" s="2142"/>
      <c r="U823" s="2142"/>
      <c r="V823" s="2142"/>
      <c r="W823" s="31"/>
      <c r="X823" s="31"/>
      <c r="Y823" s="31"/>
      <c r="Z823" s="31"/>
      <c r="AA823" s="45"/>
      <c r="AB823" s="190"/>
      <c r="AC823" s="191"/>
      <c r="AD823" s="192"/>
      <c r="AE823" s="126"/>
      <c r="AF823" s="327"/>
      <c r="AG823" s="129"/>
      <c r="AH823" s="129"/>
      <c r="AI823" s="129"/>
      <c r="AJ823" s="129"/>
      <c r="AK823" s="129"/>
      <c r="AL823" s="129"/>
      <c r="AM823" s="129"/>
      <c r="AN823" s="129"/>
      <c r="AO823" s="129"/>
      <c r="AP823" s="31"/>
      <c r="AQ823" s="45"/>
      <c r="AR823" s="31"/>
    </row>
    <row r="824" spans="1:44">
      <c r="A824" s="628"/>
      <c r="B824" s="605"/>
      <c r="C824" s="629"/>
      <c r="D824" s="607"/>
      <c r="E824" s="604"/>
      <c r="F824" s="31"/>
      <c r="G824" s="2143" t="s">
        <v>934</v>
      </c>
      <c r="H824" s="2144"/>
      <c r="I824" s="2144"/>
      <c r="J824" s="2144"/>
      <c r="K824" s="2144"/>
      <c r="L824" s="2144"/>
      <c r="M824" s="2144"/>
      <c r="N824" s="2144"/>
      <c r="O824" s="2144"/>
      <c r="P824" s="2144"/>
      <c r="Q824" s="2144"/>
      <c r="R824" s="2144"/>
      <c r="S824" s="2144"/>
      <c r="T824" s="2144"/>
      <c r="U824" s="2144"/>
      <c r="V824" s="2144"/>
      <c r="W824" s="2144"/>
      <c r="X824" s="2144"/>
      <c r="Y824" s="2144"/>
      <c r="Z824" s="2145"/>
      <c r="AA824" s="45"/>
      <c r="AB824" s="190"/>
      <c r="AC824" s="191"/>
      <c r="AD824" s="192"/>
      <c r="AE824" s="126"/>
      <c r="AF824" s="327"/>
      <c r="AG824" s="129"/>
      <c r="AH824" s="129"/>
      <c r="AI824" s="129"/>
      <c r="AJ824" s="129"/>
      <c r="AK824" s="129"/>
      <c r="AL824" s="129"/>
      <c r="AM824" s="129"/>
      <c r="AN824" s="129"/>
      <c r="AO824" s="129"/>
      <c r="AP824" s="31"/>
      <c r="AQ824" s="45"/>
      <c r="AR824" s="31"/>
    </row>
    <row r="825" spans="1:44">
      <c r="A825" s="628"/>
      <c r="B825" s="605"/>
      <c r="C825" s="629"/>
      <c r="D825" s="607"/>
      <c r="E825" s="604"/>
      <c r="F825" s="31"/>
      <c r="G825" s="1588"/>
      <c r="H825" s="1589"/>
      <c r="I825" s="1589"/>
      <c r="J825" s="1589"/>
      <c r="K825" s="1589"/>
      <c r="L825" s="1589"/>
      <c r="M825" s="1589"/>
      <c r="N825" s="1589"/>
      <c r="O825" s="1589"/>
      <c r="P825" s="1589"/>
      <c r="Q825" s="1589"/>
      <c r="R825" s="1589"/>
      <c r="S825" s="1589"/>
      <c r="T825" s="1589"/>
      <c r="U825" s="1589"/>
      <c r="V825" s="1589"/>
      <c r="W825" s="1589"/>
      <c r="X825" s="1589"/>
      <c r="Y825" s="1589"/>
      <c r="Z825" s="1590"/>
      <c r="AA825" s="45"/>
      <c r="AB825" s="190"/>
      <c r="AC825" s="191"/>
      <c r="AD825" s="192"/>
      <c r="AE825" s="126"/>
      <c r="AF825" s="327"/>
      <c r="AG825" s="129"/>
      <c r="AH825" s="129"/>
      <c r="AI825" s="129"/>
      <c r="AJ825" s="129"/>
      <c r="AK825" s="129"/>
      <c r="AL825" s="129"/>
      <c r="AM825" s="129"/>
      <c r="AN825" s="129"/>
      <c r="AO825" s="129"/>
      <c r="AP825" s="31"/>
      <c r="AQ825" s="45"/>
      <c r="AR825" s="31"/>
    </row>
    <row r="826" spans="1:44">
      <c r="A826" s="628"/>
      <c r="B826" s="605"/>
      <c r="C826" s="629"/>
      <c r="D826" s="607"/>
      <c r="E826" s="604"/>
      <c r="F826" s="31"/>
      <c r="G826" s="1501"/>
      <c r="H826" s="1289"/>
      <c r="I826" s="1289"/>
      <c r="J826" s="1289"/>
      <c r="K826" s="1289"/>
      <c r="L826" s="1289"/>
      <c r="M826" s="1289"/>
      <c r="N826" s="1289"/>
      <c r="O826" s="1289"/>
      <c r="P826" s="1289"/>
      <c r="Q826" s="1289"/>
      <c r="R826" s="1289"/>
      <c r="S826" s="1289"/>
      <c r="T826" s="1289"/>
      <c r="U826" s="1289"/>
      <c r="V826" s="1289"/>
      <c r="W826" s="1289"/>
      <c r="X826" s="1289"/>
      <c r="Y826" s="1289"/>
      <c r="Z826" s="1502"/>
      <c r="AA826" s="45"/>
      <c r="AB826" s="190"/>
      <c r="AC826" s="191"/>
      <c r="AD826" s="192"/>
      <c r="AE826" s="126"/>
      <c r="AF826" s="327"/>
      <c r="AG826" s="129"/>
      <c r="AH826" s="129"/>
      <c r="AI826" s="129"/>
      <c r="AJ826" s="129"/>
      <c r="AK826" s="129"/>
      <c r="AL826" s="129"/>
      <c r="AM826" s="129"/>
      <c r="AN826" s="129"/>
      <c r="AO826" s="129"/>
      <c r="AP826" s="31"/>
      <c r="AQ826" s="45"/>
      <c r="AR826" s="31"/>
    </row>
    <row r="827" spans="1:44">
      <c r="A827" s="628"/>
      <c r="B827" s="605"/>
      <c r="C827" s="629"/>
      <c r="D827" s="607"/>
      <c r="E827" s="604"/>
      <c r="F827" s="31"/>
      <c r="G827" s="443"/>
      <c r="H827" s="443"/>
      <c r="I827" s="443"/>
      <c r="J827" s="443"/>
      <c r="K827" s="443"/>
      <c r="L827" s="443"/>
      <c r="M827" s="443"/>
      <c r="N827" s="443"/>
      <c r="O827" s="443"/>
      <c r="P827" s="443"/>
      <c r="Q827" s="443"/>
      <c r="R827" s="443"/>
      <c r="S827" s="443"/>
      <c r="T827" s="443"/>
      <c r="U827" s="443"/>
      <c r="V827" s="443"/>
      <c r="W827" s="443"/>
      <c r="X827" s="443"/>
      <c r="Y827" s="31"/>
      <c r="Z827" s="31"/>
      <c r="AA827" s="31"/>
      <c r="AB827" s="190"/>
      <c r="AC827" s="191"/>
      <c r="AD827" s="192"/>
      <c r="AE827" s="126"/>
      <c r="AF827" s="327"/>
      <c r="AG827" s="129"/>
      <c r="AH827" s="129"/>
      <c r="AI827" s="129"/>
      <c r="AJ827" s="129"/>
      <c r="AK827" s="129"/>
      <c r="AL827" s="129"/>
      <c r="AM827" s="129"/>
      <c r="AN827" s="129"/>
      <c r="AO827" s="129"/>
      <c r="AP827" s="31"/>
      <c r="AQ827" s="45"/>
      <c r="AR827" s="31"/>
    </row>
    <row r="828" spans="1:44">
      <c r="A828" s="628"/>
      <c r="B828" s="605"/>
      <c r="C828" s="629"/>
      <c r="D828" s="607"/>
      <c r="E828" s="604"/>
      <c r="F828" s="31"/>
      <c r="G828" s="443"/>
      <c r="H828" s="443"/>
      <c r="I828" s="443"/>
      <c r="J828" s="443"/>
      <c r="K828" s="443"/>
      <c r="L828" s="443"/>
      <c r="M828" s="443"/>
      <c r="N828" s="443"/>
      <c r="O828" s="443"/>
      <c r="P828" s="443"/>
      <c r="Q828" s="443"/>
      <c r="R828" s="443"/>
      <c r="S828" s="443"/>
      <c r="T828" s="443"/>
      <c r="U828" s="443"/>
      <c r="V828" s="443"/>
      <c r="W828" s="443"/>
      <c r="X828" s="443"/>
      <c r="Y828" s="31"/>
      <c r="Z828" s="31"/>
      <c r="AA828" s="31"/>
      <c r="AB828" s="190"/>
      <c r="AC828" s="191"/>
      <c r="AD828" s="192"/>
      <c r="AE828" s="126"/>
      <c r="AF828" s="327"/>
      <c r="AG828" s="129"/>
      <c r="AH828" s="129"/>
      <c r="AI828" s="129"/>
      <c r="AJ828" s="129"/>
      <c r="AK828" s="129"/>
      <c r="AL828" s="129"/>
      <c r="AM828" s="129"/>
      <c r="AN828" s="129"/>
      <c r="AO828" s="129"/>
      <c r="AP828" s="31"/>
      <c r="AQ828" s="45"/>
      <c r="AR828" s="31"/>
    </row>
    <row r="829" spans="1:44">
      <c r="A829" s="628"/>
      <c r="B829" s="605"/>
      <c r="C829" s="629"/>
      <c r="D829" s="612" t="s">
        <v>240</v>
      </c>
      <c r="E829" s="2382" t="s">
        <v>939</v>
      </c>
      <c r="F829" s="31"/>
      <c r="G829" s="1011" t="s">
        <v>72</v>
      </c>
      <c r="H829" s="1011"/>
      <c r="I829" s="1011"/>
      <c r="J829" s="1011"/>
      <c r="K829" s="1011"/>
      <c r="L829" s="1011"/>
      <c r="M829" s="1012"/>
      <c r="N829" s="2395" t="s">
        <v>291</v>
      </c>
      <c r="O829" s="2396"/>
      <c r="P829" s="2396"/>
      <c r="Q829" s="2396"/>
      <c r="R829" s="2396"/>
      <c r="S829" s="2396"/>
      <c r="T829" s="2396"/>
      <c r="U829" s="2396"/>
      <c r="V829" s="2397"/>
      <c r="W829" s="31"/>
      <c r="X829" s="31"/>
      <c r="Y829" s="31"/>
      <c r="Z829" s="31"/>
      <c r="AA829" s="31"/>
      <c r="AB829" s="1082" t="s">
        <v>495</v>
      </c>
      <c r="AC829" s="1113"/>
      <c r="AD829" s="1114"/>
      <c r="AE829" s="126"/>
      <c r="AF829" s="327"/>
      <c r="AG829" s="129"/>
      <c r="AH829" s="129"/>
      <c r="AI829" s="129"/>
      <c r="AJ829" s="129"/>
      <c r="AK829" s="129"/>
      <c r="AL829" s="129"/>
      <c r="AM829" s="129"/>
      <c r="AN829" s="129"/>
      <c r="AO829" s="129"/>
      <c r="AP829" s="31"/>
      <c r="AQ829" s="45"/>
      <c r="AR829" s="31"/>
    </row>
    <row r="830" spans="1:44">
      <c r="A830" s="628"/>
      <c r="B830" s="605"/>
      <c r="C830" s="629"/>
      <c r="D830" s="607"/>
      <c r="E830" s="2382"/>
      <c r="F830" s="31"/>
      <c r="G830" s="1011"/>
      <c r="H830" s="1011"/>
      <c r="I830" s="1011"/>
      <c r="J830" s="1011"/>
      <c r="K830" s="1011"/>
      <c r="L830" s="1011"/>
      <c r="M830" s="1012"/>
      <c r="N830" s="2358"/>
      <c r="O830" s="2359"/>
      <c r="P830" s="2359"/>
      <c r="Q830" s="2359"/>
      <c r="R830" s="2359"/>
      <c r="S830" s="2359"/>
      <c r="T830" s="2359"/>
      <c r="U830" s="2359"/>
      <c r="V830" s="2360"/>
      <c r="W830" s="31"/>
      <c r="X830" s="31"/>
      <c r="Y830" s="31"/>
      <c r="Z830" s="31"/>
      <c r="AA830" s="31"/>
      <c r="AB830" s="1082"/>
      <c r="AC830" s="1113"/>
      <c r="AD830" s="1114"/>
      <c r="AE830" s="126"/>
      <c r="AF830" s="327"/>
      <c r="AG830" s="129"/>
      <c r="AH830" s="129"/>
      <c r="AI830" s="129"/>
      <c r="AJ830" s="129"/>
      <c r="AK830" s="129"/>
      <c r="AL830" s="129"/>
      <c r="AM830" s="129"/>
      <c r="AN830" s="129"/>
      <c r="AO830" s="129"/>
      <c r="AP830" s="31"/>
      <c r="AQ830" s="45"/>
      <c r="AR830" s="31"/>
    </row>
    <row r="831" spans="1:44">
      <c r="A831" s="628"/>
      <c r="B831" s="605"/>
      <c r="C831" s="629"/>
      <c r="D831" s="607"/>
      <c r="E831" s="2382"/>
      <c r="F831" s="31"/>
      <c r="G831" s="485"/>
      <c r="H831" s="485"/>
      <c r="I831" s="485"/>
      <c r="J831" s="485"/>
      <c r="K831" s="485"/>
      <c r="L831" s="485"/>
      <c r="M831" s="485"/>
      <c r="N831" s="485"/>
      <c r="O831" s="485"/>
      <c r="P831" s="485"/>
      <c r="Q831" s="485"/>
      <c r="R831" s="485"/>
      <c r="S831" s="485"/>
      <c r="T831" s="485"/>
      <c r="U831" s="485"/>
      <c r="V831" s="485"/>
      <c r="W831" s="485"/>
      <c r="X831" s="485"/>
      <c r="Y831" s="485"/>
      <c r="Z831" s="485"/>
      <c r="AA831" s="31"/>
      <c r="AB831" s="1082"/>
      <c r="AC831" s="1113"/>
      <c r="AD831" s="1114"/>
      <c r="AE831" s="126"/>
      <c r="AF831" s="327"/>
      <c r="AG831" s="129"/>
      <c r="AH831" s="129"/>
      <c r="AI831" s="129"/>
      <c r="AJ831" s="129"/>
      <c r="AK831" s="129"/>
      <c r="AL831" s="129"/>
      <c r="AM831" s="129"/>
      <c r="AN831" s="129"/>
      <c r="AO831" s="129"/>
      <c r="AP831" s="31"/>
      <c r="AQ831" s="45"/>
      <c r="AR831" s="31"/>
    </row>
    <row r="832" spans="1:44">
      <c r="A832" s="628"/>
      <c r="B832" s="605"/>
      <c r="C832" s="629"/>
      <c r="D832" s="607"/>
      <c r="E832" s="2382"/>
      <c r="F832" s="31"/>
      <c r="G832" s="1117" t="s">
        <v>82</v>
      </c>
      <c r="H832" s="1117"/>
      <c r="I832" s="1117"/>
      <c r="J832" s="1117"/>
      <c r="K832" s="1117"/>
      <c r="L832" s="1117"/>
      <c r="M832" s="1117"/>
      <c r="N832" s="1117"/>
      <c r="O832" s="1117"/>
      <c r="P832" s="1117"/>
      <c r="Q832" s="1117"/>
      <c r="R832" s="1117"/>
      <c r="S832" s="1117"/>
      <c r="T832" s="1117"/>
      <c r="U832" s="1117"/>
      <c r="V832" s="1117"/>
      <c r="W832" s="1117"/>
      <c r="X832" s="148"/>
      <c r="Y832" s="148"/>
      <c r="Z832" s="148"/>
      <c r="AA832" s="486"/>
      <c r="AB832" s="190"/>
      <c r="AC832" s="191"/>
      <c r="AD832" s="192"/>
      <c r="AE832" s="126"/>
      <c r="AF832" s="327"/>
      <c r="AG832" s="129"/>
      <c r="AH832" s="129"/>
      <c r="AI832" s="129"/>
      <c r="AJ832" s="129"/>
      <c r="AK832" s="129"/>
      <c r="AL832" s="129"/>
      <c r="AM832" s="129"/>
      <c r="AN832" s="129"/>
      <c r="AO832" s="129"/>
      <c r="AP832" s="31"/>
      <c r="AQ832" s="45"/>
      <c r="AR832" s="31"/>
    </row>
    <row r="833" spans="1:44">
      <c r="A833" s="628"/>
      <c r="B833" s="605"/>
      <c r="C833" s="629"/>
      <c r="D833" s="607"/>
      <c r="E833" s="2382"/>
      <c r="F833" s="31"/>
      <c r="G833" s="1970" t="s">
        <v>935</v>
      </c>
      <c r="H833" s="1971"/>
      <c r="I833" s="1971"/>
      <c r="J833" s="1971"/>
      <c r="K833" s="1971"/>
      <c r="L833" s="1971"/>
      <c r="M833" s="1971"/>
      <c r="N833" s="1971"/>
      <c r="O833" s="1971"/>
      <c r="P833" s="1972"/>
      <c r="Q833" s="1970" t="s">
        <v>83</v>
      </c>
      <c r="R833" s="1971"/>
      <c r="S833" s="1972"/>
      <c r="T833" s="1970" t="s">
        <v>936</v>
      </c>
      <c r="U833" s="1971"/>
      <c r="V833" s="1971"/>
      <c r="W833" s="1972"/>
      <c r="X833" s="443"/>
      <c r="Y833" s="31"/>
      <c r="Z833" s="31"/>
      <c r="AA833" s="31"/>
      <c r="AB833" s="190"/>
      <c r="AC833" s="191"/>
      <c r="AD833" s="192"/>
      <c r="AE833" s="126"/>
      <c r="AF833" s="327"/>
      <c r="AG833" s="129"/>
      <c r="AH833" s="129"/>
      <c r="AI833" s="129"/>
      <c r="AJ833" s="129"/>
      <c r="AK833" s="129"/>
      <c r="AL833" s="129"/>
      <c r="AM833" s="129"/>
      <c r="AN833" s="129"/>
      <c r="AO833" s="129"/>
      <c r="AP833" s="31"/>
      <c r="AQ833" s="45"/>
      <c r="AR833" s="31"/>
    </row>
    <row r="834" spans="1:44">
      <c r="A834" s="628"/>
      <c r="B834" s="605"/>
      <c r="C834" s="629"/>
      <c r="D834" s="607"/>
      <c r="E834" s="2365" t="s">
        <v>940</v>
      </c>
      <c r="F834" s="31"/>
      <c r="G834" s="2344"/>
      <c r="H834" s="2345"/>
      <c r="I834" s="2345"/>
      <c r="J834" s="2345"/>
      <c r="K834" s="2345"/>
      <c r="L834" s="2345"/>
      <c r="M834" s="2345"/>
      <c r="N834" s="2345"/>
      <c r="O834" s="2345"/>
      <c r="P834" s="2346"/>
      <c r="Q834" s="2347"/>
      <c r="R834" s="2348"/>
      <c r="S834" s="487" t="s">
        <v>41</v>
      </c>
      <c r="T834" s="2009" t="s">
        <v>937</v>
      </c>
      <c r="U834" s="2010"/>
      <c r="V834" s="2010"/>
      <c r="W834" s="2011"/>
      <c r="X834" s="443"/>
      <c r="Y834" s="31"/>
      <c r="Z834" s="31"/>
      <c r="AA834" s="31"/>
      <c r="AB834" s="190"/>
      <c r="AC834" s="191"/>
      <c r="AD834" s="192"/>
      <c r="AE834" s="126"/>
      <c r="AF834" s="327"/>
      <c r="AG834" s="129"/>
      <c r="AH834" s="129"/>
      <c r="AI834" s="129"/>
      <c r="AJ834" s="129"/>
      <c r="AK834" s="129"/>
      <c r="AL834" s="129"/>
      <c r="AM834" s="129"/>
      <c r="AN834" s="129"/>
      <c r="AO834" s="129"/>
      <c r="AP834" s="31"/>
      <c r="AQ834" s="45"/>
      <c r="AR834" s="31"/>
    </row>
    <row r="835" spans="1:44">
      <c r="A835" s="628"/>
      <c r="B835" s="605"/>
      <c r="C835" s="629"/>
      <c r="D835" s="607"/>
      <c r="E835" s="2365"/>
      <c r="F835" s="31"/>
      <c r="G835" s="2344"/>
      <c r="H835" s="2345"/>
      <c r="I835" s="2345"/>
      <c r="J835" s="2345"/>
      <c r="K835" s="2345"/>
      <c r="L835" s="2345"/>
      <c r="M835" s="2345"/>
      <c r="N835" s="2345"/>
      <c r="O835" s="2345"/>
      <c r="P835" s="2346"/>
      <c r="Q835" s="2347"/>
      <c r="R835" s="2348"/>
      <c r="S835" s="487" t="s">
        <v>41</v>
      </c>
      <c r="T835" s="2009" t="s">
        <v>937</v>
      </c>
      <c r="U835" s="2010"/>
      <c r="V835" s="2010"/>
      <c r="W835" s="2011"/>
      <c r="X835" s="31"/>
      <c r="Y835" s="31"/>
      <c r="Z835" s="31"/>
      <c r="AA835" s="31"/>
      <c r="AB835" s="190"/>
      <c r="AC835" s="191"/>
      <c r="AD835" s="192"/>
      <c r="AE835" s="126"/>
      <c r="AF835" s="327"/>
      <c r="AG835" s="129"/>
      <c r="AH835" s="129"/>
      <c r="AI835" s="129"/>
      <c r="AJ835" s="129"/>
      <c r="AK835" s="129"/>
      <c r="AL835" s="129"/>
      <c r="AM835" s="129"/>
      <c r="AN835" s="129"/>
      <c r="AO835" s="129"/>
      <c r="AP835" s="31"/>
      <c r="AQ835" s="45"/>
      <c r="AR835" s="31"/>
    </row>
    <row r="836" spans="1:44">
      <c r="A836" s="628"/>
      <c r="B836" s="605"/>
      <c r="C836" s="629"/>
      <c r="D836" s="607"/>
      <c r="E836" s="2365"/>
      <c r="F836" s="31"/>
      <c r="G836" s="2344"/>
      <c r="H836" s="2345"/>
      <c r="I836" s="2345"/>
      <c r="J836" s="2345"/>
      <c r="K836" s="2345"/>
      <c r="L836" s="2345"/>
      <c r="M836" s="2345"/>
      <c r="N836" s="2345"/>
      <c r="O836" s="2345"/>
      <c r="P836" s="2346"/>
      <c r="Q836" s="2347"/>
      <c r="R836" s="2348"/>
      <c r="S836" s="487" t="s">
        <v>41</v>
      </c>
      <c r="T836" s="2009" t="s">
        <v>937</v>
      </c>
      <c r="U836" s="2010"/>
      <c r="V836" s="2010"/>
      <c r="W836" s="2011"/>
      <c r="X836" s="31"/>
      <c r="Y836" s="31"/>
      <c r="Z836" s="31"/>
      <c r="AA836" s="31"/>
      <c r="AB836" s="190"/>
      <c r="AC836" s="191"/>
      <c r="AD836" s="192"/>
      <c r="AE836" s="126"/>
      <c r="AF836" s="327"/>
      <c r="AG836" s="129"/>
      <c r="AH836" s="129"/>
      <c r="AI836" s="129"/>
      <c r="AJ836" s="129"/>
      <c r="AK836" s="129"/>
      <c r="AL836" s="129"/>
      <c r="AM836" s="129"/>
      <c r="AN836" s="129"/>
      <c r="AO836" s="129"/>
      <c r="AP836" s="31"/>
      <c r="AQ836" s="45"/>
      <c r="AR836" s="31"/>
    </row>
    <row r="837" spans="1:44">
      <c r="A837" s="628"/>
      <c r="B837" s="605"/>
      <c r="C837" s="629"/>
      <c r="D837" s="607"/>
      <c r="E837" s="2365" t="s">
        <v>941</v>
      </c>
      <c r="F837" s="31"/>
      <c r="G837" s="2344"/>
      <c r="H837" s="2345"/>
      <c r="I837" s="2345"/>
      <c r="J837" s="2345"/>
      <c r="K837" s="2345"/>
      <c r="L837" s="2345"/>
      <c r="M837" s="2345"/>
      <c r="N837" s="2345"/>
      <c r="O837" s="2345"/>
      <c r="P837" s="2346"/>
      <c r="Q837" s="2347"/>
      <c r="R837" s="2348"/>
      <c r="S837" s="487" t="s">
        <v>41</v>
      </c>
      <c r="T837" s="2009" t="s">
        <v>937</v>
      </c>
      <c r="U837" s="2010"/>
      <c r="V837" s="2010"/>
      <c r="W837" s="2011"/>
      <c r="X837" s="31"/>
      <c r="Y837" s="31"/>
      <c r="Z837" s="31"/>
      <c r="AA837" s="31"/>
      <c r="AB837" s="190"/>
      <c r="AC837" s="191"/>
      <c r="AD837" s="192"/>
      <c r="AE837" s="126"/>
      <c r="AF837" s="327"/>
      <c r="AG837" s="129"/>
      <c r="AH837" s="129"/>
      <c r="AI837" s="129"/>
      <c r="AJ837" s="129"/>
      <c r="AK837" s="129"/>
      <c r="AL837" s="129"/>
      <c r="AM837" s="129"/>
      <c r="AN837" s="129"/>
      <c r="AO837" s="129"/>
      <c r="AP837" s="31"/>
      <c r="AQ837" s="45"/>
      <c r="AR837" s="31"/>
    </row>
    <row r="838" spans="1:44">
      <c r="A838" s="628"/>
      <c r="B838" s="605"/>
      <c r="C838" s="629"/>
      <c r="D838" s="607"/>
      <c r="E838" s="2365"/>
      <c r="F838" s="31"/>
      <c r="G838" s="2344"/>
      <c r="H838" s="2345"/>
      <c r="I838" s="2345"/>
      <c r="J838" s="2345"/>
      <c r="K838" s="2345"/>
      <c r="L838" s="2345"/>
      <c r="M838" s="2345"/>
      <c r="N838" s="2345"/>
      <c r="O838" s="2345"/>
      <c r="P838" s="2346"/>
      <c r="Q838" s="2347"/>
      <c r="R838" s="2348"/>
      <c r="S838" s="487" t="s">
        <v>41</v>
      </c>
      <c r="T838" s="2009" t="s">
        <v>937</v>
      </c>
      <c r="U838" s="2010"/>
      <c r="V838" s="2010"/>
      <c r="W838" s="2011"/>
      <c r="X838" s="31"/>
      <c r="Y838" s="31"/>
      <c r="Z838" s="31"/>
      <c r="AA838" s="31"/>
      <c r="AB838" s="190"/>
      <c r="AC838" s="191"/>
      <c r="AD838" s="192"/>
      <c r="AE838" s="126"/>
      <c r="AF838" s="327"/>
      <c r="AG838" s="129"/>
      <c r="AH838" s="129"/>
      <c r="AI838" s="129"/>
      <c r="AJ838" s="129"/>
      <c r="AK838" s="129"/>
      <c r="AL838" s="129"/>
      <c r="AM838" s="129"/>
      <c r="AN838" s="129"/>
      <c r="AO838" s="129"/>
      <c r="AP838" s="31"/>
      <c r="AQ838" s="45"/>
      <c r="AR838" s="31"/>
    </row>
    <row r="839" spans="1:44">
      <c r="A839" s="628"/>
      <c r="B839" s="605"/>
      <c r="C839" s="629"/>
      <c r="D839" s="607"/>
      <c r="E839" s="2365"/>
      <c r="F839" s="31"/>
      <c r="G839" s="2344"/>
      <c r="H839" s="2345"/>
      <c r="I839" s="2345"/>
      <c r="J839" s="2345"/>
      <c r="K839" s="2345"/>
      <c r="L839" s="2345"/>
      <c r="M839" s="2345"/>
      <c r="N839" s="2345"/>
      <c r="O839" s="2345"/>
      <c r="P839" s="2346"/>
      <c r="Q839" s="2347"/>
      <c r="R839" s="2348"/>
      <c r="S839" s="487" t="s">
        <v>41</v>
      </c>
      <c r="T839" s="2009" t="s">
        <v>937</v>
      </c>
      <c r="U839" s="2010"/>
      <c r="V839" s="2010"/>
      <c r="W839" s="2011"/>
      <c r="X839" s="31"/>
      <c r="Y839" s="31"/>
      <c r="Z839" s="31"/>
      <c r="AA839" s="31"/>
      <c r="AB839" s="190"/>
      <c r="AC839" s="191"/>
      <c r="AD839" s="192"/>
      <c r="AE839" s="126"/>
      <c r="AF839" s="327"/>
      <c r="AG839" s="129"/>
      <c r="AH839" s="129"/>
      <c r="AI839" s="129"/>
      <c r="AJ839" s="129"/>
      <c r="AK839" s="129"/>
      <c r="AL839" s="129"/>
      <c r="AM839" s="129"/>
      <c r="AN839" s="129"/>
      <c r="AO839" s="129"/>
      <c r="AP839" s="31"/>
      <c r="AQ839" s="45"/>
      <c r="AR839" s="31"/>
    </row>
    <row r="840" spans="1:44">
      <c r="A840" s="628"/>
      <c r="B840" s="605"/>
      <c r="C840" s="629"/>
      <c r="D840" s="607"/>
      <c r="E840" s="2365" t="s">
        <v>942</v>
      </c>
      <c r="F840" s="31"/>
      <c r="G840" s="485"/>
      <c r="H840" s="485"/>
      <c r="I840" s="485"/>
      <c r="J840" s="485"/>
      <c r="K840" s="485"/>
      <c r="L840" s="485"/>
      <c r="M840" s="485"/>
      <c r="N840" s="485"/>
      <c r="O840" s="485"/>
      <c r="P840" s="485"/>
      <c r="Q840" s="485"/>
      <c r="R840" s="485"/>
      <c r="S840" s="485"/>
      <c r="T840" s="485"/>
      <c r="U840" s="485"/>
      <c r="V840" s="485"/>
      <c r="W840" s="485"/>
      <c r="X840" s="485"/>
      <c r="Y840" s="485"/>
      <c r="Z840" s="485"/>
      <c r="AA840" s="31"/>
      <c r="AB840" s="190"/>
      <c r="AC840" s="191"/>
      <c r="AD840" s="192"/>
      <c r="AE840" s="126"/>
      <c r="AF840" s="327"/>
      <c r="AG840" s="129"/>
      <c r="AH840" s="129"/>
      <c r="AI840" s="129"/>
      <c r="AJ840" s="129"/>
      <c r="AK840" s="129"/>
      <c r="AL840" s="129"/>
      <c r="AM840" s="129"/>
      <c r="AN840" s="129"/>
      <c r="AO840" s="129"/>
      <c r="AP840" s="31"/>
      <c r="AQ840" s="45"/>
      <c r="AR840" s="31"/>
    </row>
    <row r="841" spans="1:44">
      <c r="A841" s="628"/>
      <c r="B841" s="605"/>
      <c r="C841" s="629"/>
      <c r="D841" s="607"/>
      <c r="E841" s="2365"/>
      <c r="F841" s="31"/>
      <c r="G841" s="485"/>
      <c r="H841" s="485"/>
      <c r="I841" s="485"/>
      <c r="J841" s="485"/>
      <c r="K841" s="485"/>
      <c r="L841" s="485"/>
      <c r="M841" s="485"/>
      <c r="N841" s="485"/>
      <c r="O841" s="485"/>
      <c r="P841" s="485"/>
      <c r="Q841" s="485"/>
      <c r="R841" s="485"/>
      <c r="S841" s="485"/>
      <c r="T841" s="485"/>
      <c r="U841" s="485"/>
      <c r="V841" s="485"/>
      <c r="W841" s="485"/>
      <c r="X841" s="485"/>
      <c r="Y841" s="485"/>
      <c r="Z841" s="485"/>
      <c r="AA841" s="31"/>
      <c r="AB841" s="190"/>
      <c r="AC841" s="191"/>
      <c r="AD841" s="192"/>
      <c r="AE841" s="126"/>
      <c r="AF841" s="327"/>
      <c r="AG841" s="129"/>
      <c r="AH841" s="129"/>
      <c r="AI841" s="129"/>
      <c r="AJ841" s="129"/>
      <c r="AK841" s="129"/>
      <c r="AL841" s="129"/>
      <c r="AM841" s="129"/>
      <c r="AN841" s="129"/>
      <c r="AO841" s="129"/>
      <c r="AP841" s="31"/>
      <c r="AQ841" s="45"/>
      <c r="AR841" s="31"/>
    </row>
    <row r="842" spans="1:44">
      <c r="A842" s="628"/>
      <c r="B842" s="605"/>
      <c r="C842" s="629"/>
      <c r="D842" s="607"/>
      <c r="E842" s="2365"/>
      <c r="F842" s="32"/>
      <c r="G842" s="485"/>
      <c r="H842" s="485"/>
      <c r="I842" s="485"/>
      <c r="J842" s="485"/>
      <c r="K842" s="485"/>
      <c r="L842" s="485"/>
      <c r="M842" s="485"/>
      <c r="N842" s="485"/>
      <c r="O842" s="485"/>
      <c r="P842" s="485"/>
      <c r="Q842" s="485"/>
      <c r="R842" s="485"/>
      <c r="S842" s="485"/>
      <c r="T842" s="485"/>
      <c r="U842" s="485"/>
      <c r="V842" s="485"/>
      <c r="W842" s="485"/>
      <c r="X842" s="485"/>
      <c r="Y842" s="485"/>
      <c r="Z842" s="485"/>
      <c r="AA842" s="31"/>
      <c r="AB842" s="190"/>
      <c r="AC842" s="191"/>
      <c r="AD842" s="192"/>
      <c r="AE842" s="126"/>
      <c r="AF842" s="327"/>
      <c r="AG842" s="129"/>
      <c r="AH842" s="129"/>
      <c r="AI842" s="129"/>
      <c r="AJ842" s="129"/>
      <c r="AK842" s="129"/>
      <c r="AL842" s="129"/>
      <c r="AM842" s="129"/>
      <c r="AN842" s="129"/>
      <c r="AO842" s="129"/>
      <c r="AP842" s="31"/>
      <c r="AQ842" s="45"/>
      <c r="AR842" s="31"/>
    </row>
    <row r="843" spans="1:44">
      <c r="A843" s="328"/>
      <c r="B843" s="330"/>
      <c r="C843" s="105"/>
      <c r="D843" s="139"/>
      <c r="E843" s="139"/>
      <c r="F843" s="142"/>
      <c r="G843" s="46"/>
      <c r="H843" s="46"/>
      <c r="I843" s="46"/>
      <c r="J843" s="46"/>
      <c r="K843" s="46"/>
      <c r="L843" s="46"/>
      <c r="M843" s="46"/>
      <c r="N843" s="46"/>
      <c r="O843" s="46"/>
      <c r="P843" s="46"/>
      <c r="Q843" s="46"/>
      <c r="R843" s="46"/>
      <c r="S843" s="46"/>
      <c r="T843" s="46"/>
      <c r="U843" s="46"/>
      <c r="V843" s="46"/>
      <c r="W843" s="46"/>
      <c r="X843" s="46"/>
      <c r="Y843" s="46"/>
      <c r="Z843" s="46"/>
      <c r="AA843" s="143"/>
      <c r="AB843" s="144"/>
      <c r="AC843" s="145"/>
      <c r="AD843" s="146"/>
      <c r="AE843" s="126"/>
      <c r="AF843" s="327"/>
      <c r="AG843" s="129"/>
      <c r="AH843" s="129"/>
      <c r="AI843" s="129"/>
      <c r="AJ843" s="129"/>
      <c r="AK843" s="129"/>
      <c r="AL843" s="129"/>
      <c r="AM843" s="129"/>
      <c r="AN843" s="129"/>
      <c r="AO843" s="129"/>
      <c r="AP843" s="31"/>
      <c r="AQ843" s="45"/>
      <c r="AR843" s="31"/>
    </row>
    <row r="844" spans="1:44" ht="5.25" customHeight="1">
      <c r="A844" s="328"/>
      <c r="B844" s="330"/>
      <c r="C844" s="105"/>
      <c r="D844" s="139"/>
      <c r="E844" s="139"/>
      <c r="F844" s="142"/>
      <c r="G844" s="46"/>
      <c r="H844" s="46"/>
      <c r="I844" s="46"/>
      <c r="J844" s="46"/>
      <c r="K844" s="46"/>
      <c r="L844" s="46"/>
      <c r="M844" s="46"/>
      <c r="N844" s="46"/>
      <c r="O844" s="46"/>
      <c r="P844" s="46"/>
      <c r="Q844" s="46"/>
      <c r="R844" s="46"/>
      <c r="S844" s="46"/>
      <c r="T844" s="46"/>
      <c r="U844" s="46"/>
      <c r="V844" s="46"/>
      <c r="W844" s="46"/>
      <c r="X844" s="46"/>
      <c r="Y844" s="46"/>
      <c r="Z844" s="46"/>
      <c r="AA844" s="143"/>
      <c r="AB844" s="144"/>
      <c r="AC844" s="145"/>
      <c r="AD844" s="146"/>
      <c r="AE844" s="126"/>
      <c r="AF844" s="327"/>
      <c r="AG844" s="129"/>
      <c r="AH844" s="129"/>
      <c r="AI844" s="129"/>
      <c r="AJ844" s="129"/>
      <c r="AK844" s="129"/>
      <c r="AL844" s="129"/>
      <c r="AM844" s="129"/>
      <c r="AN844" s="129"/>
      <c r="AO844" s="129"/>
      <c r="AP844" s="31"/>
      <c r="AQ844" s="45"/>
      <c r="AR844" s="31"/>
    </row>
    <row r="845" spans="1:44">
      <c r="A845" s="328"/>
      <c r="B845" s="330"/>
      <c r="C845" s="105"/>
      <c r="D845" s="139"/>
      <c r="E845" s="139"/>
      <c r="F845" s="142"/>
      <c r="G845" s="46"/>
      <c r="H845" s="46"/>
      <c r="I845" s="46"/>
      <c r="J845" s="46"/>
      <c r="K845" s="46"/>
      <c r="L845" s="46"/>
      <c r="M845" s="46"/>
      <c r="N845" s="46"/>
      <c r="O845" s="46"/>
      <c r="P845" s="46"/>
      <c r="Q845" s="46"/>
      <c r="R845" s="46"/>
      <c r="S845" s="46"/>
      <c r="T845" s="46"/>
      <c r="U845" s="46"/>
      <c r="V845" s="46"/>
      <c r="W845" s="46"/>
      <c r="X845" s="46"/>
      <c r="Y845" s="46"/>
      <c r="Z845" s="46"/>
      <c r="AA845" s="143"/>
      <c r="AB845" s="144"/>
      <c r="AC845" s="145"/>
      <c r="AD845" s="146"/>
      <c r="AE845" s="126"/>
      <c r="AF845" s="327"/>
      <c r="AG845" s="129"/>
      <c r="AH845" s="129"/>
      <c r="AI845" s="129"/>
      <c r="AJ845" s="129"/>
      <c r="AK845" s="129"/>
      <c r="AL845" s="129"/>
      <c r="AM845" s="129"/>
      <c r="AN845" s="129"/>
      <c r="AO845" s="129"/>
      <c r="AP845" s="31"/>
      <c r="AQ845" s="45"/>
      <c r="AR845" s="31"/>
    </row>
    <row r="846" spans="1:44" ht="13.5" customHeight="1">
      <c r="A846" s="2365" t="s">
        <v>574</v>
      </c>
      <c r="B846" s="2501" t="s">
        <v>1066</v>
      </c>
      <c r="C846" s="2381" t="s">
        <v>575</v>
      </c>
      <c r="D846" s="607" t="s">
        <v>538</v>
      </c>
      <c r="E846" s="2382" t="s">
        <v>576</v>
      </c>
      <c r="F846" s="613"/>
      <c r="G846" s="2383" t="s">
        <v>72</v>
      </c>
      <c r="H846" s="2383"/>
      <c r="I846" s="2383"/>
      <c r="J846" s="2383"/>
      <c r="K846" s="2383"/>
      <c r="L846" s="2383"/>
      <c r="M846" s="2384"/>
      <c r="N846" s="2385" t="s">
        <v>114</v>
      </c>
      <c r="O846" s="2385"/>
      <c r="P846" s="2385"/>
      <c r="Q846" s="2385"/>
      <c r="R846" s="2385"/>
      <c r="S846" s="2385"/>
      <c r="T846" s="2385"/>
      <c r="U846" s="2385"/>
      <c r="V846" s="2385"/>
      <c r="W846" s="610"/>
      <c r="X846" s="610"/>
      <c r="Y846" s="610"/>
      <c r="Z846" s="610"/>
      <c r="AA846" s="45"/>
      <c r="AB846" s="1082" t="s">
        <v>495</v>
      </c>
      <c r="AC846" s="1113"/>
      <c r="AD846" s="1114"/>
      <c r="AE846" s="126"/>
      <c r="AF846" s="327"/>
      <c r="AG846" s="129"/>
      <c r="AH846" s="129"/>
      <c r="AI846" s="129"/>
      <c r="AJ846" s="129"/>
      <c r="AK846" s="129"/>
      <c r="AL846" s="129"/>
      <c r="AM846" s="129"/>
      <c r="AN846" s="129"/>
      <c r="AO846" s="129"/>
      <c r="AP846" s="31"/>
      <c r="AQ846" s="45"/>
      <c r="AR846" s="31"/>
    </row>
    <row r="847" spans="1:44">
      <c r="A847" s="2365"/>
      <c r="B847" s="2501"/>
      <c r="C847" s="2381"/>
      <c r="D847" s="604"/>
      <c r="E847" s="2382"/>
      <c r="F847" s="613"/>
      <c r="G847" s="2383"/>
      <c r="H847" s="2383"/>
      <c r="I847" s="2383"/>
      <c r="J847" s="2383"/>
      <c r="K847" s="2383"/>
      <c r="L847" s="2383"/>
      <c r="M847" s="2384"/>
      <c r="N847" s="2385"/>
      <c r="O847" s="2385"/>
      <c r="P847" s="2385"/>
      <c r="Q847" s="2385"/>
      <c r="R847" s="2385"/>
      <c r="S847" s="2385"/>
      <c r="T847" s="2385"/>
      <c r="U847" s="2385"/>
      <c r="V847" s="2385"/>
      <c r="W847" s="610"/>
      <c r="X847" s="610"/>
      <c r="Y847" s="610"/>
      <c r="Z847" s="610"/>
      <c r="AA847" s="45"/>
      <c r="AB847" s="1082"/>
      <c r="AC847" s="1113"/>
      <c r="AD847" s="1114"/>
      <c r="AE847" s="126"/>
      <c r="AF847" s="327"/>
      <c r="AG847" s="129"/>
      <c r="AH847" s="129"/>
      <c r="AI847" s="129"/>
      <c r="AJ847" s="129"/>
      <c r="AK847" s="129"/>
      <c r="AL847" s="129"/>
      <c r="AM847" s="129"/>
      <c r="AN847" s="129"/>
      <c r="AO847" s="129"/>
      <c r="AP847" s="31"/>
      <c r="AQ847" s="45"/>
      <c r="AR847" s="31"/>
    </row>
    <row r="848" spans="1:44">
      <c r="A848" s="2365"/>
      <c r="B848" s="614"/>
      <c r="C848" s="2381"/>
      <c r="D848" s="604"/>
      <c r="E848" s="2382"/>
      <c r="F848" s="613"/>
      <c r="G848" s="615"/>
      <c r="H848" s="2366"/>
      <c r="I848" s="2366"/>
      <c r="J848" s="2366"/>
      <c r="K848" s="2366"/>
      <c r="L848" s="2366"/>
      <c r="M848" s="2366"/>
      <c r="N848" s="2366"/>
      <c r="O848" s="2366"/>
      <c r="P848" s="2366"/>
      <c r="Q848" s="2366"/>
      <c r="R848" s="2366"/>
      <c r="S848" s="2366"/>
      <c r="T848" s="2366"/>
      <c r="U848" s="2366"/>
      <c r="V848" s="2366"/>
      <c r="W848" s="2366"/>
      <c r="X848" s="2366"/>
      <c r="Y848" s="2366"/>
      <c r="Z848" s="2366"/>
      <c r="AA848" s="45"/>
      <c r="AB848" s="1082"/>
      <c r="AC848" s="1113"/>
      <c r="AD848" s="1114"/>
      <c r="AE848" s="126"/>
      <c r="AF848" s="327"/>
      <c r="AG848" s="129"/>
      <c r="AH848" s="129"/>
      <c r="AI848" s="129"/>
      <c r="AJ848" s="129"/>
      <c r="AK848" s="129"/>
      <c r="AL848" s="129"/>
      <c r="AM848" s="129"/>
      <c r="AN848" s="129"/>
      <c r="AO848" s="129"/>
      <c r="AP848" s="31"/>
      <c r="AQ848" s="45"/>
      <c r="AR848" s="31"/>
    </row>
    <row r="849" spans="1:44">
      <c r="A849" s="2365"/>
      <c r="B849" s="614"/>
      <c r="C849" s="2381"/>
      <c r="D849" s="604"/>
      <c r="E849" s="2382"/>
      <c r="F849" s="613"/>
      <c r="G849" s="2367" t="s">
        <v>223</v>
      </c>
      <c r="H849" s="2367"/>
      <c r="I849" s="2367"/>
      <c r="J849" s="2367"/>
      <c r="K849" s="2367"/>
      <c r="L849" s="2367"/>
      <c r="M849" s="2367"/>
      <c r="N849" s="2367"/>
      <c r="O849" s="2367"/>
      <c r="P849" s="2367"/>
      <c r="Q849" s="2367"/>
      <c r="R849" s="2367"/>
      <c r="S849" s="2367"/>
      <c r="T849" s="2367"/>
      <c r="U849" s="2367"/>
      <c r="V849" s="2367"/>
      <c r="W849" s="2367"/>
      <c r="X849" s="2367"/>
      <c r="Y849" s="2367"/>
      <c r="Z849" s="2367"/>
      <c r="AA849" s="45"/>
      <c r="AB849" s="144"/>
      <c r="AC849" s="145"/>
      <c r="AD849" s="146"/>
      <c r="AE849" s="126"/>
      <c r="AF849" s="327"/>
      <c r="AG849" s="129"/>
      <c r="AH849" s="129"/>
      <c r="AI849" s="129"/>
      <c r="AJ849" s="129"/>
      <c r="AK849" s="129"/>
      <c r="AL849" s="129"/>
      <c r="AM849" s="129"/>
      <c r="AN849" s="129"/>
      <c r="AO849" s="129"/>
      <c r="AP849" s="31"/>
      <c r="AQ849" s="45"/>
      <c r="AR849" s="31"/>
    </row>
    <row r="850" spans="1:44">
      <c r="A850" s="2365"/>
      <c r="B850" s="614"/>
      <c r="C850" s="2381"/>
      <c r="D850" s="604"/>
      <c r="E850" s="2382"/>
      <c r="F850" s="613"/>
      <c r="G850" s="2368"/>
      <c r="H850" s="2369"/>
      <c r="I850" s="2369"/>
      <c r="J850" s="2369"/>
      <c r="K850" s="2369"/>
      <c r="L850" s="2369"/>
      <c r="M850" s="2369"/>
      <c r="N850" s="2369"/>
      <c r="O850" s="2369"/>
      <c r="P850" s="2369"/>
      <c r="Q850" s="2369"/>
      <c r="R850" s="2369"/>
      <c r="S850" s="2369"/>
      <c r="T850" s="2369"/>
      <c r="U850" s="2369"/>
      <c r="V850" s="2369"/>
      <c r="W850" s="2369"/>
      <c r="X850" s="2369"/>
      <c r="Y850" s="2369"/>
      <c r="Z850" s="2370"/>
      <c r="AA850" s="45"/>
      <c r="AB850" s="144"/>
      <c r="AC850" s="145"/>
      <c r="AD850" s="146"/>
      <c r="AE850" s="126"/>
      <c r="AF850" s="327"/>
      <c r="AG850" s="129"/>
      <c r="AH850" s="129"/>
      <c r="AI850" s="129"/>
      <c r="AJ850" s="129"/>
      <c r="AK850" s="129"/>
      <c r="AL850" s="129"/>
      <c r="AM850" s="129"/>
      <c r="AN850" s="129"/>
      <c r="AO850" s="129"/>
      <c r="AP850" s="31"/>
      <c r="AQ850" s="45"/>
      <c r="AR850" s="31"/>
    </row>
    <row r="851" spans="1:44">
      <c r="A851" s="2365"/>
      <c r="B851" s="614"/>
      <c r="C851" s="2381"/>
      <c r="D851" s="604"/>
      <c r="E851" s="2382"/>
      <c r="F851" s="613"/>
      <c r="G851" s="2371"/>
      <c r="H851" s="2372"/>
      <c r="I851" s="2372"/>
      <c r="J851" s="2372"/>
      <c r="K851" s="2372"/>
      <c r="L851" s="2372"/>
      <c r="M851" s="2372"/>
      <c r="N851" s="2372"/>
      <c r="O851" s="2372"/>
      <c r="P851" s="2372"/>
      <c r="Q851" s="2372"/>
      <c r="R851" s="2372"/>
      <c r="S851" s="2372"/>
      <c r="T851" s="2372"/>
      <c r="U851" s="2372"/>
      <c r="V851" s="2372"/>
      <c r="W851" s="2372"/>
      <c r="X851" s="2372"/>
      <c r="Y851" s="2372"/>
      <c r="Z851" s="2373"/>
      <c r="AA851" s="45"/>
      <c r="AB851" s="144"/>
      <c r="AC851" s="145"/>
      <c r="AD851" s="146"/>
      <c r="AE851" s="126"/>
      <c r="AF851" s="327"/>
      <c r="AG851" s="129"/>
      <c r="AH851" s="129"/>
      <c r="AI851" s="129"/>
      <c r="AJ851" s="129"/>
      <c r="AK851" s="129"/>
      <c r="AL851" s="129"/>
      <c r="AM851" s="129"/>
      <c r="AN851" s="129"/>
      <c r="AO851" s="129"/>
      <c r="AP851" s="31"/>
      <c r="AQ851" s="45"/>
      <c r="AR851" s="31"/>
    </row>
    <row r="852" spans="1:44">
      <c r="A852" s="2365"/>
      <c r="B852" s="614"/>
      <c r="C852" s="2381"/>
      <c r="D852" s="604"/>
      <c r="E852" s="2382"/>
      <c r="F852" s="630"/>
      <c r="G852" s="2374"/>
      <c r="H852" s="2375"/>
      <c r="I852" s="2375"/>
      <c r="J852" s="2375"/>
      <c r="K852" s="2375"/>
      <c r="L852" s="2375"/>
      <c r="M852" s="2375"/>
      <c r="N852" s="2375"/>
      <c r="O852" s="2375"/>
      <c r="P852" s="2375"/>
      <c r="Q852" s="2375"/>
      <c r="R852" s="2375"/>
      <c r="S852" s="2375"/>
      <c r="T852" s="2375"/>
      <c r="U852" s="2375"/>
      <c r="V852" s="2375"/>
      <c r="W852" s="2375"/>
      <c r="X852" s="2375"/>
      <c r="Y852" s="2375"/>
      <c r="Z852" s="2376"/>
      <c r="AA852" s="231"/>
      <c r="AB852" s="144"/>
      <c r="AC852" s="145"/>
      <c r="AD852" s="146"/>
      <c r="AE852" s="126"/>
      <c r="AF852" s="327"/>
      <c r="AG852" s="129"/>
      <c r="AH852" s="129"/>
      <c r="AI852" s="129"/>
      <c r="AJ852" s="129"/>
      <c r="AK852" s="129"/>
      <c r="AL852" s="129"/>
      <c r="AM852" s="129"/>
      <c r="AN852" s="129"/>
      <c r="AO852" s="129"/>
      <c r="AP852" s="31"/>
      <c r="AQ852" s="45"/>
      <c r="AR852" s="31"/>
    </row>
    <row r="853" spans="1:44">
      <c r="A853" s="47"/>
      <c r="B853" s="59"/>
      <c r="C853" s="488"/>
      <c r="D853" s="47"/>
      <c r="E853" s="49"/>
      <c r="F853" s="32"/>
      <c r="G853" s="510"/>
      <c r="H853" s="510"/>
      <c r="I853" s="510"/>
      <c r="J853" s="510"/>
      <c r="K853" s="510"/>
      <c r="L853" s="510"/>
      <c r="M853" s="510"/>
      <c r="N853" s="510"/>
      <c r="O853" s="510"/>
      <c r="P853" s="510"/>
      <c r="Q853" s="510"/>
      <c r="R853" s="510"/>
      <c r="S853" s="510"/>
      <c r="T853" s="510"/>
      <c r="U853" s="510"/>
      <c r="V853" s="510"/>
      <c r="W853" s="510"/>
      <c r="X853" s="510"/>
      <c r="Y853" s="510"/>
      <c r="Z853" s="510"/>
      <c r="AA853" s="45"/>
      <c r="AB853" s="144"/>
      <c r="AC853" s="145"/>
      <c r="AD853" s="146"/>
      <c r="AE853" s="126"/>
      <c r="AF853" s="327"/>
      <c r="AG853" s="129"/>
      <c r="AH853" s="129"/>
      <c r="AI853" s="129"/>
      <c r="AJ853" s="129"/>
      <c r="AK853" s="129"/>
      <c r="AL853" s="129"/>
      <c r="AM853" s="129"/>
      <c r="AN853" s="129"/>
      <c r="AO853" s="129"/>
      <c r="AP853" s="31"/>
      <c r="AQ853" s="45"/>
      <c r="AR853" s="31"/>
    </row>
    <row r="854" spans="1:44">
      <c r="A854" s="47"/>
      <c r="B854" s="59"/>
      <c r="C854" s="488"/>
      <c r="D854" s="47"/>
      <c r="E854" s="49"/>
      <c r="F854" s="32"/>
      <c r="G854" s="359"/>
      <c r="H854" s="359"/>
      <c r="I854" s="359"/>
      <c r="J854" s="359"/>
      <c r="K854" s="359"/>
      <c r="L854" s="359"/>
      <c r="M854" s="359"/>
      <c r="N854" s="359"/>
      <c r="O854" s="359"/>
      <c r="P854" s="359"/>
      <c r="Q854" s="359"/>
      <c r="R854" s="359"/>
      <c r="S854" s="359"/>
      <c r="T854" s="359"/>
      <c r="U854" s="359"/>
      <c r="V854" s="359"/>
      <c r="W854" s="359"/>
      <c r="X854" s="359"/>
      <c r="Y854" s="359"/>
      <c r="Z854" s="359"/>
      <c r="AA854" s="45"/>
      <c r="AB854" s="144"/>
      <c r="AC854" s="145"/>
      <c r="AD854" s="146"/>
      <c r="AE854" s="126"/>
      <c r="AF854" s="327"/>
      <c r="AG854" s="129"/>
      <c r="AH854" s="129"/>
      <c r="AI854" s="129"/>
      <c r="AJ854" s="129"/>
      <c r="AK854" s="129"/>
      <c r="AL854" s="129"/>
      <c r="AM854" s="129"/>
      <c r="AN854" s="129"/>
      <c r="AO854" s="129"/>
      <c r="AP854" s="31"/>
      <c r="AQ854" s="45"/>
      <c r="AR854" s="31"/>
    </row>
    <row r="855" spans="1:44" ht="13.5" customHeight="1">
      <c r="A855" s="1008" t="s">
        <v>1070</v>
      </c>
      <c r="B855" s="2208" t="s">
        <v>1126</v>
      </c>
      <c r="C855" s="1497" t="s">
        <v>547</v>
      </c>
      <c r="D855" s="139" t="s">
        <v>292</v>
      </c>
      <c r="E855" s="1008" t="s">
        <v>545</v>
      </c>
      <c r="F855" s="142"/>
      <c r="G855" s="1011" t="s">
        <v>72</v>
      </c>
      <c r="H855" s="1011"/>
      <c r="I855" s="1011"/>
      <c r="J855" s="1011"/>
      <c r="K855" s="1011"/>
      <c r="L855" s="1011"/>
      <c r="M855" s="1012"/>
      <c r="N855" s="1058" t="s">
        <v>114</v>
      </c>
      <c r="O855" s="1058"/>
      <c r="P855" s="1058"/>
      <c r="Q855" s="1058"/>
      <c r="R855" s="1058"/>
      <c r="S855" s="1058"/>
      <c r="T855" s="1058"/>
      <c r="U855" s="1058"/>
      <c r="V855" s="1058"/>
      <c r="W855" s="31"/>
      <c r="X855" s="31"/>
      <c r="Y855" s="31"/>
      <c r="Z855" s="31"/>
      <c r="AA855" s="45"/>
      <c r="AB855" s="144"/>
      <c r="AC855" s="145"/>
      <c r="AD855" s="146"/>
      <c r="AE855" s="126"/>
      <c r="AF855" s="327"/>
      <c r="AG855" s="129"/>
      <c r="AH855" s="129"/>
      <c r="AI855" s="129"/>
      <c r="AJ855" s="129"/>
      <c r="AK855" s="129"/>
      <c r="AL855" s="129"/>
      <c r="AM855" s="129"/>
      <c r="AN855" s="129"/>
      <c r="AO855" s="129"/>
      <c r="AP855" s="31"/>
      <c r="AQ855" s="45"/>
      <c r="AR855" s="31"/>
    </row>
    <row r="856" spans="1:44">
      <c r="A856" s="1008"/>
      <c r="B856" s="2209"/>
      <c r="C856" s="1497"/>
      <c r="D856" s="139"/>
      <c r="E856" s="1008"/>
      <c r="F856" s="142"/>
      <c r="G856" s="1011"/>
      <c r="H856" s="1011"/>
      <c r="I856" s="1011"/>
      <c r="J856" s="1011"/>
      <c r="K856" s="1011"/>
      <c r="L856" s="1011"/>
      <c r="M856" s="1012"/>
      <c r="N856" s="1058"/>
      <c r="O856" s="1058"/>
      <c r="P856" s="1058"/>
      <c r="Q856" s="1058"/>
      <c r="R856" s="1058"/>
      <c r="S856" s="1058"/>
      <c r="T856" s="1058"/>
      <c r="U856" s="1058"/>
      <c r="V856" s="1058"/>
      <c r="W856" s="31"/>
      <c r="X856" s="31"/>
      <c r="Y856" s="31"/>
      <c r="Z856" s="31"/>
      <c r="AA856" s="45"/>
      <c r="AB856" s="144"/>
      <c r="AC856" s="145"/>
      <c r="AD856" s="146"/>
      <c r="AE856" s="126"/>
      <c r="AF856" s="327"/>
      <c r="AG856" s="129"/>
      <c r="AH856" s="129"/>
      <c r="AI856" s="129"/>
      <c r="AJ856" s="129"/>
      <c r="AK856" s="129"/>
      <c r="AL856" s="129"/>
      <c r="AM856" s="129"/>
      <c r="AN856" s="129"/>
      <c r="AO856" s="129"/>
      <c r="AP856" s="31"/>
      <c r="AQ856" s="45"/>
      <c r="AR856" s="31"/>
    </row>
    <row r="857" spans="1:44">
      <c r="A857" s="1008"/>
      <c r="B857" s="330"/>
      <c r="C857" s="1497"/>
      <c r="D857" s="139"/>
      <c r="E857" s="1008"/>
      <c r="F857" s="142"/>
      <c r="G857" s="31"/>
      <c r="H857" s="31"/>
      <c r="I857" s="31"/>
      <c r="J857" s="31"/>
      <c r="K857" s="31"/>
      <c r="L857" s="31"/>
      <c r="M857" s="31"/>
      <c r="N857" s="31"/>
      <c r="O857" s="31"/>
      <c r="P857" s="31"/>
      <c r="Q857" s="31"/>
      <c r="R857" s="31"/>
      <c r="S857" s="31"/>
      <c r="T857" s="31"/>
      <c r="U857" s="31"/>
      <c r="V857" s="31"/>
      <c r="W857" s="31"/>
      <c r="X857" s="31"/>
      <c r="Y857" s="31"/>
      <c r="Z857" s="31"/>
      <c r="AA857" s="45"/>
      <c r="AB857" s="144"/>
      <c r="AC857" s="145"/>
      <c r="AD857" s="146"/>
      <c r="AE857" s="126"/>
      <c r="AF857" s="327"/>
      <c r="AG857" s="129"/>
      <c r="AH857" s="129"/>
      <c r="AI857" s="129"/>
      <c r="AJ857" s="129"/>
      <c r="AK857" s="129"/>
      <c r="AL857" s="129"/>
      <c r="AM857" s="129"/>
      <c r="AN857" s="129"/>
      <c r="AO857" s="129"/>
      <c r="AP857" s="31"/>
      <c r="AQ857" s="45"/>
      <c r="AR857" s="31"/>
    </row>
    <row r="858" spans="1:44">
      <c r="A858" s="1008"/>
      <c r="B858" s="330"/>
      <c r="C858" s="1497"/>
      <c r="D858" s="139"/>
      <c r="E858" s="1008"/>
      <c r="F858" s="142"/>
      <c r="G858" s="1140" t="s">
        <v>229</v>
      </c>
      <c r="H858" s="1140"/>
      <c r="I858" s="1140"/>
      <c r="J858" s="1140"/>
      <c r="K858" s="1140"/>
      <c r="L858" s="1140"/>
      <c r="M858" s="1140"/>
      <c r="N858" s="1140"/>
      <c r="O858" s="1140"/>
      <c r="P858" s="1140"/>
      <c r="Q858" s="1140"/>
      <c r="R858" s="1140"/>
      <c r="S858" s="1140"/>
      <c r="T858" s="1140"/>
      <c r="U858" s="1140"/>
      <c r="V858" s="1140"/>
      <c r="W858" s="1140"/>
      <c r="X858" s="1140"/>
      <c r="Y858" s="1140"/>
      <c r="Z858" s="1140"/>
      <c r="AA858" s="2326"/>
      <c r="AB858" s="144"/>
      <c r="AC858" s="145"/>
      <c r="AD858" s="146"/>
      <c r="AE858" s="126"/>
      <c r="AF858" s="327"/>
      <c r="AG858" s="129"/>
      <c r="AH858" s="129"/>
      <c r="AI858" s="129"/>
      <c r="AJ858" s="129"/>
      <c r="AK858" s="129"/>
      <c r="AL858" s="129"/>
      <c r="AM858" s="129"/>
      <c r="AN858" s="129"/>
      <c r="AO858" s="129"/>
      <c r="AP858" s="31"/>
      <c r="AQ858" s="45"/>
      <c r="AR858" s="31"/>
    </row>
    <row r="859" spans="1:44">
      <c r="A859" s="47"/>
      <c r="B859" s="330"/>
      <c r="C859" s="488"/>
      <c r="D859" s="139"/>
      <c r="E859" s="47"/>
      <c r="F859" s="142"/>
      <c r="G859" s="2327"/>
      <c r="H859" s="2327"/>
      <c r="I859" s="2327"/>
      <c r="J859" s="2327"/>
      <c r="K859" s="2327"/>
      <c r="L859" s="2327"/>
      <c r="M859" s="2327"/>
      <c r="N859" s="2327"/>
      <c r="O859" s="2327"/>
      <c r="P859" s="2327"/>
      <c r="Q859" s="2327"/>
      <c r="R859" s="2327"/>
      <c r="S859" s="2327"/>
      <c r="T859" s="2327"/>
      <c r="U859" s="2327"/>
      <c r="V859" s="2327"/>
      <c r="W859" s="2327"/>
      <c r="X859" s="2327"/>
      <c r="Y859" s="2327"/>
      <c r="Z859" s="2327"/>
      <c r="AA859" s="45"/>
      <c r="AB859" s="144"/>
      <c r="AC859" s="145"/>
      <c r="AD859" s="146"/>
      <c r="AE859" s="126"/>
      <c r="AF859" s="327"/>
      <c r="AG859" s="129"/>
      <c r="AH859" s="129"/>
      <c r="AI859" s="129"/>
      <c r="AJ859" s="129"/>
      <c r="AK859" s="129"/>
      <c r="AL859" s="129"/>
      <c r="AM859" s="129"/>
      <c r="AN859" s="129"/>
      <c r="AO859" s="129"/>
      <c r="AP859" s="31"/>
      <c r="AQ859" s="45"/>
      <c r="AR859" s="31"/>
    </row>
    <row r="860" spans="1:44">
      <c r="A860" s="47"/>
      <c r="B860" s="330"/>
      <c r="C860" s="488"/>
      <c r="D860" s="139"/>
      <c r="E860" s="47"/>
      <c r="F860" s="142"/>
      <c r="G860" s="2327"/>
      <c r="H860" s="2327"/>
      <c r="I860" s="2327"/>
      <c r="J860" s="2327"/>
      <c r="K860" s="2327"/>
      <c r="L860" s="2327"/>
      <c r="M860" s="2327"/>
      <c r="N860" s="2327"/>
      <c r="O860" s="2327"/>
      <c r="P860" s="2327"/>
      <c r="Q860" s="2327"/>
      <c r="R860" s="2327"/>
      <c r="S860" s="2327"/>
      <c r="T860" s="2327"/>
      <c r="U860" s="2327"/>
      <c r="V860" s="2327"/>
      <c r="W860" s="2327"/>
      <c r="X860" s="2327"/>
      <c r="Y860" s="2327"/>
      <c r="Z860" s="2327"/>
      <c r="AA860" s="45"/>
      <c r="AB860" s="144"/>
      <c r="AC860" s="145"/>
      <c r="AD860" s="146"/>
      <c r="AE860" s="126"/>
      <c r="AF860" s="327"/>
      <c r="AG860" s="129"/>
      <c r="AH860" s="129"/>
      <c r="AI860" s="129"/>
      <c r="AJ860" s="129"/>
      <c r="AK860" s="129"/>
      <c r="AL860" s="129"/>
      <c r="AM860" s="129"/>
      <c r="AN860" s="129"/>
      <c r="AO860" s="129"/>
      <c r="AP860" s="31"/>
      <c r="AQ860" s="45"/>
      <c r="AR860" s="31"/>
    </row>
    <row r="861" spans="1:44">
      <c r="A861" s="47"/>
      <c r="B861" s="330"/>
      <c r="C861" s="488"/>
      <c r="D861" s="139"/>
      <c r="E861" s="47"/>
      <c r="F861" s="142"/>
      <c r="G861" s="2327"/>
      <c r="H861" s="2327"/>
      <c r="I861" s="2327"/>
      <c r="J861" s="2327"/>
      <c r="K861" s="2327"/>
      <c r="L861" s="2327"/>
      <c r="M861" s="2327"/>
      <c r="N861" s="2327"/>
      <c r="O861" s="2327"/>
      <c r="P861" s="2327"/>
      <c r="Q861" s="2327"/>
      <c r="R861" s="2327"/>
      <c r="S861" s="2327"/>
      <c r="T861" s="2327"/>
      <c r="U861" s="2327"/>
      <c r="V861" s="2327"/>
      <c r="W861" s="2327"/>
      <c r="X861" s="2327"/>
      <c r="Y861" s="2327"/>
      <c r="Z861" s="2327"/>
      <c r="AA861" s="45"/>
      <c r="AB861" s="144"/>
      <c r="AC861" s="145"/>
      <c r="AD861" s="146"/>
      <c r="AE861" s="126"/>
      <c r="AF861" s="327"/>
      <c r="AG861" s="129"/>
      <c r="AH861" s="129"/>
      <c r="AI861" s="129"/>
      <c r="AJ861" s="129"/>
      <c r="AK861" s="129"/>
      <c r="AL861" s="129"/>
      <c r="AM861" s="129"/>
      <c r="AN861" s="129"/>
      <c r="AO861" s="129"/>
      <c r="AP861" s="31"/>
      <c r="AQ861" s="45"/>
      <c r="AR861" s="31"/>
    </row>
    <row r="862" spans="1:44">
      <c r="A862" s="47"/>
      <c r="B862" s="330"/>
      <c r="C862" s="488"/>
      <c r="D862" s="139"/>
      <c r="E862" s="47"/>
      <c r="F862" s="142"/>
      <c r="G862" s="2327"/>
      <c r="H862" s="2327"/>
      <c r="I862" s="2327"/>
      <c r="J862" s="2327"/>
      <c r="K862" s="2327"/>
      <c r="L862" s="2327"/>
      <c r="M862" s="2327"/>
      <c r="N862" s="2327"/>
      <c r="O862" s="2327"/>
      <c r="P862" s="2327"/>
      <c r="Q862" s="2327"/>
      <c r="R862" s="2327"/>
      <c r="S862" s="2327"/>
      <c r="T862" s="2327"/>
      <c r="U862" s="2327"/>
      <c r="V862" s="2327"/>
      <c r="W862" s="2327"/>
      <c r="X862" s="2327"/>
      <c r="Y862" s="2327"/>
      <c r="Z862" s="2327"/>
      <c r="AA862" s="45"/>
      <c r="AB862" s="144"/>
      <c r="AC862" s="145"/>
      <c r="AD862" s="146"/>
      <c r="AE862" s="126"/>
      <c r="AF862" s="327"/>
      <c r="AG862" s="129"/>
      <c r="AH862" s="129"/>
      <c r="AI862" s="129"/>
      <c r="AJ862" s="129"/>
      <c r="AK862" s="129"/>
      <c r="AL862" s="129"/>
      <c r="AM862" s="129"/>
      <c r="AN862" s="129"/>
      <c r="AO862" s="129"/>
      <c r="AP862" s="31"/>
      <c r="AQ862" s="45"/>
      <c r="AR862" s="31"/>
    </row>
    <row r="863" spans="1:44">
      <c r="A863" s="368"/>
      <c r="B863" s="59"/>
      <c r="C863" s="488"/>
      <c r="D863" s="47"/>
      <c r="E863" s="49"/>
      <c r="F863" s="32"/>
      <c r="G863" s="38"/>
      <c r="H863" s="38"/>
      <c r="I863" s="38"/>
      <c r="J863" s="38"/>
      <c r="K863" s="38"/>
      <c r="L863" s="38"/>
      <c r="M863" s="38"/>
      <c r="N863" s="46"/>
      <c r="O863" s="46"/>
      <c r="P863" s="46"/>
      <c r="Q863" s="46"/>
      <c r="R863" s="46"/>
      <c r="S863" s="46"/>
      <c r="T863" s="46"/>
      <c r="U863" s="46"/>
      <c r="V863" s="46"/>
      <c r="W863" s="31"/>
      <c r="X863" s="31"/>
      <c r="Y863" s="31"/>
      <c r="Z863" s="31"/>
      <c r="AA863" s="143"/>
      <c r="AB863" s="144"/>
      <c r="AC863" s="145"/>
      <c r="AD863" s="146"/>
      <c r="AE863" s="126"/>
      <c r="AF863" s="327"/>
      <c r="AG863" s="129"/>
      <c r="AH863" s="129"/>
      <c r="AI863" s="129"/>
      <c r="AJ863" s="129"/>
      <c r="AK863" s="129"/>
      <c r="AL863" s="129"/>
      <c r="AM863" s="129"/>
      <c r="AN863" s="129"/>
      <c r="AO863" s="129"/>
      <c r="AP863" s="31"/>
      <c r="AQ863" s="45"/>
      <c r="AR863" s="31"/>
    </row>
    <row r="864" spans="1:44">
      <c r="A864" s="368"/>
      <c r="B864" s="59"/>
      <c r="C864" s="488"/>
      <c r="D864" s="47"/>
      <c r="E864" s="49"/>
      <c r="F864" s="32"/>
      <c r="G864" s="38"/>
      <c r="H864" s="38"/>
      <c r="I864" s="38"/>
      <c r="J864" s="38"/>
      <c r="K864" s="38"/>
      <c r="L864" s="38"/>
      <c r="M864" s="38"/>
      <c r="N864" s="46"/>
      <c r="O864" s="46"/>
      <c r="P864" s="46"/>
      <c r="Q864" s="46"/>
      <c r="R864" s="46"/>
      <c r="S864" s="46"/>
      <c r="T864" s="46"/>
      <c r="U864" s="46"/>
      <c r="V864" s="46"/>
      <c r="W864" s="31"/>
      <c r="X864" s="31"/>
      <c r="Y864" s="31"/>
      <c r="Z864" s="31"/>
      <c r="AA864" s="143"/>
      <c r="AB864" s="144"/>
      <c r="AC864" s="145"/>
      <c r="AD864" s="146"/>
      <c r="AE864" s="126"/>
      <c r="AF864" s="327"/>
      <c r="AG864" s="129"/>
      <c r="AH864" s="129"/>
      <c r="AI864" s="129"/>
      <c r="AJ864" s="129"/>
      <c r="AK864" s="129"/>
      <c r="AL864" s="129"/>
      <c r="AM864" s="129"/>
      <c r="AN864" s="129"/>
      <c r="AO864" s="129"/>
      <c r="AP864" s="31"/>
      <c r="AQ864" s="45"/>
      <c r="AR864" s="31"/>
    </row>
    <row r="865" spans="1:44" ht="5.25" customHeight="1">
      <c r="A865" s="368"/>
      <c r="B865" s="59"/>
      <c r="C865" s="488"/>
      <c r="D865" s="47"/>
      <c r="E865" s="49"/>
      <c r="F865" s="32"/>
      <c r="G865" s="38"/>
      <c r="H865" s="38"/>
      <c r="I865" s="38"/>
      <c r="J865" s="38"/>
      <c r="K865" s="38"/>
      <c r="L865" s="38"/>
      <c r="M865" s="38"/>
      <c r="N865" s="46"/>
      <c r="O865" s="46"/>
      <c r="P865" s="46"/>
      <c r="Q865" s="46"/>
      <c r="R865" s="46"/>
      <c r="S865" s="46"/>
      <c r="T865" s="46"/>
      <c r="U865" s="46"/>
      <c r="V865" s="46"/>
      <c r="W865" s="31"/>
      <c r="X865" s="31"/>
      <c r="Y865" s="31"/>
      <c r="Z865" s="31"/>
      <c r="AA865" s="143"/>
      <c r="AB865" s="144"/>
      <c r="AC865" s="145"/>
      <c r="AD865" s="146"/>
      <c r="AE865" s="126"/>
      <c r="AF865" s="327"/>
      <c r="AG865" s="129"/>
      <c r="AH865" s="129"/>
      <c r="AI865" s="129"/>
      <c r="AJ865" s="129"/>
      <c r="AK865" s="129"/>
      <c r="AL865" s="129"/>
      <c r="AM865" s="129"/>
      <c r="AN865" s="129"/>
      <c r="AO865" s="129"/>
      <c r="AP865" s="31"/>
      <c r="AQ865" s="45"/>
      <c r="AR865" s="31"/>
    </row>
    <row r="866" spans="1:44" ht="13.5" customHeight="1">
      <c r="A866" s="1056" t="s">
        <v>1071</v>
      </c>
      <c r="B866" s="1090" t="s">
        <v>1127</v>
      </c>
      <c r="C866" s="1497" t="s">
        <v>582</v>
      </c>
      <c r="D866" s="63" t="s">
        <v>241</v>
      </c>
      <c r="E866" s="1008" t="s">
        <v>583</v>
      </c>
      <c r="F866" s="32"/>
      <c r="G866" s="1217" t="s">
        <v>72</v>
      </c>
      <c r="H866" s="1217"/>
      <c r="I866" s="1217"/>
      <c r="J866" s="1217"/>
      <c r="K866" s="1217"/>
      <c r="L866" s="1217"/>
      <c r="M866" s="2158"/>
      <c r="N866" s="1322" t="s">
        <v>116</v>
      </c>
      <c r="O866" s="1679"/>
      <c r="P866" s="1679"/>
      <c r="Q866" s="1679"/>
      <c r="R866" s="1679"/>
      <c r="S866" s="1679"/>
      <c r="T866" s="1679"/>
      <c r="U866" s="1679"/>
      <c r="V866" s="1323"/>
      <c r="W866" s="31"/>
      <c r="X866" s="31"/>
      <c r="Y866" s="31"/>
      <c r="Z866" s="31"/>
      <c r="AA866" s="143"/>
      <c r="AB866" s="1082" t="s">
        <v>495</v>
      </c>
      <c r="AC866" s="1113"/>
      <c r="AD866" s="1114"/>
      <c r="AE866" s="126"/>
      <c r="AF866" s="327"/>
      <c r="AG866" s="129"/>
      <c r="AH866" s="129"/>
      <c r="AI866" s="129"/>
      <c r="AJ866" s="129"/>
      <c r="AK866" s="129"/>
      <c r="AL866" s="129"/>
      <c r="AM866" s="129"/>
      <c r="AN866" s="129"/>
      <c r="AO866" s="129"/>
      <c r="AP866" s="31"/>
      <c r="AQ866" s="45"/>
      <c r="AR866" s="31"/>
    </row>
    <row r="867" spans="1:44">
      <c r="A867" s="1056"/>
      <c r="B867" s="1090"/>
      <c r="C867" s="1497"/>
      <c r="D867" s="47"/>
      <c r="E867" s="1008"/>
      <c r="F867" s="32"/>
      <c r="G867" s="1217"/>
      <c r="H867" s="1217"/>
      <c r="I867" s="1217"/>
      <c r="J867" s="1217"/>
      <c r="K867" s="1217"/>
      <c r="L867" s="1217"/>
      <c r="M867" s="2158"/>
      <c r="N867" s="1324"/>
      <c r="O867" s="1680"/>
      <c r="P867" s="1680"/>
      <c r="Q867" s="1680"/>
      <c r="R867" s="1680"/>
      <c r="S867" s="1680"/>
      <c r="T867" s="1680"/>
      <c r="U867" s="1680"/>
      <c r="V867" s="1325"/>
      <c r="W867" s="31"/>
      <c r="X867" s="31"/>
      <c r="Y867" s="31"/>
      <c r="Z867" s="31"/>
      <c r="AA867" s="143"/>
      <c r="AB867" s="1082"/>
      <c r="AC867" s="1113"/>
      <c r="AD867" s="1114"/>
      <c r="AE867" s="126"/>
      <c r="AF867" s="327"/>
      <c r="AG867" s="129"/>
      <c r="AH867" s="129"/>
      <c r="AI867" s="129"/>
      <c r="AJ867" s="129"/>
      <c r="AK867" s="129"/>
      <c r="AL867" s="129"/>
      <c r="AM867" s="129"/>
      <c r="AN867" s="129"/>
      <c r="AO867" s="129"/>
      <c r="AP867" s="31"/>
      <c r="AQ867" s="45"/>
      <c r="AR867" s="31"/>
    </row>
    <row r="868" spans="1:44">
      <c r="A868" s="1056"/>
      <c r="B868" s="59"/>
      <c r="C868" s="1497"/>
      <c r="D868" s="47"/>
      <c r="E868" s="1008"/>
      <c r="F868" s="32"/>
      <c r="G868" s="31"/>
      <c r="H868" s="31"/>
      <c r="I868" s="31"/>
      <c r="J868" s="31"/>
      <c r="K868" s="31"/>
      <c r="L868" s="31"/>
      <c r="M868" s="31"/>
      <c r="N868" s="31"/>
      <c r="O868" s="31"/>
      <c r="P868" s="31"/>
      <c r="Q868" s="31"/>
      <c r="R868" s="31"/>
      <c r="S868" s="31"/>
      <c r="T868" s="31"/>
      <c r="U868" s="31"/>
      <c r="V868" s="31"/>
      <c r="W868" s="31"/>
      <c r="X868" s="31"/>
      <c r="Y868" s="31"/>
      <c r="Z868" s="31"/>
      <c r="AA868" s="143"/>
      <c r="AB868" s="1082"/>
      <c r="AC868" s="1113"/>
      <c r="AD868" s="1114"/>
      <c r="AE868" s="126"/>
      <c r="AF868" s="327"/>
      <c r="AG868" s="129"/>
      <c r="AH868" s="129"/>
      <c r="AI868" s="129"/>
      <c r="AJ868" s="129"/>
      <c r="AK868" s="129"/>
      <c r="AL868" s="129"/>
      <c r="AM868" s="129"/>
      <c r="AN868" s="129"/>
      <c r="AO868" s="129"/>
      <c r="AP868" s="31"/>
      <c r="AQ868" s="45"/>
      <c r="AR868" s="31"/>
    </row>
    <row r="869" spans="1:44">
      <c r="A869" s="1056"/>
      <c r="B869" s="59"/>
      <c r="C869" s="1497"/>
      <c r="D869" s="47"/>
      <c r="E869" s="1008"/>
      <c r="F869" s="32"/>
      <c r="G869" s="31"/>
      <c r="H869" s="31"/>
      <c r="I869" s="31"/>
      <c r="J869" s="31"/>
      <c r="K869" s="31"/>
      <c r="L869" s="31"/>
      <c r="M869" s="31"/>
      <c r="N869" s="31"/>
      <c r="O869" s="31"/>
      <c r="P869" s="31"/>
      <c r="Q869" s="31"/>
      <c r="R869" s="31"/>
      <c r="S869" s="31"/>
      <c r="T869" s="31"/>
      <c r="U869" s="31"/>
      <c r="V869" s="31"/>
      <c r="W869" s="31"/>
      <c r="X869" s="31"/>
      <c r="Y869" s="31"/>
      <c r="Z869" s="31"/>
      <c r="AA869" s="143"/>
      <c r="AB869" s="144"/>
      <c r="AC869" s="145"/>
      <c r="AD869" s="146"/>
      <c r="AE869" s="126"/>
      <c r="AF869" s="327"/>
      <c r="AG869" s="129"/>
      <c r="AH869" s="129"/>
      <c r="AI869" s="129"/>
      <c r="AJ869" s="129"/>
      <c r="AK869" s="129"/>
      <c r="AL869" s="129"/>
      <c r="AM869" s="129"/>
      <c r="AN869" s="129"/>
      <c r="AO869" s="129"/>
      <c r="AP869" s="31"/>
      <c r="AQ869" s="45"/>
      <c r="AR869" s="31"/>
    </row>
    <row r="870" spans="1:44">
      <c r="A870" s="1056"/>
      <c r="B870" s="59"/>
      <c r="C870" s="488"/>
      <c r="D870" s="47"/>
      <c r="E870" s="49"/>
      <c r="F870" s="32"/>
      <c r="G870" s="31"/>
      <c r="H870" s="31"/>
      <c r="I870" s="31"/>
      <c r="J870" s="31"/>
      <c r="K870" s="31"/>
      <c r="L870" s="38"/>
      <c r="M870" s="38"/>
      <c r="N870" s="31"/>
      <c r="O870" s="31"/>
      <c r="P870" s="31"/>
      <c r="Q870" s="31"/>
      <c r="R870" s="31"/>
      <c r="S870" s="31"/>
      <c r="T870" s="31"/>
      <c r="U870" s="31"/>
      <c r="V870" s="31"/>
      <c r="W870" s="31"/>
      <c r="X870" s="31"/>
      <c r="Y870" s="31"/>
      <c r="Z870" s="31"/>
      <c r="AA870" s="143"/>
      <c r="AB870" s="144"/>
      <c r="AC870" s="145"/>
      <c r="AD870" s="146"/>
      <c r="AE870" s="126"/>
      <c r="AF870" s="327"/>
      <c r="AG870" s="129"/>
      <c r="AH870" s="129"/>
      <c r="AI870" s="129"/>
      <c r="AJ870" s="129"/>
      <c r="AK870" s="129"/>
      <c r="AL870" s="129"/>
      <c r="AM870" s="129"/>
      <c r="AN870" s="129"/>
      <c r="AO870" s="129"/>
      <c r="AP870" s="31"/>
      <c r="AQ870" s="45"/>
      <c r="AR870" s="31"/>
    </row>
    <row r="871" spans="1:44" ht="13.5" customHeight="1">
      <c r="A871" s="2328" t="s">
        <v>1072</v>
      </c>
      <c r="B871" s="1090" t="s">
        <v>1128</v>
      </c>
      <c r="C871" s="1497" t="s">
        <v>584</v>
      </c>
      <c r="D871" s="63" t="s">
        <v>241</v>
      </c>
      <c r="E871" s="2329" t="s">
        <v>585</v>
      </c>
      <c r="F871" s="32"/>
      <c r="G871" s="1217" t="s">
        <v>72</v>
      </c>
      <c r="H871" s="1217"/>
      <c r="I871" s="1217"/>
      <c r="J871" s="1217"/>
      <c r="K871" s="1217"/>
      <c r="L871" s="1217"/>
      <c r="M871" s="2158"/>
      <c r="N871" s="1322" t="s">
        <v>116</v>
      </c>
      <c r="O871" s="1679"/>
      <c r="P871" s="1679"/>
      <c r="Q871" s="1679"/>
      <c r="R871" s="1679"/>
      <c r="S871" s="1679"/>
      <c r="T871" s="1679"/>
      <c r="U871" s="1679"/>
      <c r="V871" s="1323"/>
      <c r="W871" s="31"/>
      <c r="X871" s="31"/>
      <c r="Y871" s="31"/>
      <c r="Z871" s="31"/>
      <c r="AA871" s="143"/>
      <c r="AB871" s="1082" t="s">
        <v>495</v>
      </c>
      <c r="AC871" s="1113"/>
      <c r="AD871" s="1114"/>
      <c r="AE871" s="126"/>
      <c r="AF871" s="327"/>
      <c r="AG871" s="129"/>
      <c r="AH871" s="129"/>
      <c r="AI871" s="129"/>
      <c r="AJ871" s="129"/>
      <c r="AK871" s="129"/>
      <c r="AL871" s="129"/>
      <c r="AM871" s="129"/>
      <c r="AN871" s="129"/>
      <c r="AO871" s="129"/>
      <c r="AP871" s="31"/>
      <c r="AQ871" s="45"/>
      <c r="AR871" s="31"/>
    </row>
    <row r="872" spans="1:44">
      <c r="A872" s="2328"/>
      <c r="B872" s="1090"/>
      <c r="C872" s="1497"/>
      <c r="D872" s="47"/>
      <c r="E872" s="2329"/>
      <c r="F872" s="32"/>
      <c r="G872" s="1217"/>
      <c r="H872" s="1217"/>
      <c r="I872" s="1217"/>
      <c r="J872" s="1217"/>
      <c r="K872" s="1217"/>
      <c r="L872" s="1217"/>
      <c r="M872" s="2158"/>
      <c r="N872" s="1324"/>
      <c r="O872" s="1680"/>
      <c r="P872" s="1680"/>
      <c r="Q872" s="1680"/>
      <c r="R872" s="1680"/>
      <c r="S872" s="1680"/>
      <c r="T872" s="1680"/>
      <c r="U872" s="1680"/>
      <c r="V872" s="1325"/>
      <c r="W872" s="31"/>
      <c r="X872" s="31"/>
      <c r="Y872" s="31"/>
      <c r="Z872" s="31"/>
      <c r="AA872" s="143"/>
      <c r="AB872" s="1082"/>
      <c r="AC872" s="1113"/>
      <c r="AD872" s="1114"/>
      <c r="AE872" s="126"/>
      <c r="AF872" s="327"/>
      <c r="AG872" s="129"/>
      <c r="AH872" s="129"/>
      <c r="AI872" s="129"/>
      <c r="AJ872" s="129"/>
      <c r="AK872" s="129"/>
      <c r="AL872" s="129"/>
      <c r="AM872" s="129"/>
      <c r="AN872" s="129"/>
      <c r="AO872" s="129"/>
      <c r="AP872" s="31"/>
      <c r="AQ872" s="45"/>
      <c r="AR872" s="31"/>
    </row>
    <row r="873" spans="1:44">
      <c r="A873" s="2328"/>
      <c r="B873" s="369"/>
      <c r="C873" s="1497"/>
      <c r="D873" s="47"/>
      <c r="E873" s="2329"/>
      <c r="F873" s="32"/>
      <c r="G873" s="31"/>
      <c r="H873" s="31"/>
      <c r="I873" s="31"/>
      <c r="J873" s="31"/>
      <c r="K873" s="31"/>
      <c r="L873" s="31"/>
      <c r="M873" s="31"/>
      <c r="N873" s="31"/>
      <c r="O873" s="31"/>
      <c r="P873" s="31"/>
      <c r="Q873" s="31"/>
      <c r="R873" s="31"/>
      <c r="S873" s="31"/>
      <c r="T873" s="31"/>
      <c r="U873" s="31"/>
      <c r="V873" s="31"/>
      <c r="W873" s="31"/>
      <c r="X873" s="31"/>
      <c r="Y873" s="31"/>
      <c r="Z873" s="31"/>
      <c r="AA873" s="143"/>
      <c r="AB873" s="1082"/>
      <c r="AC873" s="1113"/>
      <c r="AD873" s="1114"/>
      <c r="AE873" s="126"/>
      <c r="AF873" s="327"/>
      <c r="AG873" s="129"/>
      <c r="AH873" s="129"/>
      <c r="AI873" s="129"/>
      <c r="AJ873" s="129"/>
      <c r="AK873" s="129"/>
      <c r="AL873" s="129"/>
      <c r="AM873" s="129"/>
      <c r="AN873" s="129"/>
      <c r="AO873" s="129"/>
      <c r="AP873" s="31"/>
      <c r="AQ873" s="45"/>
      <c r="AR873" s="31"/>
    </row>
    <row r="874" spans="1:44">
      <c r="A874" s="367"/>
      <c r="B874" s="369"/>
      <c r="C874" s="1497"/>
      <c r="D874" s="47"/>
      <c r="E874" s="2329"/>
      <c r="F874" s="32"/>
      <c r="G874" s="31"/>
      <c r="H874" s="31"/>
      <c r="I874" s="31"/>
      <c r="J874" s="31"/>
      <c r="K874" s="31"/>
      <c r="L874" s="31"/>
      <c r="M874" s="31"/>
      <c r="N874" s="31"/>
      <c r="O874" s="31"/>
      <c r="P874" s="31"/>
      <c r="Q874" s="31"/>
      <c r="R874" s="31"/>
      <c r="S874" s="31"/>
      <c r="T874" s="31"/>
      <c r="U874" s="31"/>
      <c r="V874" s="31"/>
      <c r="W874" s="31"/>
      <c r="X874" s="31"/>
      <c r="Y874" s="31"/>
      <c r="Z874" s="31"/>
      <c r="AA874" s="143"/>
      <c r="AB874" s="144"/>
      <c r="AC874" s="145"/>
      <c r="AD874" s="146"/>
      <c r="AE874" s="126"/>
      <c r="AF874" s="327"/>
      <c r="AG874" s="129"/>
      <c r="AH874" s="129"/>
      <c r="AI874" s="129"/>
      <c r="AJ874" s="129"/>
      <c r="AK874" s="129"/>
      <c r="AL874" s="129"/>
      <c r="AM874" s="129"/>
      <c r="AN874" s="129"/>
      <c r="AO874" s="129"/>
      <c r="AP874" s="31"/>
      <c r="AQ874" s="45"/>
      <c r="AR874" s="31"/>
    </row>
    <row r="875" spans="1:44">
      <c r="A875" s="367"/>
      <c r="B875" s="369"/>
      <c r="C875" s="1497"/>
      <c r="D875" s="47"/>
      <c r="E875" s="2329"/>
      <c r="F875" s="32"/>
      <c r="G875" s="31"/>
      <c r="H875" s="31"/>
      <c r="I875" s="31"/>
      <c r="J875" s="31"/>
      <c r="K875" s="31"/>
      <c r="L875" s="31"/>
      <c r="M875" s="31"/>
      <c r="N875" s="31"/>
      <c r="O875" s="31"/>
      <c r="P875" s="31"/>
      <c r="Q875" s="31"/>
      <c r="R875" s="31"/>
      <c r="S875" s="31"/>
      <c r="T875" s="31"/>
      <c r="U875" s="31"/>
      <c r="V875" s="31"/>
      <c r="W875" s="31"/>
      <c r="X875" s="31"/>
      <c r="Y875" s="31"/>
      <c r="Z875" s="31"/>
      <c r="AA875" s="143"/>
      <c r="AB875" s="144"/>
      <c r="AC875" s="145"/>
      <c r="AD875" s="146"/>
      <c r="AE875" s="126"/>
      <c r="AF875" s="327"/>
      <c r="AG875" s="129"/>
      <c r="AH875" s="129"/>
      <c r="AI875" s="129"/>
      <c r="AJ875" s="129"/>
      <c r="AK875" s="129"/>
      <c r="AL875" s="129"/>
      <c r="AM875" s="129"/>
      <c r="AN875" s="129"/>
      <c r="AO875" s="129"/>
      <c r="AP875" s="31"/>
      <c r="AQ875" s="45"/>
      <c r="AR875" s="31"/>
    </row>
    <row r="876" spans="1:44">
      <c r="A876" s="367"/>
      <c r="B876" s="369"/>
      <c r="C876" s="488"/>
      <c r="D876" s="47"/>
      <c r="E876" s="2329"/>
      <c r="F876" s="32"/>
      <c r="G876" s="148"/>
      <c r="H876" s="31"/>
      <c r="I876" s="31"/>
      <c r="J876" s="31"/>
      <c r="K876" s="31"/>
      <c r="L876" s="31"/>
      <c r="M876" s="31"/>
      <c r="N876" s="31"/>
      <c r="O876" s="31"/>
      <c r="P876" s="31"/>
      <c r="Q876" s="31"/>
      <c r="R876" s="31"/>
      <c r="S876" s="31"/>
      <c r="T876" s="31"/>
      <c r="U876" s="31"/>
      <c r="V876" s="31"/>
      <c r="W876" s="31"/>
      <c r="X876" s="31"/>
      <c r="Y876" s="31"/>
      <c r="Z876" s="31"/>
      <c r="AA876" s="143"/>
      <c r="AB876" s="144"/>
      <c r="AC876" s="145"/>
      <c r="AD876" s="146"/>
      <c r="AE876" s="126"/>
      <c r="AF876" s="327"/>
      <c r="AG876" s="129"/>
      <c r="AH876" s="129"/>
      <c r="AI876" s="129"/>
      <c r="AJ876" s="129"/>
      <c r="AK876" s="129"/>
      <c r="AL876" s="129"/>
      <c r="AM876" s="129"/>
      <c r="AN876" s="129"/>
      <c r="AO876" s="129"/>
      <c r="AP876" s="31"/>
      <c r="AQ876" s="45"/>
      <c r="AR876" s="31"/>
    </row>
    <row r="877" spans="1:44">
      <c r="A877" s="367"/>
      <c r="B877" s="369"/>
      <c r="C877" s="488"/>
      <c r="D877" s="47"/>
      <c r="E877" s="2329"/>
      <c r="F877" s="32"/>
      <c r="G877" s="31"/>
      <c r="H877" s="31"/>
      <c r="I877" s="31"/>
      <c r="J877" s="31"/>
      <c r="K877" s="31"/>
      <c r="L877" s="31"/>
      <c r="M877" s="31"/>
      <c r="N877" s="31"/>
      <c r="O877" s="31"/>
      <c r="P877" s="31"/>
      <c r="Q877" s="31"/>
      <c r="R877" s="31"/>
      <c r="S877" s="31"/>
      <c r="T877" s="31"/>
      <c r="U877" s="31"/>
      <c r="V877" s="31"/>
      <c r="W877" s="31"/>
      <c r="X877" s="31"/>
      <c r="Y877" s="31"/>
      <c r="Z877" s="31"/>
      <c r="AA877" s="143"/>
      <c r="AB877" s="144"/>
      <c r="AC877" s="145"/>
      <c r="AD877" s="146"/>
      <c r="AE877" s="126"/>
      <c r="AF877" s="327"/>
      <c r="AG877" s="129"/>
      <c r="AH877" s="129"/>
      <c r="AI877" s="129"/>
      <c r="AJ877" s="129"/>
      <c r="AK877" s="129"/>
      <c r="AL877" s="129"/>
      <c r="AM877" s="129"/>
      <c r="AN877" s="129"/>
      <c r="AO877" s="129"/>
      <c r="AP877" s="31"/>
      <c r="AQ877" s="45"/>
      <c r="AR877" s="31"/>
    </row>
    <row r="878" spans="1:44">
      <c r="A878" s="367"/>
      <c r="B878" s="369"/>
      <c r="C878" s="488"/>
      <c r="D878" s="47"/>
      <c r="E878" s="2329"/>
      <c r="F878" s="32"/>
      <c r="G878" s="31"/>
      <c r="H878" s="31"/>
      <c r="I878" s="31"/>
      <c r="J878" s="31"/>
      <c r="K878" s="31"/>
      <c r="L878" s="31"/>
      <c r="M878" s="31"/>
      <c r="N878" s="31"/>
      <c r="O878" s="31"/>
      <c r="P878" s="31"/>
      <c r="Q878" s="31"/>
      <c r="R878" s="31"/>
      <c r="S878" s="31"/>
      <c r="T878" s="31"/>
      <c r="U878" s="31"/>
      <c r="V878" s="31"/>
      <c r="W878" s="31"/>
      <c r="X878" s="31"/>
      <c r="Y878" s="31"/>
      <c r="Z878" s="31"/>
      <c r="AA878" s="143"/>
      <c r="AB878" s="144"/>
      <c r="AC878" s="145"/>
      <c r="AD878" s="146"/>
      <c r="AE878" s="126"/>
      <c r="AF878" s="327"/>
      <c r="AG878" s="129"/>
      <c r="AH878" s="129"/>
      <c r="AI878" s="129"/>
      <c r="AJ878" s="129"/>
      <c r="AK878" s="129"/>
      <c r="AL878" s="129"/>
      <c r="AM878" s="129"/>
      <c r="AN878" s="129"/>
      <c r="AO878" s="129"/>
      <c r="AP878" s="31"/>
      <c r="AQ878" s="45"/>
      <c r="AR878" s="31"/>
    </row>
    <row r="879" spans="1:44">
      <c r="A879" s="367"/>
      <c r="B879" s="369"/>
      <c r="C879" s="488"/>
      <c r="D879" s="47"/>
      <c r="E879" s="2329"/>
      <c r="F879" s="32"/>
      <c r="G879" s="31"/>
      <c r="H879" s="31"/>
      <c r="I879" s="31"/>
      <c r="J879" s="31"/>
      <c r="K879" s="31"/>
      <c r="L879" s="31"/>
      <c r="M879" s="31"/>
      <c r="N879" s="31"/>
      <c r="O879" s="31"/>
      <c r="P879" s="31"/>
      <c r="Q879" s="31"/>
      <c r="R879" s="31"/>
      <c r="S879" s="31"/>
      <c r="T879" s="31"/>
      <c r="U879" s="31"/>
      <c r="V879" s="31"/>
      <c r="W879" s="31"/>
      <c r="X879" s="31"/>
      <c r="Y879" s="31"/>
      <c r="Z879" s="31"/>
      <c r="AA879" s="143"/>
      <c r="AB879" s="144"/>
      <c r="AC879" s="145"/>
      <c r="AD879" s="146"/>
      <c r="AE879" s="126"/>
      <c r="AF879" s="327"/>
      <c r="AG879" s="129"/>
      <c r="AH879" s="129"/>
      <c r="AI879" s="129"/>
      <c r="AJ879" s="129"/>
      <c r="AK879" s="129"/>
      <c r="AL879" s="129"/>
      <c r="AM879" s="129"/>
      <c r="AN879" s="129"/>
      <c r="AO879" s="129"/>
      <c r="AP879" s="31"/>
      <c r="AQ879" s="45"/>
      <c r="AR879" s="31"/>
    </row>
    <row r="880" spans="1:44">
      <c r="A880" s="367"/>
      <c r="B880" s="369"/>
      <c r="C880" s="488"/>
      <c r="D880" s="47"/>
      <c r="E880" s="2329"/>
      <c r="F880" s="32"/>
      <c r="G880" s="31"/>
      <c r="H880" s="31"/>
      <c r="I880" s="31"/>
      <c r="J880" s="31"/>
      <c r="K880" s="31"/>
      <c r="L880" s="31"/>
      <c r="M880" s="31"/>
      <c r="N880" s="31"/>
      <c r="O880" s="31"/>
      <c r="P880" s="31"/>
      <c r="Q880" s="31"/>
      <c r="R880" s="31"/>
      <c r="S880" s="31"/>
      <c r="T880" s="31"/>
      <c r="U880" s="31"/>
      <c r="V880" s="31"/>
      <c r="W880" s="31"/>
      <c r="X880" s="31"/>
      <c r="Y880" s="31"/>
      <c r="Z880" s="31"/>
      <c r="AA880" s="143"/>
      <c r="AB880" s="144"/>
      <c r="AC880" s="145"/>
      <c r="AD880" s="146"/>
      <c r="AE880" s="126"/>
      <c r="AF880" s="327"/>
      <c r="AG880" s="129"/>
      <c r="AH880" s="129"/>
      <c r="AI880" s="129"/>
      <c r="AJ880" s="129"/>
      <c r="AK880" s="129"/>
      <c r="AL880" s="129"/>
      <c r="AM880" s="129"/>
      <c r="AN880" s="129"/>
      <c r="AO880" s="129"/>
      <c r="AP880" s="31"/>
      <c r="AQ880" s="45"/>
      <c r="AR880" s="31"/>
    </row>
    <row r="881" spans="1:44">
      <c r="A881" s="367"/>
      <c r="B881" s="369"/>
      <c r="C881" s="488"/>
      <c r="D881" s="47"/>
      <c r="E881" s="2329"/>
      <c r="F881" s="32"/>
      <c r="G881" s="31"/>
      <c r="H881" s="31"/>
      <c r="I881" s="31"/>
      <c r="J881" s="31"/>
      <c r="K881" s="31"/>
      <c r="L881" s="31"/>
      <c r="M881" s="31"/>
      <c r="N881" s="31"/>
      <c r="O881" s="31"/>
      <c r="P881" s="31"/>
      <c r="Q881" s="31"/>
      <c r="R881" s="31"/>
      <c r="S881" s="31"/>
      <c r="T881" s="31"/>
      <c r="U881" s="31"/>
      <c r="V881" s="31"/>
      <c r="W881" s="31"/>
      <c r="X881" s="31"/>
      <c r="Y881" s="31"/>
      <c r="Z881" s="31"/>
      <c r="AA881" s="143"/>
      <c r="AB881" s="144"/>
      <c r="AC881" s="145"/>
      <c r="AD881" s="146"/>
      <c r="AE881" s="126"/>
      <c r="AF881" s="327"/>
      <c r="AG881" s="129"/>
      <c r="AH881" s="129"/>
      <c r="AI881" s="129"/>
      <c r="AJ881" s="129"/>
      <c r="AK881" s="129"/>
      <c r="AL881" s="129"/>
      <c r="AM881" s="129"/>
      <c r="AN881" s="129"/>
      <c r="AO881" s="129"/>
      <c r="AP881" s="31"/>
      <c r="AQ881" s="45"/>
      <c r="AR881" s="31"/>
    </row>
    <row r="882" spans="1:44">
      <c r="A882" s="367"/>
      <c r="B882" s="369"/>
      <c r="C882" s="488"/>
      <c r="D882" s="47"/>
      <c r="E882" s="2329"/>
      <c r="F882" s="32"/>
      <c r="G882" s="148"/>
      <c r="H882" s="31"/>
      <c r="I882" s="31"/>
      <c r="J882" s="31"/>
      <c r="K882" s="31"/>
      <c r="L882" s="38"/>
      <c r="M882" s="38"/>
      <c r="N882" s="31"/>
      <c r="O882" s="31"/>
      <c r="P882" s="31"/>
      <c r="Q882" s="31"/>
      <c r="R882" s="31"/>
      <c r="S882" s="31"/>
      <c r="T882" s="31"/>
      <c r="U882" s="31"/>
      <c r="V882" s="31"/>
      <c r="W882" s="31"/>
      <c r="X882" s="31"/>
      <c r="Y882" s="31"/>
      <c r="Z882" s="31"/>
      <c r="AA882" s="143"/>
      <c r="AB882" s="144"/>
      <c r="AC882" s="145"/>
      <c r="AD882" s="146"/>
      <c r="AE882" s="126"/>
      <c r="AF882" s="327"/>
      <c r="AG882" s="129"/>
      <c r="AH882" s="129"/>
      <c r="AI882" s="129"/>
      <c r="AJ882" s="129"/>
      <c r="AK882" s="129"/>
      <c r="AL882" s="129"/>
      <c r="AM882" s="129"/>
      <c r="AN882" s="129"/>
      <c r="AO882" s="129"/>
      <c r="AP882" s="31"/>
      <c r="AQ882" s="45"/>
      <c r="AR882" s="31"/>
    </row>
    <row r="883" spans="1:44">
      <c r="A883" s="367"/>
      <c r="B883" s="369"/>
      <c r="C883" s="488"/>
      <c r="D883" s="47"/>
      <c r="E883" s="2329"/>
      <c r="F883" s="32"/>
      <c r="G883" s="38"/>
      <c r="H883" s="38"/>
      <c r="I883" s="38"/>
      <c r="J883" s="38"/>
      <c r="K883" s="38"/>
      <c r="L883" s="38"/>
      <c r="M883" s="38"/>
      <c r="N883" s="31"/>
      <c r="O883" s="31"/>
      <c r="P883" s="31"/>
      <c r="Q883" s="31"/>
      <c r="R883" s="31"/>
      <c r="S883" s="31"/>
      <c r="T883" s="31"/>
      <c r="U883" s="31"/>
      <c r="V883" s="31"/>
      <c r="W883" s="31"/>
      <c r="X883" s="31"/>
      <c r="Y883" s="31"/>
      <c r="Z883" s="31"/>
      <c r="AA883" s="143"/>
      <c r="AB883" s="144"/>
      <c r="AC883" s="145"/>
      <c r="AD883" s="146"/>
      <c r="AE883" s="126"/>
      <c r="AF883" s="327"/>
      <c r="AG883" s="129"/>
      <c r="AH883" s="129"/>
      <c r="AI883" s="129"/>
      <c r="AJ883" s="129"/>
      <c r="AK883" s="129"/>
      <c r="AL883" s="129"/>
      <c r="AM883" s="129"/>
      <c r="AN883" s="129"/>
      <c r="AO883" s="129"/>
      <c r="AP883" s="31"/>
      <c r="AQ883" s="45"/>
      <c r="AR883" s="31"/>
    </row>
    <row r="884" spans="1:44">
      <c r="A884" s="367"/>
      <c r="B884" s="369"/>
      <c r="C884" s="488"/>
      <c r="D884" s="47"/>
      <c r="E884" s="2329"/>
      <c r="F884" s="32"/>
      <c r="G884" s="38"/>
      <c r="H884" s="38"/>
      <c r="I884" s="38"/>
      <c r="J884" s="38"/>
      <c r="K884" s="38"/>
      <c r="L884" s="38"/>
      <c r="M884" s="38"/>
      <c r="N884" s="31"/>
      <c r="O884" s="31"/>
      <c r="P884" s="31"/>
      <c r="Q884" s="31"/>
      <c r="R884" s="31"/>
      <c r="S884" s="31"/>
      <c r="T884" s="31"/>
      <c r="U884" s="31"/>
      <c r="V884" s="31"/>
      <c r="W884" s="31"/>
      <c r="X884" s="31"/>
      <c r="Y884" s="31"/>
      <c r="Z884" s="31"/>
      <c r="AA884" s="143"/>
      <c r="AB884" s="144"/>
      <c r="AC884" s="145"/>
      <c r="AD884" s="146"/>
      <c r="AE884" s="126"/>
      <c r="AF884" s="327"/>
      <c r="AG884" s="129"/>
      <c r="AH884" s="129"/>
      <c r="AI884" s="129"/>
      <c r="AJ884" s="129"/>
      <c r="AK884" s="129"/>
      <c r="AL884" s="129"/>
      <c r="AM884" s="129"/>
      <c r="AN884" s="129"/>
      <c r="AO884" s="129"/>
      <c r="AP884" s="31"/>
      <c r="AQ884" s="45"/>
      <c r="AR884" s="31"/>
    </row>
    <row r="885" spans="1:44">
      <c r="A885" s="367"/>
      <c r="B885" s="369"/>
      <c r="C885" s="488"/>
      <c r="D885" s="47"/>
      <c r="E885" s="2329"/>
      <c r="F885" s="32"/>
      <c r="G885" s="38"/>
      <c r="H885" s="38"/>
      <c r="I885" s="38"/>
      <c r="J885" s="38"/>
      <c r="K885" s="38"/>
      <c r="L885" s="38"/>
      <c r="M885" s="38"/>
      <c r="N885" s="31"/>
      <c r="O885" s="31"/>
      <c r="P885" s="31"/>
      <c r="Q885" s="31"/>
      <c r="R885" s="31"/>
      <c r="S885" s="31"/>
      <c r="T885" s="31"/>
      <c r="U885" s="31"/>
      <c r="V885" s="31"/>
      <c r="W885" s="31"/>
      <c r="X885" s="31"/>
      <c r="Y885" s="31"/>
      <c r="Z885" s="31"/>
      <c r="AA885" s="143"/>
      <c r="AB885" s="144"/>
      <c r="AC885" s="145"/>
      <c r="AD885" s="146"/>
      <c r="AE885" s="126"/>
      <c r="AF885" s="327"/>
      <c r="AG885" s="129"/>
      <c r="AH885" s="129"/>
      <c r="AI885" s="129"/>
      <c r="AJ885" s="129"/>
      <c r="AK885" s="129"/>
      <c r="AL885" s="129"/>
      <c r="AM885" s="129"/>
      <c r="AN885" s="129"/>
      <c r="AO885" s="129"/>
      <c r="AP885" s="31"/>
      <c r="AQ885" s="45"/>
      <c r="AR885" s="31"/>
    </row>
    <row r="886" spans="1:44">
      <c r="A886" s="367"/>
      <c r="B886" s="369"/>
      <c r="C886" s="488"/>
      <c r="D886" s="47"/>
      <c r="E886" s="2329"/>
      <c r="F886" s="32"/>
      <c r="G886" s="38"/>
      <c r="H886" s="38"/>
      <c r="I886" s="38"/>
      <c r="J886" s="38"/>
      <c r="K886" s="38"/>
      <c r="L886" s="38"/>
      <c r="M886" s="38"/>
      <c r="N886" s="31"/>
      <c r="O886" s="31"/>
      <c r="P886" s="31"/>
      <c r="Q886" s="31"/>
      <c r="R886" s="31"/>
      <c r="S886" s="31"/>
      <c r="T886" s="31"/>
      <c r="U886" s="31"/>
      <c r="V886" s="31"/>
      <c r="W886" s="31"/>
      <c r="X886" s="31"/>
      <c r="Y886" s="31"/>
      <c r="Z886" s="31"/>
      <c r="AA886" s="143"/>
      <c r="AB886" s="144"/>
      <c r="AC886" s="145"/>
      <c r="AD886" s="146"/>
      <c r="AE886" s="126"/>
      <c r="AF886" s="327"/>
      <c r="AG886" s="129"/>
      <c r="AH886" s="129"/>
      <c r="AI886" s="129"/>
      <c r="AJ886" s="129"/>
      <c r="AK886" s="129"/>
      <c r="AL886" s="129"/>
      <c r="AM886" s="129"/>
      <c r="AN886" s="129"/>
      <c r="AO886" s="129"/>
      <c r="AP886" s="31"/>
      <c r="AQ886" s="45"/>
      <c r="AR886" s="31"/>
    </row>
    <row r="887" spans="1:44">
      <c r="A887" s="367"/>
      <c r="B887" s="369"/>
      <c r="C887" s="488"/>
      <c r="D887" s="47"/>
      <c r="E887" s="2329"/>
      <c r="F887" s="32"/>
      <c r="G887" s="38"/>
      <c r="H887" s="38"/>
      <c r="I887" s="38"/>
      <c r="J887" s="38"/>
      <c r="K887" s="38"/>
      <c r="L887" s="38"/>
      <c r="M887" s="38"/>
      <c r="N887" s="31"/>
      <c r="O887" s="31"/>
      <c r="P887" s="31"/>
      <c r="Q887" s="31"/>
      <c r="R887" s="31"/>
      <c r="S887" s="31"/>
      <c r="T887" s="31"/>
      <c r="U887" s="31"/>
      <c r="V887" s="31"/>
      <c r="W887" s="31"/>
      <c r="X887" s="31"/>
      <c r="Y887" s="31"/>
      <c r="Z887" s="31"/>
      <c r="AA887" s="143"/>
      <c r="AB887" s="144"/>
      <c r="AC887" s="145"/>
      <c r="AD887" s="146"/>
      <c r="AE887" s="126"/>
      <c r="AF887" s="327"/>
      <c r="AG887" s="129"/>
      <c r="AH887" s="129"/>
      <c r="AI887" s="129"/>
      <c r="AJ887" s="129"/>
      <c r="AK887" s="129"/>
      <c r="AL887" s="129"/>
      <c r="AM887" s="129"/>
      <c r="AN887" s="129"/>
      <c r="AO887" s="129"/>
      <c r="AP887" s="31"/>
      <c r="AQ887" s="45"/>
      <c r="AR887" s="31"/>
    </row>
    <row r="888" spans="1:44">
      <c r="A888" s="328"/>
      <c r="B888" s="330"/>
      <c r="C888" s="105"/>
      <c r="D888" s="139"/>
      <c r="E888" s="139"/>
      <c r="F888" s="142"/>
      <c r="G888" s="46"/>
      <c r="H888" s="46"/>
      <c r="I888" s="46"/>
      <c r="J888" s="46"/>
      <c r="K888" s="46"/>
      <c r="L888" s="46"/>
      <c r="M888" s="46"/>
      <c r="N888" s="46"/>
      <c r="O888" s="46"/>
      <c r="P888" s="46"/>
      <c r="Q888" s="46"/>
      <c r="R888" s="46"/>
      <c r="S888" s="46"/>
      <c r="T888" s="46"/>
      <c r="U888" s="46"/>
      <c r="V888" s="46"/>
      <c r="W888" s="46"/>
      <c r="X888" s="46"/>
      <c r="Y888" s="46"/>
      <c r="Z888" s="46"/>
      <c r="AA888" s="143"/>
      <c r="AB888" s="144"/>
      <c r="AC888" s="145"/>
      <c r="AD888" s="146"/>
      <c r="AE888" s="126"/>
      <c r="AF888" s="327"/>
      <c r="AG888" s="129"/>
      <c r="AH888" s="129"/>
      <c r="AI888" s="129"/>
      <c r="AJ888" s="129"/>
      <c r="AK888" s="129"/>
      <c r="AL888" s="129"/>
      <c r="AM888" s="129"/>
      <c r="AN888" s="129"/>
      <c r="AO888" s="129"/>
      <c r="AP888" s="31"/>
      <c r="AQ888" s="45"/>
      <c r="AR888" s="31"/>
    </row>
    <row r="889" spans="1:44">
      <c r="A889" s="328"/>
      <c r="B889" s="330"/>
      <c r="C889" s="105"/>
      <c r="D889" s="139"/>
      <c r="E889" s="139"/>
      <c r="F889" s="142"/>
      <c r="G889" s="46"/>
      <c r="H889" s="46"/>
      <c r="I889" s="46"/>
      <c r="J889" s="46"/>
      <c r="K889" s="46"/>
      <c r="L889" s="46"/>
      <c r="M889" s="46"/>
      <c r="N889" s="46"/>
      <c r="O889" s="46"/>
      <c r="P889" s="46"/>
      <c r="Q889" s="46"/>
      <c r="R889" s="46"/>
      <c r="S889" s="46"/>
      <c r="T889" s="46"/>
      <c r="U889" s="46"/>
      <c r="V889" s="46"/>
      <c r="W889" s="46"/>
      <c r="X889" s="46"/>
      <c r="Y889" s="46"/>
      <c r="Z889" s="46"/>
      <c r="AA889" s="143"/>
      <c r="AB889" s="144"/>
      <c r="AC889" s="145"/>
      <c r="AD889" s="146"/>
      <c r="AE889" s="126"/>
      <c r="AF889" s="327"/>
      <c r="AG889" s="129"/>
      <c r="AH889" s="129"/>
      <c r="AI889" s="129"/>
      <c r="AJ889" s="129"/>
      <c r="AK889" s="129"/>
      <c r="AL889" s="129"/>
      <c r="AM889" s="129"/>
      <c r="AN889" s="129"/>
      <c r="AO889" s="129"/>
      <c r="AP889" s="31"/>
      <c r="AQ889" s="45"/>
      <c r="AR889" s="31"/>
    </row>
    <row r="890" spans="1:44" ht="13.5" customHeight="1">
      <c r="A890" s="2329" t="s">
        <v>1073</v>
      </c>
      <c r="B890" s="1090" t="s">
        <v>1129</v>
      </c>
      <c r="C890" s="1497" t="s">
        <v>586</v>
      </c>
      <c r="D890" s="63" t="s">
        <v>241</v>
      </c>
      <c r="E890" s="1056" t="s">
        <v>587</v>
      </c>
      <c r="F890" s="32"/>
      <c r="G890" s="1217" t="s">
        <v>72</v>
      </c>
      <c r="H890" s="1217"/>
      <c r="I890" s="1217"/>
      <c r="J890" s="1217"/>
      <c r="K890" s="1217"/>
      <c r="L890" s="1217"/>
      <c r="M890" s="2158"/>
      <c r="N890" s="1202" t="s">
        <v>114</v>
      </c>
      <c r="O890" s="1202"/>
      <c r="P890" s="1202"/>
      <c r="Q890" s="1202"/>
      <c r="R890" s="1202"/>
      <c r="S890" s="1202"/>
      <c r="T890" s="1202"/>
      <c r="U890" s="1202"/>
      <c r="V890" s="1202"/>
      <c r="W890" s="31"/>
      <c r="X890" s="31"/>
      <c r="Y890" s="31"/>
      <c r="Z890" s="31"/>
      <c r="AA890" s="45"/>
      <c r="AB890" s="1082" t="s">
        <v>495</v>
      </c>
      <c r="AC890" s="1113"/>
      <c r="AD890" s="1114"/>
      <c r="AE890" s="126"/>
      <c r="AF890" s="327"/>
      <c r="AG890" s="129"/>
      <c r="AH890" s="129"/>
      <c r="AI890" s="129"/>
      <c r="AJ890" s="129"/>
      <c r="AK890" s="129"/>
      <c r="AL890" s="129"/>
      <c r="AM890" s="129"/>
      <c r="AN890" s="129"/>
      <c r="AO890" s="129"/>
      <c r="AP890" s="31"/>
      <c r="AQ890" s="45"/>
      <c r="AR890" s="31"/>
    </row>
    <row r="891" spans="1:44">
      <c r="A891" s="2329"/>
      <c r="B891" s="1090"/>
      <c r="C891" s="1497"/>
      <c r="D891" s="47"/>
      <c r="E891" s="1056"/>
      <c r="F891" s="32"/>
      <c r="G891" s="1217"/>
      <c r="H891" s="1217"/>
      <c r="I891" s="1217"/>
      <c r="J891" s="1217"/>
      <c r="K891" s="1217"/>
      <c r="L891" s="1217"/>
      <c r="M891" s="2158"/>
      <c r="N891" s="1202"/>
      <c r="O891" s="1202"/>
      <c r="P891" s="1202"/>
      <c r="Q891" s="1202"/>
      <c r="R891" s="1202"/>
      <c r="S891" s="1202"/>
      <c r="T891" s="1202"/>
      <c r="U891" s="1202"/>
      <c r="V891" s="1202"/>
      <c r="W891" s="31"/>
      <c r="X891" s="31"/>
      <c r="Y891" s="31"/>
      <c r="Z891" s="31"/>
      <c r="AA891" s="45"/>
      <c r="AB891" s="1082"/>
      <c r="AC891" s="1113"/>
      <c r="AD891" s="1114"/>
      <c r="AE891" s="126"/>
      <c r="AF891" s="327"/>
      <c r="AG891" s="129"/>
      <c r="AH891" s="129"/>
      <c r="AI891" s="129"/>
      <c r="AJ891" s="129"/>
      <c r="AK891" s="129"/>
      <c r="AL891" s="129"/>
      <c r="AM891" s="129"/>
      <c r="AN891" s="129"/>
      <c r="AO891" s="129"/>
      <c r="AP891" s="31"/>
      <c r="AQ891" s="45"/>
      <c r="AR891" s="31"/>
    </row>
    <row r="892" spans="1:44">
      <c r="A892" s="2329"/>
      <c r="B892" s="369"/>
      <c r="C892" s="1497"/>
      <c r="D892" s="47"/>
      <c r="E892" s="1056"/>
      <c r="F892" s="32"/>
      <c r="G892" s="148"/>
      <c r="H892" s="31"/>
      <c r="I892" s="31"/>
      <c r="J892" s="31"/>
      <c r="K892" s="31"/>
      <c r="L892" s="31"/>
      <c r="M892" s="31"/>
      <c r="N892" s="31"/>
      <c r="O892" s="31"/>
      <c r="P892" s="31"/>
      <c r="Q892" s="31"/>
      <c r="R892" s="31"/>
      <c r="S892" s="31"/>
      <c r="T892" s="31"/>
      <c r="U892" s="31"/>
      <c r="V892" s="31"/>
      <c r="W892" s="31"/>
      <c r="X892" s="31"/>
      <c r="Y892" s="31"/>
      <c r="Z892" s="31"/>
      <c r="AA892" s="45"/>
      <c r="AB892" s="1082"/>
      <c r="AC892" s="1113"/>
      <c r="AD892" s="1114"/>
      <c r="AE892" s="126"/>
      <c r="AF892" s="327"/>
      <c r="AG892" s="129"/>
      <c r="AH892" s="129"/>
      <c r="AI892" s="129"/>
      <c r="AJ892" s="129"/>
      <c r="AK892" s="129"/>
      <c r="AL892" s="129"/>
      <c r="AM892" s="129"/>
      <c r="AN892" s="129"/>
      <c r="AO892" s="129"/>
      <c r="AP892" s="31"/>
      <c r="AQ892" s="45"/>
      <c r="AR892" s="31"/>
    </row>
    <row r="893" spans="1:44">
      <c r="A893" s="2329"/>
      <c r="B893" s="369"/>
      <c r="C893" s="1497"/>
      <c r="D893" s="47"/>
      <c r="E893" s="1056"/>
      <c r="F893" s="32"/>
      <c r="G893" s="31" t="s">
        <v>17</v>
      </c>
      <c r="H893" s="31"/>
      <c r="I893" s="31"/>
      <c r="J893" s="31"/>
      <c r="K893" s="31"/>
      <c r="L893" s="31"/>
      <c r="M893" s="31"/>
      <c r="N893" s="31"/>
      <c r="O893" s="31"/>
      <c r="P893" s="31"/>
      <c r="Q893" s="31"/>
      <c r="R893" s="31"/>
      <c r="S893" s="31"/>
      <c r="T893" s="31"/>
      <c r="U893" s="31"/>
      <c r="V893" s="31"/>
      <c r="W893" s="31"/>
      <c r="X893" s="31"/>
      <c r="Y893" s="31"/>
      <c r="Z893" s="31"/>
      <c r="AA893" s="45"/>
      <c r="AB893" s="144"/>
      <c r="AC893" s="145"/>
      <c r="AD893" s="146"/>
      <c r="AE893" s="126"/>
      <c r="AF893" s="327"/>
      <c r="AG893" s="129"/>
      <c r="AH893" s="129"/>
      <c r="AI893" s="129"/>
      <c r="AJ893" s="129"/>
      <c r="AK893" s="129"/>
      <c r="AL893" s="129"/>
      <c r="AM893" s="129"/>
      <c r="AN893" s="129"/>
      <c r="AO893" s="129"/>
      <c r="AP893" s="31"/>
      <c r="AQ893" s="45"/>
      <c r="AR893" s="31"/>
    </row>
    <row r="894" spans="1:44" ht="13.5" customHeight="1">
      <c r="A894" s="2329"/>
      <c r="B894" s="369"/>
      <c r="C894" s="1497"/>
      <c r="D894" s="47"/>
      <c r="E894" s="1056"/>
      <c r="F894" s="32"/>
      <c r="G894" s="1062"/>
      <c r="H894" s="1063"/>
      <c r="I894" s="1064"/>
      <c r="J894" s="1521" t="s">
        <v>99</v>
      </c>
      <c r="K894" s="1522"/>
      <c r="L894" s="1522"/>
      <c r="M894" s="1522"/>
      <c r="N894" s="1523"/>
      <c r="O894" s="1521" t="s">
        <v>100</v>
      </c>
      <c r="P894" s="1522"/>
      <c r="Q894" s="1522"/>
      <c r="R894" s="1522"/>
      <c r="S894" s="1523"/>
      <c r="T894" s="31"/>
      <c r="U894" s="126"/>
      <c r="V894" s="126"/>
      <c r="W894" s="126"/>
      <c r="X894" s="126"/>
      <c r="Y894" s="126"/>
      <c r="Z894" s="126"/>
      <c r="AA894" s="440"/>
      <c r="AB894" s="144"/>
      <c r="AC894" s="145"/>
      <c r="AD894" s="146"/>
      <c r="AE894" s="126"/>
      <c r="AF894" s="327"/>
      <c r="AG894" s="129"/>
      <c r="AH894" s="129"/>
      <c r="AI894" s="129"/>
      <c r="AJ894" s="129"/>
      <c r="AK894" s="129"/>
      <c r="AL894" s="129"/>
      <c r="AM894" s="129"/>
      <c r="AN894" s="129"/>
      <c r="AO894" s="129"/>
      <c r="AP894" s="31"/>
      <c r="AQ894" s="45"/>
      <c r="AR894" s="31"/>
    </row>
    <row r="895" spans="1:44">
      <c r="A895" s="2329"/>
      <c r="B895" s="369"/>
      <c r="C895" s="1497"/>
      <c r="D895" s="47"/>
      <c r="E895" s="1056"/>
      <c r="F895" s="32"/>
      <c r="G895" s="1521" t="s">
        <v>18</v>
      </c>
      <c r="H895" s="1522"/>
      <c r="I895" s="1523"/>
      <c r="J895" s="2280" t="s">
        <v>103</v>
      </c>
      <c r="K895" s="1995"/>
      <c r="L895" s="1995"/>
      <c r="M895" s="1995"/>
      <c r="N895" s="2281"/>
      <c r="O895" s="2280" t="s">
        <v>103</v>
      </c>
      <c r="P895" s="1995"/>
      <c r="Q895" s="1995"/>
      <c r="R895" s="1995"/>
      <c r="S895" s="2281"/>
      <c r="T895" s="31"/>
      <c r="U895" s="126"/>
      <c r="V895" s="126"/>
      <c r="W895" s="126"/>
      <c r="X895" s="126"/>
      <c r="Y895" s="126"/>
      <c r="Z895" s="126"/>
      <c r="AA895" s="440"/>
      <c r="AB895" s="144"/>
      <c r="AC895" s="145"/>
      <c r="AD895" s="146"/>
      <c r="AE895" s="126"/>
      <c r="AF895" s="327"/>
      <c r="AG895" s="129"/>
      <c r="AH895" s="129"/>
      <c r="AI895" s="129"/>
      <c r="AJ895" s="129"/>
      <c r="AK895" s="129"/>
      <c r="AL895" s="129"/>
      <c r="AM895" s="129"/>
      <c r="AN895" s="129"/>
      <c r="AO895" s="129"/>
      <c r="AP895" s="31"/>
      <c r="AQ895" s="45"/>
      <c r="AR895" s="31"/>
    </row>
    <row r="896" spans="1:44">
      <c r="A896" s="367"/>
      <c r="B896" s="369"/>
      <c r="C896" s="488"/>
      <c r="D896" s="47"/>
      <c r="E896" s="1056"/>
      <c r="F896" s="32"/>
      <c r="G896" s="1521" t="s">
        <v>19</v>
      </c>
      <c r="H896" s="1522"/>
      <c r="I896" s="1523"/>
      <c r="J896" s="2280" t="s">
        <v>103</v>
      </c>
      <c r="K896" s="1995"/>
      <c r="L896" s="1995"/>
      <c r="M896" s="1995"/>
      <c r="N896" s="2281"/>
      <c r="O896" s="2280" t="s">
        <v>103</v>
      </c>
      <c r="P896" s="1995"/>
      <c r="Q896" s="1995"/>
      <c r="R896" s="1995"/>
      <c r="S896" s="2281"/>
      <c r="T896" s="31"/>
      <c r="U896" s="126"/>
      <c r="V896" s="126"/>
      <c r="W896" s="126"/>
      <c r="X896" s="126"/>
      <c r="Y896" s="126"/>
      <c r="Z896" s="126"/>
      <c r="AA896" s="440"/>
      <c r="AB896" s="144"/>
      <c r="AC896" s="145"/>
      <c r="AD896" s="146"/>
      <c r="AE896" s="126"/>
      <c r="AF896" s="327"/>
      <c r="AG896" s="129"/>
      <c r="AH896" s="129"/>
      <c r="AI896" s="129"/>
      <c r="AJ896" s="129"/>
      <c r="AK896" s="129"/>
      <c r="AL896" s="129"/>
      <c r="AM896" s="129"/>
      <c r="AN896" s="129"/>
      <c r="AO896" s="129"/>
      <c r="AP896" s="31"/>
      <c r="AQ896" s="45"/>
      <c r="AR896" s="31"/>
    </row>
    <row r="897" spans="1:44">
      <c r="A897" s="367"/>
      <c r="B897" s="369"/>
      <c r="C897" s="488"/>
      <c r="D897" s="47"/>
      <c r="E897" s="1056"/>
      <c r="F897" s="32"/>
      <c r="G897" s="148"/>
      <c r="H897" s="31"/>
      <c r="I897" s="31"/>
      <c r="J897" s="31"/>
      <c r="K897" s="31"/>
      <c r="L897" s="31"/>
      <c r="M897" s="31"/>
      <c r="N897" s="31"/>
      <c r="O897" s="31"/>
      <c r="P897" s="31"/>
      <c r="Q897" s="31"/>
      <c r="R897" s="31"/>
      <c r="S897" s="31"/>
      <c r="T897" s="31"/>
      <c r="U897" s="126"/>
      <c r="V897" s="126"/>
      <c r="W897" s="126"/>
      <c r="X897" s="126"/>
      <c r="Y897" s="126"/>
      <c r="Z897" s="126"/>
      <c r="AA897" s="440"/>
      <c r="AB897" s="144"/>
      <c r="AC897" s="145"/>
      <c r="AD897" s="146"/>
      <c r="AE897" s="126"/>
      <c r="AF897" s="327"/>
      <c r="AG897" s="129"/>
      <c r="AH897" s="129"/>
      <c r="AI897" s="129"/>
      <c r="AJ897" s="129"/>
      <c r="AK897" s="129"/>
      <c r="AL897" s="129"/>
      <c r="AM897" s="129"/>
      <c r="AN897" s="129"/>
      <c r="AO897" s="129"/>
      <c r="AP897" s="31"/>
      <c r="AQ897" s="45"/>
      <c r="AR897" s="31"/>
    </row>
    <row r="898" spans="1:44">
      <c r="A898" s="328"/>
      <c r="B898" s="330"/>
      <c r="C898" s="105"/>
      <c r="D898" s="139"/>
      <c r="E898" s="139"/>
      <c r="F898" s="142"/>
      <c r="G898" s="46"/>
      <c r="H898" s="46"/>
      <c r="I898" s="46"/>
      <c r="J898" s="46"/>
      <c r="K898" s="46"/>
      <c r="L898" s="46"/>
      <c r="M898" s="46"/>
      <c r="N898" s="46"/>
      <c r="O898" s="46"/>
      <c r="P898" s="46"/>
      <c r="Q898" s="46"/>
      <c r="R898" s="46"/>
      <c r="S898" s="46"/>
      <c r="T898" s="46"/>
      <c r="U898" s="46"/>
      <c r="V898" s="46"/>
      <c r="W898" s="46"/>
      <c r="X898" s="46"/>
      <c r="Y898" s="46"/>
      <c r="Z898" s="46"/>
      <c r="AA898" s="143"/>
      <c r="AB898" s="144"/>
      <c r="AC898" s="145"/>
      <c r="AD898" s="146"/>
      <c r="AE898" s="126"/>
      <c r="AF898" s="327"/>
      <c r="AG898" s="129"/>
      <c r="AH898" s="129"/>
      <c r="AI898" s="129"/>
      <c r="AJ898" s="129"/>
      <c r="AK898" s="129"/>
      <c r="AL898" s="129"/>
      <c r="AM898" s="129"/>
      <c r="AN898" s="129"/>
      <c r="AO898" s="129"/>
      <c r="AP898" s="31"/>
      <c r="AQ898" s="45"/>
      <c r="AR898" s="31"/>
    </row>
    <row r="899" spans="1:44" ht="13.5" customHeight="1">
      <c r="A899" s="1008" t="s">
        <v>1074</v>
      </c>
      <c r="B899" s="1090" t="s">
        <v>1130</v>
      </c>
      <c r="C899" s="1342" t="s">
        <v>943</v>
      </c>
      <c r="D899" s="1010" t="s">
        <v>242</v>
      </c>
      <c r="E899" s="1056" t="s">
        <v>588</v>
      </c>
      <c r="F899" s="32"/>
      <c r="G899" s="1011" t="s">
        <v>72</v>
      </c>
      <c r="H899" s="1011"/>
      <c r="I899" s="1011"/>
      <c r="J899" s="1011"/>
      <c r="K899" s="1011"/>
      <c r="L899" s="1011"/>
      <c r="M899" s="1012"/>
      <c r="N899" s="1665" t="s">
        <v>114</v>
      </c>
      <c r="O899" s="1665"/>
      <c r="P899" s="1665"/>
      <c r="Q899" s="1665"/>
      <c r="R899" s="1665"/>
      <c r="S899" s="1665"/>
      <c r="T899" s="1665"/>
      <c r="U899" s="1665"/>
      <c r="V899" s="1665"/>
      <c r="W899" s="46"/>
      <c r="X899" s="46"/>
      <c r="Y899" s="46"/>
      <c r="Z899" s="46"/>
      <c r="AA899" s="143"/>
      <c r="AB899" s="1082" t="s">
        <v>495</v>
      </c>
      <c r="AC899" s="1113"/>
      <c r="AD899" s="1114"/>
      <c r="AE899" s="126"/>
      <c r="AF899" s="327"/>
      <c r="AG899" s="129"/>
      <c r="AH899" s="129"/>
      <c r="AI899" s="129"/>
      <c r="AJ899" s="129"/>
      <c r="AK899" s="129"/>
      <c r="AL899" s="129"/>
      <c r="AM899" s="129"/>
      <c r="AN899" s="129"/>
      <c r="AO899" s="129"/>
      <c r="AP899" s="31"/>
      <c r="AQ899" s="45"/>
      <c r="AR899" s="31"/>
    </row>
    <row r="900" spans="1:44">
      <c r="A900" s="1008"/>
      <c r="B900" s="1090"/>
      <c r="C900" s="1342"/>
      <c r="D900" s="1010"/>
      <c r="E900" s="1056"/>
      <c r="F900" s="32"/>
      <c r="G900" s="1011"/>
      <c r="H900" s="1011"/>
      <c r="I900" s="1011"/>
      <c r="J900" s="1011"/>
      <c r="K900" s="1011"/>
      <c r="L900" s="1011"/>
      <c r="M900" s="1012"/>
      <c r="N900" s="1665"/>
      <c r="O900" s="1665"/>
      <c r="P900" s="1665"/>
      <c r="Q900" s="1665"/>
      <c r="R900" s="1665"/>
      <c r="S900" s="1665"/>
      <c r="T900" s="1665"/>
      <c r="U900" s="1665"/>
      <c r="V900" s="1665"/>
      <c r="W900" s="46"/>
      <c r="X900" s="46"/>
      <c r="Y900" s="46"/>
      <c r="Z900" s="46"/>
      <c r="AA900" s="143"/>
      <c r="AB900" s="1082"/>
      <c r="AC900" s="1113"/>
      <c r="AD900" s="1114"/>
      <c r="AE900" s="126"/>
      <c r="AF900" s="327"/>
      <c r="AG900" s="129"/>
      <c r="AH900" s="129"/>
      <c r="AI900" s="129"/>
      <c r="AJ900" s="129"/>
      <c r="AK900" s="129"/>
      <c r="AL900" s="129"/>
      <c r="AM900" s="129"/>
      <c r="AN900" s="129"/>
      <c r="AO900" s="129"/>
      <c r="AP900" s="31"/>
      <c r="AQ900" s="45"/>
      <c r="AR900" s="31"/>
    </row>
    <row r="901" spans="1:44">
      <c r="A901" s="1008"/>
      <c r="B901" s="59"/>
      <c r="C901" s="1342"/>
      <c r="D901" s="1010"/>
      <c r="E901" s="1056"/>
      <c r="F901" s="32"/>
      <c r="G901" s="350"/>
      <c r="H901" s="350"/>
      <c r="I901" s="350"/>
      <c r="J901" s="350"/>
      <c r="K901" s="124"/>
      <c r="L901" s="124"/>
      <c r="M901" s="124"/>
      <c r="N901" s="124"/>
      <c r="O901" s="370"/>
      <c r="P901" s="370"/>
      <c r="Q901" s="370"/>
      <c r="R901" s="370"/>
      <c r="S901" s="370"/>
      <c r="T901" s="370"/>
      <c r="U901" s="370"/>
      <c r="V901" s="370"/>
      <c r="W901" s="46"/>
      <c r="X901" s="46"/>
      <c r="Y901" s="46"/>
      <c r="Z901" s="46"/>
      <c r="AA901" s="143"/>
      <c r="AB901" s="1082"/>
      <c r="AC901" s="1113"/>
      <c r="AD901" s="1114"/>
      <c r="AE901" s="126"/>
      <c r="AF901" s="327"/>
      <c r="AG901" s="129"/>
      <c r="AH901" s="129"/>
      <c r="AI901" s="129"/>
      <c r="AJ901" s="129"/>
      <c r="AK901" s="129"/>
      <c r="AL901" s="129"/>
      <c r="AM901" s="129"/>
      <c r="AN901" s="129"/>
      <c r="AO901" s="129"/>
      <c r="AP901" s="31"/>
      <c r="AQ901" s="45"/>
      <c r="AR901" s="31"/>
    </row>
    <row r="902" spans="1:44">
      <c r="A902" s="1008"/>
      <c r="B902" s="59"/>
      <c r="C902" s="1342"/>
      <c r="D902" s="1010"/>
      <c r="E902" s="1056"/>
      <c r="F902" s="32"/>
      <c r="G902" s="350"/>
      <c r="H902" s="350"/>
      <c r="I902" s="350"/>
      <c r="J902" s="350"/>
      <c r="K902" s="124"/>
      <c r="L902" s="124"/>
      <c r="M902" s="124"/>
      <c r="N902" s="124"/>
      <c r="O902" s="370"/>
      <c r="P902" s="370"/>
      <c r="Q902" s="370"/>
      <c r="R902" s="370"/>
      <c r="S902" s="370"/>
      <c r="T902" s="370"/>
      <c r="U902" s="370"/>
      <c r="V902" s="370"/>
      <c r="W902" s="46"/>
      <c r="X902" s="46"/>
      <c r="Y902" s="46"/>
      <c r="Z902" s="46"/>
      <c r="AA902" s="143"/>
      <c r="AB902" s="144"/>
      <c r="AC902" s="145"/>
      <c r="AD902" s="146"/>
      <c r="AE902" s="126"/>
      <c r="AF902" s="327"/>
      <c r="AG902" s="129"/>
      <c r="AH902" s="129"/>
      <c r="AI902" s="129"/>
      <c r="AJ902" s="129"/>
      <c r="AK902" s="129"/>
      <c r="AL902" s="129"/>
      <c r="AM902" s="129"/>
      <c r="AN902" s="129"/>
      <c r="AO902" s="129"/>
      <c r="AP902" s="31"/>
      <c r="AQ902" s="45"/>
      <c r="AR902" s="31"/>
    </row>
    <row r="903" spans="1:44">
      <c r="A903" s="1008"/>
      <c r="B903" s="59"/>
      <c r="C903" s="1342"/>
      <c r="D903" s="1010"/>
      <c r="E903" s="1056"/>
      <c r="F903" s="32"/>
      <c r="G903" s="350"/>
      <c r="H903" s="350"/>
      <c r="I903" s="350"/>
      <c r="J903" s="350"/>
      <c r="K903" s="124"/>
      <c r="L903" s="124"/>
      <c r="M903" s="124"/>
      <c r="N903" s="124"/>
      <c r="O903" s="370"/>
      <c r="P903" s="370"/>
      <c r="Q903" s="370"/>
      <c r="R903" s="370"/>
      <c r="S903" s="370"/>
      <c r="T903" s="370"/>
      <c r="U903" s="370"/>
      <c r="V903" s="370"/>
      <c r="W903" s="46"/>
      <c r="X903" s="46"/>
      <c r="Y903" s="46"/>
      <c r="Z903" s="46"/>
      <c r="AA903" s="143"/>
      <c r="AB903" s="144"/>
      <c r="AC903" s="145"/>
      <c r="AD903" s="146"/>
      <c r="AE903" s="126"/>
      <c r="AF903" s="327"/>
      <c r="AG903" s="129"/>
      <c r="AH903" s="129"/>
      <c r="AI903" s="129"/>
      <c r="AJ903" s="129"/>
      <c r="AK903" s="129"/>
      <c r="AL903" s="129"/>
      <c r="AM903" s="129"/>
      <c r="AN903" s="129"/>
      <c r="AO903" s="129"/>
      <c r="AP903" s="31"/>
      <c r="AQ903" s="45"/>
      <c r="AR903" s="31"/>
    </row>
    <row r="904" spans="1:44">
      <c r="A904" s="1008"/>
      <c r="B904" s="59"/>
      <c r="C904" s="1342"/>
      <c r="D904" s="1010"/>
      <c r="E904" s="1056"/>
      <c r="F904" s="32"/>
      <c r="G904" s="350"/>
      <c r="H904" s="350"/>
      <c r="I904" s="350"/>
      <c r="J904" s="350"/>
      <c r="K904" s="124"/>
      <c r="L904" s="124"/>
      <c r="M904" s="124"/>
      <c r="N904" s="124"/>
      <c r="O904" s="370"/>
      <c r="P904" s="370"/>
      <c r="Q904" s="370"/>
      <c r="R904" s="370"/>
      <c r="S904" s="370"/>
      <c r="T904" s="370"/>
      <c r="U904" s="370"/>
      <c r="V904" s="370"/>
      <c r="W904" s="46"/>
      <c r="X904" s="46"/>
      <c r="Y904" s="46"/>
      <c r="Z904" s="46"/>
      <c r="AA904" s="143"/>
      <c r="AB904" s="144"/>
      <c r="AC904" s="145"/>
      <c r="AD904" s="146"/>
      <c r="AE904" s="126"/>
      <c r="AF904" s="327"/>
      <c r="AG904" s="129"/>
      <c r="AH904" s="129"/>
      <c r="AI904" s="129"/>
      <c r="AJ904" s="129"/>
      <c r="AK904" s="129"/>
      <c r="AL904" s="129"/>
      <c r="AM904" s="129"/>
      <c r="AN904" s="129"/>
      <c r="AO904" s="129"/>
      <c r="AP904" s="31"/>
      <c r="AQ904" s="45"/>
      <c r="AR904" s="31"/>
    </row>
    <row r="905" spans="1:44" ht="5.25" customHeight="1">
      <c r="A905" s="328"/>
      <c r="B905" s="330"/>
      <c r="C905" s="105"/>
      <c r="D905" s="139"/>
      <c r="E905" s="139"/>
      <c r="F905" s="142"/>
      <c r="G905" s="46"/>
      <c r="H905" s="46"/>
      <c r="I905" s="46"/>
      <c r="J905" s="46"/>
      <c r="K905" s="46"/>
      <c r="L905" s="46"/>
      <c r="M905" s="46"/>
      <c r="N905" s="46"/>
      <c r="O905" s="46"/>
      <c r="P905" s="46"/>
      <c r="Q905" s="46"/>
      <c r="R905" s="46"/>
      <c r="S905" s="46"/>
      <c r="T905" s="46"/>
      <c r="U905" s="46"/>
      <c r="V905" s="46"/>
      <c r="W905" s="46"/>
      <c r="X905" s="46"/>
      <c r="Y905" s="46"/>
      <c r="Z905" s="46"/>
      <c r="AA905" s="143"/>
      <c r="AB905" s="144"/>
      <c r="AC905" s="145"/>
      <c r="AD905" s="146"/>
      <c r="AE905" s="126"/>
      <c r="AF905" s="327"/>
      <c r="AG905" s="129"/>
      <c r="AH905" s="129"/>
      <c r="AI905" s="129"/>
      <c r="AJ905" s="129"/>
      <c r="AK905" s="129"/>
      <c r="AL905" s="129"/>
      <c r="AM905" s="129"/>
      <c r="AN905" s="129"/>
      <c r="AO905" s="129"/>
      <c r="AP905" s="31"/>
      <c r="AQ905" s="45"/>
      <c r="AR905" s="31"/>
    </row>
    <row r="906" spans="1:44" ht="13.5" customHeight="1">
      <c r="A906" s="1056" t="s">
        <v>1075</v>
      </c>
      <c r="B906" s="1090" t="s">
        <v>1131</v>
      </c>
      <c r="C906" s="1342" t="s">
        <v>518</v>
      </c>
      <c r="D906" s="139" t="s">
        <v>242</v>
      </c>
      <c r="E906" s="1008" t="s">
        <v>944</v>
      </c>
      <c r="F906" s="142"/>
      <c r="G906" s="1011" t="s">
        <v>72</v>
      </c>
      <c r="H906" s="1011"/>
      <c r="I906" s="1011"/>
      <c r="J906" s="1011"/>
      <c r="K906" s="1011"/>
      <c r="L906" s="1011"/>
      <c r="M906" s="1012"/>
      <c r="N906" s="1058" t="s">
        <v>114</v>
      </c>
      <c r="O906" s="1058"/>
      <c r="P906" s="1058"/>
      <c r="Q906" s="1058"/>
      <c r="R906" s="1058"/>
      <c r="S906" s="1058"/>
      <c r="T906" s="1058"/>
      <c r="U906" s="1058"/>
      <c r="V906" s="1058"/>
      <c r="W906" s="46"/>
      <c r="X906" s="46"/>
      <c r="Y906" s="46"/>
      <c r="Z906" s="46"/>
      <c r="AA906" s="143"/>
      <c r="AB906" s="1082" t="s">
        <v>495</v>
      </c>
      <c r="AC906" s="1113"/>
      <c r="AD906" s="1114"/>
      <c r="AE906" s="126"/>
      <c r="AF906" s="327"/>
      <c r="AG906" s="129"/>
      <c r="AH906" s="129"/>
      <c r="AI906" s="129"/>
      <c r="AJ906" s="129"/>
      <c r="AK906" s="129"/>
      <c r="AL906" s="129"/>
      <c r="AM906" s="129"/>
      <c r="AN906" s="129"/>
      <c r="AO906" s="129"/>
      <c r="AP906" s="31"/>
      <c r="AQ906" s="45"/>
      <c r="AR906" s="31"/>
    </row>
    <row r="907" spans="1:44">
      <c r="A907" s="1056"/>
      <c r="B907" s="1090"/>
      <c r="C907" s="1342"/>
      <c r="D907" s="139"/>
      <c r="E907" s="1008"/>
      <c r="F907" s="142"/>
      <c r="G907" s="1011"/>
      <c r="H907" s="1011"/>
      <c r="I907" s="1011"/>
      <c r="J907" s="1011"/>
      <c r="K907" s="1011"/>
      <c r="L907" s="1011"/>
      <c r="M907" s="1012"/>
      <c r="N907" s="1058"/>
      <c r="O907" s="1058"/>
      <c r="P907" s="1058"/>
      <c r="Q907" s="1058"/>
      <c r="R907" s="1058"/>
      <c r="S907" s="1058"/>
      <c r="T907" s="1058"/>
      <c r="U907" s="1058"/>
      <c r="V907" s="1058"/>
      <c r="W907" s="46"/>
      <c r="X907" s="46"/>
      <c r="Y907" s="46"/>
      <c r="Z907" s="46"/>
      <c r="AA907" s="143"/>
      <c r="AB907" s="1082"/>
      <c r="AC907" s="1113"/>
      <c r="AD907" s="1114"/>
      <c r="AE907" s="126"/>
      <c r="AF907" s="327"/>
      <c r="AG907" s="129"/>
      <c r="AH907" s="129"/>
      <c r="AI907" s="129"/>
      <c r="AJ907" s="129"/>
      <c r="AK907" s="129"/>
      <c r="AL907" s="129"/>
      <c r="AM907" s="129"/>
      <c r="AN907" s="129"/>
      <c r="AO907" s="129"/>
      <c r="AP907" s="31"/>
      <c r="AQ907" s="45"/>
      <c r="AR907" s="31"/>
    </row>
    <row r="908" spans="1:44">
      <c r="A908" s="328"/>
      <c r="B908" s="330"/>
      <c r="C908" s="105"/>
      <c r="D908" s="139"/>
      <c r="E908" s="1008"/>
      <c r="F908" s="142"/>
      <c r="G908" s="46"/>
      <c r="H908" s="46"/>
      <c r="I908" s="46"/>
      <c r="J908" s="46"/>
      <c r="K908" s="46"/>
      <c r="L908" s="46"/>
      <c r="M908" s="46"/>
      <c r="N908" s="46"/>
      <c r="O908" s="46"/>
      <c r="P908" s="46"/>
      <c r="Q908" s="46"/>
      <c r="R908" s="46"/>
      <c r="S908" s="46"/>
      <c r="T908" s="46"/>
      <c r="U908" s="46"/>
      <c r="V908" s="46"/>
      <c r="W908" s="46"/>
      <c r="X908" s="46"/>
      <c r="Y908" s="46"/>
      <c r="Z908" s="46"/>
      <c r="AA908" s="143"/>
      <c r="AB908" s="1082"/>
      <c r="AC908" s="1113"/>
      <c r="AD908" s="1114"/>
      <c r="AE908" s="126"/>
      <c r="AF908" s="327"/>
      <c r="AG908" s="129"/>
      <c r="AH908" s="129"/>
      <c r="AI908" s="129"/>
      <c r="AJ908" s="129"/>
      <c r="AK908" s="129"/>
      <c r="AL908" s="129"/>
      <c r="AM908" s="129"/>
      <c r="AN908" s="129"/>
      <c r="AO908" s="129"/>
      <c r="AP908" s="31"/>
      <c r="AQ908" s="45"/>
      <c r="AR908" s="31"/>
    </row>
    <row r="909" spans="1:44">
      <c r="A909" s="328"/>
      <c r="B909" s="330"/>
      <c r="C909" s="105"/>
      <c r="D909" s="139"/>
      <c r="E909" s="1008"/>
      <c r="F909" s="142"/>
      <c r="G909" s="46"/>
      <c r="H909" s="46"/>
      <c r="I909" s="46"/>
      <c r="J909" s="46"/>
      <c r="K909" s="46"/>
      <c r="L909" s="46"/>
      <c r="M909" s="46"/>
      <c r="N909" s="46"/>
      <c r="O909" s="46"/>
      <c r="P909" s="46"/>
      <c r="Q909" s="46"/>
      <c r="R909" s="46"/>
      <c r="S909" s="46"/>
      <c r="T909" s="46"/>
      <c r="U909" s="46"/>
      <c r="V909" s="46"/>
      <c r="W909" s="46"/>
      <c r="X909" s="46"/>
      <c r="Y909" s="46"/>
      <c r="Z909" s="46"/>
      <c r="AA909" s="143"/>
      <c r="AB909" s="144"/>
      <c r="AC909" s="145"/>
      <c r="AD909" s="146"/>
      <c r="AE909" s="126"/>
      <c r="AF909" s="327"/>
      <c r="AG909" s="129"/>
      <c r="AH909" s="129"/>
      <c r="AI909" s="129"/>
      <c r="AJ909" s="129"/>
      <c r="AK909" s="129"/>
      <c r="AL909" s="129"/>
      <c r="AM909" s="129"/>
      <c r="AN909" s="129"/>
      <c r="AO909" s="129"/>
      <c r="AP909" s="31"/>
      <c r="AQ909" s="45"/>
      <c r="AR909" s="31"/>
    </row>
    <row r="910" spans="1:44">
      <c r="A910" s="328"/>
      <c r="B910" s="330"/>
      <c r="C910" s="105"/>
      <c r="D910" s="139"/>
      <c r="E910" s="1008"/>
      <c r="F910" s="142"/>
      <c r="G910" s="46"/>
      <c r="H910" s="46"/>
      <c r="I910" s="46"/>
      <c r="J910" s="46"/>
      <c r="K910" s="46"/>
      <c r="L910" s="46"/>
      <c r="M910" s="46"/>
      <c r="N910" s="46"/>
      <c r="O910" s="46"/>
      <c r="P910" s="46"/>
      <c r="Q910" s="46"/>
      <c r="R910" s="46"/>
      <c r="S910" s="46"/>
      <c r="T910" s="46"/>
      <c r="U910" s="46"/>
      <c r="V910" s="46"/>
      <c r="W910" s="46"/>
      <c r="X910" s="46"/>
      <c r="Y910" s="46"/>
      <c r="Z910" s="46"/>
      <c r="AA910" s="143"/>
      <c r="AB910" s="144"/>
      <c r="AC910" s="145"/>
      <c r="AD910" s="146"/>
      <c r="AE910" s="126"/>
      <c r="AF910" s="327"/>
      <c r="AG910" s="129"/>
      <c r="AH910" s="129"/>
      <c r="AI910" s="129"/>
      <c r="AJ910" s="129"/>
      <c r="AK910" s="129"/>
      <c r="AL910" s="129"/>
      <c r="AM910" s="129"/>
      <c r="AN910" s="129"/>
      <c r="AO910" s="129"/>
      <c r="AP910" s="31"/>
      <c r="AQ910" s="45"/>
      <c r="AR910" s="31"/>
    </row>
    <row r="911" spans="1:44">
      <c r="A911" s="328"/>
      <c r="B911" s="330"/>
      <c r="C911" s="105"/>
      <c r="D911" s="139"/>
      <c r="E911" s="1008"/>
      <c r="F911" s="142"/>
      <c r="G911" s="46"/>
      <c r="H911" s="46"/>
      <c r="I911" s="46"/>
      <c r="J911" s="46"/>
      <c r="K911" s="46"/>
      <c r="L911" s="46"/>
      <c r="M911" s="46"/>
      <c r="N911" s="46"/>
      <c r="O911" s="46"/>
      <c r="P911" s="46"/>
      <c r="Q911" s="46"/>
      <c r="R911" s="46"/>
      <c r="S911" s="46"/>
      <c r="T911" s="46"/>
      <c r="U911" s="46"/>
      <c r="V911" s="46"/>
      <c r="W911" s="46"/>
      <c r="X911" s="46"/>
      <c r="Y911" s="46"/>
      <c r="Z911" s="46"/>
      <c r="AA911" s="143"/>
      <c r="AB911" s="144"/>
      <c r="AC911" s="145"/>
      <c r="AD911" s="146"/>
      <c r="AE911" s="126"/>
      <c r="AF911" s="327"/>
      <c r="AG911" s="129"/>
      <c r="AH911" s="129"/>
      <c r="AI911" s="129"/>
      <c r="AJ911" s="129"/>
      <c r="AK911" s="129"/>
      <c r="AL911" s="129"/>
      <c r="AM911" s="129"/>
      <c r="AN911" s="129"/>
      <c r="AO911" s="129"/>
      <c r="AP911" s="31"/>
      <c r="AQ911" s="45"/>
      <c r="AR911" s="31"/>
    </row>
    <row r="912" spans="1:44">
      <c r="A912" s="328"/>
      <c r="B912" s="330"/>
      <c r="C912" s="105"/>
      <c r="D912" s="139"/>
      <c r="E912" s="1008"/>
      <c r="F912" s="142"/>
      <c r="G912" s="46"/>
      <c r="H912" s="46"/>
      <c r="I912" s="46"/>
      <c r="J912" s="46"/>
      <c r="K912" s="46"/>
      <c r="L912" s="46"/>
      <c r="M912" s="46"/>
      <c r="N912" s="46"/>
      <c r="O912" s="46"/>
      <c r="P912" s="46"/>
      <c r="Q912" s="46"/>
      <c r="R912" s="46"/>
      <c r="S912" s="46"/>
      <c r="T912" s="46"/>
      <c r="U912" s="46"/>
      <c r="V912" s="46"/>
      <c r="W912" s="46"/>
      <c r="X912" s="46"/>
      <c r="Y912" s="46"/>
      <c r="Z912" s="46"/>
      <c r="AA912" s="143"/>
      <c r="AB912" s="144"/>
      <c r="AC912" s="145"/>
      <c r="AD912" s="146"/>
      <c r="AE912" s="126"/>
      <c r="AF912" s="327"/>
      <c r="AG912" s="129"/>
      <c r="AH912" s="129"/>
      <c r="AI912" s="129"/>
      <c r="AJ912" s="129"/>
      <c r="AK912" s="129"/>
      <c r="AL912" s="129"/>
      <c r="AM912" s="129"/>
      <c r="AN912" s="129"/>
      <c r="AO912" s="129"/>
      <c r="AP912" s="31"/>
      <c r="AQ912" s="45"/>
      <c r="AR912" s="31"/>
    </row>
    <row r="913" spans="1:44">
      <c r="A913" s="328"/>
      <c r="B913" s="330"/>
      <c r="C913" s="105"/>
      <c r="D913" s="139"/>
      <c r="E913" s="371"/>
      <c r="F913" s="142"/>
      <c r="G913" s="46"/>
      <c r="H913" s="46"/>
      <c r="I913" s="46"/>
      <c r="J913" s="46"/>
      <c r="K913" s="46"/>
      <c r="L913" s="46"/>
      <c r="M913" s="46"/>
      <c r="N913" s="46"/>
      <c r="O913" s="46"/>
      <c r="P913" s="46"/>
      <c r="Q913" s="46"/>
      <c r="R913" s="46"/>
      <c r="S913" s="46"/>
      <c r="T913" s="46"/>
      <c r="U913" s="46"/>
      <c r="V913" s="46"/>
      <c r="W913" s="46"/>
      <c r="X913" s="46"/>
      <c r="Y913" s="46"/>
      <c r="Z913" s="46"/>
      <c r="AA913" s="143"/>
      <c r="AB913" s="144"/>
      <c r="AC913" s="145"/>
      <c r="AD913" s="146"/>
      <c r="AE913" s="126"/>
      <c r="AF913" s="327"/>
      <c r="AG913" s="129"/>
      <c r="AH913" s="129"/>
      <c r="AI913" s="129"/>
      <c r="AJ913" s="129"/>
      <c r="AK913" s="129"/>
      <c r="AL913" s="129"/>
      <c r="AM913" s="129"/>
      <c r="AN913" s="129"/>
      <c r="AO913" s="129"/>
      <c r="AP913" s="31"/>
      <c r="AQ913" s="45"/>
      <c r="AR913" s="31"/>
    </row>
    <row r="914" spans="1:44" ht="13.5" customHeight="1">
      <c r="A914" s="328"/>
      <c r="B914" s="330"/>
      <c r="C914" s="105"/>
      <c r="D914" s="139" t="s">
        <v>242</v>
      </c>
      <c r="E914" s="1056" t="s">
        <v>589</v>
      </c>
      <c r="F914" s="142"/>
      <c r="G914" s="1011" t="s">
        <v>72</v>
      </c>
      <c r="H914" s="1011"/>
      <c r="I914" s="1011"/>
      <c r="J914" s="1011"/>
      <c r="K914" s="1011"/>
      <c r="L914" s="1011"/>
      <c r="M914" s="1012"/>
      <c r="N914" s="1013" t="s">
        <v>116</v>
      </c>
      <c r="O914" s="1014"/>
      <c r="P914" s="1014"/>
      <c r="Q914" s="1014"/>
      <c r="R914" s="1014"/>
      <c r="S914" s="1014"/>
      <c r="T914" s="1014"/>
      <c r="U914" s="1014"/>
      <c r="V914" s="1015"/>
      <c r="W914" s="46"/>
      <c r="X914" s="46"/>
      <c r="Y914" s="46"/>
      <c r="Z914" s="46"/>
      <c r="AA914" s="143"/>
      <c r="AB914" s="1082" t="s">
        <v>495</v>
      </c>
      <c r="AC914" s="1113"/>
      <c r="AD914" s="1114"/>
      <c r="AE914" s="126"/>
      <c r="AF914" s="327"/>
      <c r="AG914" s="129"/>
      <c r="AH914" s="129"/>
      <c r="AI914" s="129"/>
      <c r="AJ914" s="129"/>
      <c r="AK914" s="129"/>
      <c r="AL914" s="129"/>
      <c r="AM914" s="129"/>
      <c r="AN914" s="129"/>
      <c r="AO914" s="129"/>
      <c r="AP914" s="31"/>
      <c r="AQ914" s="45"/>
      <c r="AR914" s="31"/>
    </row>
    <row r="915" spans="1:44">
      <c r="A915" s="328"/>
      <c r="B915" s="330"/>
      <c r="C915" s="105"/>
      <c r="D915" s="139"/>
      <c r="E915" s="1056"/>
      <c r="F915" s="142"/>
      <c r="G915" s="1011"/>
      <c r="H915" s="1011"/>
      <c r="I915" s="1011"/>
      <c r="J915" s="1011"/>
      <c r="K915" s="1011"/>
      <c r="L915" s="1011"/>
      <c r="M915" s="1012"/>
      <c r="N915" s="1016"/>
      <c r="O915" s="1017"/>
      <c r="P915" s="1017"/>
      <c r="Q915" s="1017"/>
      <c r="R915" s="1017"/>
      <c r="S915" s="1017"/>
      <c r="T915" s="1017"/>
      <c r="U915" s="1017"/>
      <c r="V915" s="1018"/>
      <c r="W915" s="46"/>
      <c r="X915" s="46"/>
      <c r="Y915" s="46"/>
      <c r="Z915" s="46"/>
      <c r="AA915" s="143"/>
      <c r="AB915" s="1082"/>
      <c r="AC915" s="1113"/>
      <c r="AD915" s="1114"/>
      <c r="AE915" s="126"/>
      <c r="AF915" s="327"/>
      <c r="AG915" s="129"/>
      <c r="AH915" s="129"/>
      <c r="AI915" s="129"/>
      <c r="AJ915" s="129"/>
      <c r="AK915" s="129"/>
      <c r="AL915" s="129"/>
      <c r="AM915" s="129"/>
      <c r="AN915" s="129"/>
      <c r="AO915" s="129"/>
      <c r="AP915" s="31"/>
      <c r="AQ915" s="45"/>
      <c r="AR915" s="31"/>
    </row>
    <row r="916" spans="1:44">
      <c r="A916" s="328"/>
      <c r="B916" s="330"/>
      <c r="C916" s="105"/>
      <c r="D916" s="139"/>
      <c r="E916" s="1056"/>
      <c r="F916" s="142"/>
      <c r="G916" s="46"/>
      <c r="H916" s="46"/>
      <c r="I916" s="46"/>
      <c r="J916" s="46"/>
      <c r="K916" s="46"/>
      <c r="L916" s="46"/>
      <c r="M916" s="46"/>
      <c r="N916" s="46"/>
      <c r="O916" s="46"/>
      <c r="P916" s="46"/>
      <c r="Q916" s="46"/>
      <c r="R916" s="46"/>
      <c r="S916" s="46"/>
      <c r="T916" s="46"/>
      <c r="U916" s="46"/>
      <c r="V916" s="46"/>
      <c r="W916" s="46"/>
      <c r="X916" s="46"/>
      <c r="Y916" s="46"/>
      <c r="Z916" s="46"/>
      <c r="AA916" s="143"/>
      <c r="AB916" s="1082"/>
      <c r="AC916" s="1113"/>
      <c r="AD916" s="1114"/>
      <c r="AE916" s="126"/>
      <c r="AF916" s="327"/>
      <c r="AG916" s="129"/>
      <c r="AH916" s="129"/>
      <c r="AI916" s="129"/>
      <c r="AJ916" s="129"/>
      <c r="AK916" s="129"/>
      <c r="AL916" s="129"/>
      <c r="AM916" s="129"/>
      <c r="AN916" s="129"/>
      <c r="AO916" s="129"/>
      <c r="AP916" s="31"/>
      <c r="AQ916" s="45"/>
      <c r="AR916" s="31"/>
    </row>
    <row r="917" spans="1:44" ht="13.5" customHeight="1">
      <c r="A917" s="328"/>
      <c r="B917" s="330"/>
      <c r="C917" s="105"/>
      <c r="D917" s="139"/>
      <c r="E917" s="139"/>
      <c r="F917" s="142"/>
      <c r="G917" s="2184" t="s">
        <v>1150</v>
      </c>
      <c r="H917" s="2184"/>
      <c r="I917" s="2184"/>
      <c r="J917" s="2184"/>
      <c r="K917" s="2184"/>
      <c r="L917" s="2184"/>
      <c r="M917" s="2184"/>
      <c r="N917" s="2184"/>
      <c r="O917" s="2184"/>
      <c r="P917" s="2184"/>
      <c r="Q917" s="2184"/>
      <c r="R917" s="2184"/>
      <c r="S917" s="2184"/>
      <c r="T917" s="2184"/>
      <c r="U917" s="2184"/>
      <c r="V917" s="2184"/>
      <c r="W917" s="2184"/>
      <c r="X917" s="2184"/>
      <c r="Y917" s="2184"/>
      <c r="Z917" s="2184"/>
      <c r="AA917" s="143"/>
      <c r="AB917" s="144"/>
      <c r="AC917" s="145"/>
      <c r="AD917" s="146"/>
      <c r="AE917" s="126"/>
      <c r="AF917" s="327"/>
      <c r="AG917" s="129"/>
      <c r="AH917" s="129"/>
      <c r="AI917" s="129"/>
      <c r="AJ917" s="129"/>
      <c r="AK917" s="129"/>
      <c r="AL917" s="129"/>
      <c r="AM917" s="129"/>
      <c r="AN917" s="129"/>
      <c r="AO917" s="129"/>
      <c r="AP917" s="31"/>
      <c r="AQ917" s="45"/>
      <c r="AR917" s="31"/>
    </row>
    <row r="918" spans="1:44">
      <c r="A918" s="328"/>
      <c r="B918" s="330"/>
      <c r="C918" s="105"/>
      <c r="D918" s="139"/>
      <c r="E918" s="139"/>
      <c r="F918" s="142"/>
      <c r="G918" s="2184"/>
      <c r="H918" s="2184"/>
      <c r="I918" s="2184"/>
      <c r="J918" s="2184"/>
      <c r="K918" s="2184"/>
      <c r="L918" s="2184"/>
      <c r="M918" s="2184"/>
      <c r="N918" s="2184"/>
      <c r="O918" s="2184"/>
      <c r="P918" s="2184"/>
      <c r="Q918" s="2184"/>
      <c r="R918" s="2184"/>
      <c r="S918" s="2184"/>
      <c r="T918" s="2184"/>
      <c r="U918" s="2184"/>
      <c r="V918" s="2184"/>
      <c r="W918" s="2184"/>
      <c r="X918" s="2184"/>
      <c r="Y918" s="2184"/>
      <c r="Z918" s="2184"/>
      <c r="AA918" s="143"/>
      <c r="AB918" s="144"/>
      <c r="AC918" s="145"/>
      <c r="AD918" s="146"/>
      <c r="AE918" s="126"/>
      <c r="AF918" s="327"/>
      <c r="AG918" s="129"/>
      <c r="AH918" s="129"/>
      <c r="AI918" s="129"/>
      <c r="AJ918" s="129"/>
      <c r="AK918" s="129"/>
      <c r="AL918" s="129"/>
      <c r="AM918" s="129"/>
      <c r="AN918" s="129"/>
      <c r="AO918" s="129"/>
      <c r="AP918" s="31"/>
      <c r="AQ918" s="45"/>
      <c r="AR918" s="31"/>
    </row>
    <row r="919" spans="1:44">
      <c r="A919" s="328"/>
      <c r="B919" s="330"/>
      <c r="C919" s="105"/>
      <c r="D919" s="139"/>
      <c r="E919" s="139"/>
      <c r="F919" s="142"/>
      <c r="G919" s="640"/>
      <c r="H919" s="2337"/>
      <c r="I919" s="2338"/>
      <c r="J919" s="2529" t="s">
        <v>499</v>
      </c>
      <c r="K919" s="2529"/>
      <c r="L919" s="2529"/>
      <c r="M919" s="2529"/>
      <c r="N919" s="2529"/>
      <c r="O919" s="2529"/>
      <c r="P919" s="2529"/>
      <c r="Q919" s="640"/>
      <c r="R919" s="640"/>
      <c r="S919" s="640"/>
      <c r="T919" s="640"/>
      <c r="U919" s="640"/>
      <c r="V919" s="640"/>
      <c r="W919" s="640"/>
      <c r="X919" s="640"/>
      <c r="Y919" s="640"/>
      <c r="Z919" s="640"/>
      <c r="AA919" s="143"/>
      <c r="AB919" s="144"/>
      <c r="AC919" s="145"/>
      <c r="AD919" s="146"/>
      <c r="AE919" s="126"/>
      <c r="AF919" s="327"/>
      <c r="AG919" s="129"/>
      <c r="AH919" s="129"/>
      <c r="AI919" s="129"/>
      <c r="AJ919" s="129"/>
      <c r="AK919" s="129"/>
      <c r="AL919" s="129"/>
      <c r="AM919" s="129"/>
      <c r="AN919" s="129"/>
      <c r="AO919" s="129"/>
      <c r="AP919" s="31"/>
      <c r="AQ919" s="45"/>
      <c r="AR919" s="31"/>
    </row>
    <row r="920" spans="1:44">
      <c r="A920" s="328"/>
      <c r="B920" s="330"/>
      <c r="C920" s="105"/>
      <c r="D920" s="139"/>
      <c r="E920" s="139"/>
      <c r="F920" s="142"/>
      <c r="G920" s="640"/>
      <c r="H920" s="2337"/>
      <c r="I920" s="2338"/>
      <c r="J920" s="2529" t="s">
        <v>1151</v>
      </c>
      <c r="K920" s="2529"/>
      <c r="L920" s="2529"/>
      <c r="M920" s="2529"/>
      <c r="N920" s="2529"/>
      <c r="O920" s="2529"/>
      <c r="P920" s="2529"/>
      <c r="Q920" s="640"/>
      <c r="R920" s="666" t="s">
        <v>1153</v>
      </c>
      <c r="S920" s="2528" t="s">
        <v>1154</v>
      </c>
      <c r="T920" s="1589"/>
      <c r="U920" s="1589"/>
      <c r="V920" s="1589"/>
      <c r="W920" s="1589"/>
      <c r="X920" s="1589"/>
      <c r="Y920" s="1589"/>
      <c r="Z920" s="1589"/>
      <c r="AA920" s="1590"/>
      <c r="AB920" s="144"/>
      <c r="AC920" s="145"/>
      <c r="AD920" s="146"/>
      <c r="AE920" s="126"/>
      <c r="AF920" s="327"/>
      <c r="AG920" s="129"/>
      <c r="AH920" s="129"/>
      <c r="AI920" s="129"/>
      <c r="AJ920" s="129"/>
      <c r="AK920" s="129"/>
      <c r="AL920" s="129"/>
      <c r="AM920" s="129"/>
      <c r="AN920" s="129"/>
      <c r="AO920" s="129"/>
      <c r="AP920" s="31"/>
      <c r="AQ920" s="45"/>
      <c r="AR920" s="31"/>
    </row>
    <row r="921" spans="1:44">
      <c r="A921" s="328"/>
      <c r="B921" s="330"/>
      <c r="C921" s="105"/>
      <c r="D921" s="139"/>
      <c r="E921" s="139"/>
      <c r="F921" s="142"/>
      <c r="G921" s="640"/>
      <c r="H921" s="2337"/>
      <c r="I921" s="2338"/>
      <c r="J921" s="2529" t="s">
        <v>1152</v>
      </c>
      <c r="K921" s="2529"/>
      <c r="L921" s="2529"/>
      <c r="M921" s="2529"/>
      <c r="N921" s="2529"/>
      <c r="O921" s="2529"/>
      <c r="P921" s="2529"/>
      <c r="Q921" s="640"/>
      <c r="R921" s="640"/>
      <c r="S921" s="1589"/>
      <c r="T921" s="1589"/>
      <c r="U921" s="1589"/>
      <c r="V921" s="1589"/>
      <c r="W921" s="1589"/>
      <c r="X921" s="1589"/>
      <c r="Y921" s="1589"/>
      <c r="Z921" s="1589"/>
      <c r="AA921" s="1590"/>
      <c r="AB921" s="144"/>
      <c r="AC921" s="145"/>
      <c r="AD921" s="146"/>
      <c r="AE921" s="126"/>
      <c r="AF921" s="327"/>
      <c r="AG921" s="129"/>
      <c r="AH921" s="129"/>
      <c r="AI921" s="129"/>
      <c r="AJ921" s="129"/>
      <c r="AK921" s="129"/>
      <c r="AL921" s="129"/>
      <c r="AM921" s="129"/>
      <c r="AN921" s="129"/>
      <c r="AO921" s="129"/>
      <c r="AP921" s="31"/>
      <c r="AQ921" s="45"/>
      <c r="AR921" s="31"/>
    </row>
    <row r="922" spans="1:44">
      <c r="A922" s="328"/>
      <c r="B922" s="330"/>
      <c r="C922" s="105"/>
      <c r="D922" s="139"/>
      <c r="E922" s="139"/>
      <c r="F922" s="142"/>
      <c r="G922" s="640"/>
      <c r="H922" s="2331"/>
      <c r="I922" s="2332"/>
      <c r="J922" s="2530" t="s">
        <v>16</v>
      </c>
      <c r="K922" s="2531"/>
      <c r="L922" s="2531"/>
      <c r="M922" s="2531"/>
      <c r="N922" s="2531"/>
      <c r="O922" s="2531"/>
      <c r="P922" s="2532"/>
      <c r="Q922" s="640"/>
      <c r="R922" s="640"/>
      <c r="S922" s="1589"/>
      <c r="T922" s="1589"/>
      <c r="U922" s="1589"/>
      <c r="V922" s="1589"/>
      <c r="W922" s="1589"/>
      <c r="X922" s="1589"/>
      <c r="Y922" s="1589"/>
      <c r="Z922" s="1589"/>
      <c r="AA922" s="1590"/>
      <c r="AB922" s="144"/>
      <c r="AC922" s="145"/>
      <c r="AD922" s="146"/>
      <c r="AE922" s="126"/>
      <c r="AF922" s="327"/>
      <c r="AG922" s="129"/>
      <c r="AH922" s="129"/>
      <c r="AI922" s="129"/>
      <c r="AJ922" s="129"/>
      <c r="AK922" s="129"/>
      <c r="AL922" s="129"/>
      <c r="AM922" s="129"/>
      <c r="AN922" s="129"/>
      <c r="AO922" s="129"/>
      <c r="AP922" s="31"/>
      <c r="AQ922" s="45"/>
      <c r="AR922" s="31"/>
    </row>
    <row r="923" spans="1:44">
      <c r="A923" s="328"/>
      <c r="B923" s="330"/>
      <c r="C923" s="105"/>
      <c r="D923" s="139"/>
      <c r="E923" s="139"/>
      <c r="F923" s="142"/>
      <c r="G923" s="640"/>
      <c r="H923" s="2333"/>
      <c r="I923" s="2334"/>
      <c r="J923" s="667" t="s">
        <v>613</v>
      </c>
      <c r="K923" s="2533"/>
      <c r="L923" s="2533"/>
      <c r="M923" s="2533"/>
      <c r="N923" s="2533"/>
      <c r="O923" s="2533"/>
      <c r="P923" s="668" t="s">
        <v>214</v>
      </c>
      <c r="Q923" s="640"/>
      <c r="R923" s="640"/>
      <c r="S923" s="1589"/>
      <c r="T923" s="1589"/>
      <c r="U923" s="1589"/>
      <c r="V923" s="1589"/>
      <c r="W923" s="1589"/>
      <c r="X923" s="1589"/>
      <c r="Y923" s="1589"/>
      <c r="Z923" s="1589"/>
      <c r="AA923" s="1590"/>
      <c r="AB923" s="144"/>
      <c r="AC923" s="145"/>
      <c r="AD923" s="146"/>
      <c r="AE923" s="126"/>
      <c r="AF923" s="327"/>
      <c r="AG923" s="129"/>
      <c r="AH923" s="129"/>
      <c r="AI923" s="129"/>
      <c r="AJ923" s="129"/>
      <c r="AK923" s="129"/>
      <c r="AL923" s="129"/>
      <c r="AM923" s="129"/>
      <c r="AN923" s="129"/>
      <c r="AO923" s="129"/>
      <c r="AP923" s="31"/>
      <c r="AQ923" s="45"/>
      <c r="AR923" s="31"/>
    </row>
    <row r="924" spans="1:44">
      <c r="A924" s="328"/>
      <c r="B924" s="330"/>
      <c r="C924" s="105"/>
      <c r="D924" s="139"/>
      <c r="E924" s="139"/>
      <c r="F924" s="142"/>
      <c r="G924" s="46"/>
      <c r="H924" s="46"/>
      <c r="I924" s="46"/>
      <c r="J924" s="46"/>
      <c r="K924" s="46"/>
      <c r="L924" s="46"/>
      <c r="M924" s="46"/>
      <c r="N924" s="46"/>
      <c r="O924" s="46"/>
      <c r="P924" s="46"/>
      <c r="Q924" s="46"/>
      <c r="R924" s="46"/>
      <c r="S924" s="46"/>
      <c r="T924" s="46"/>
      <c r="U924" s="46"/>
      <c r="V924" s="46"/>
      <c r="W924" s="46"/>
      <c r="X924" s="46"/>
      <c r="Y924" s="46"/>
      <c r="Z924" s="46"/>
      <c r="AA924" s="143"/>
      <c r="AB924" s="144"/>
      <c r="AC924" s="145"/>
      <c r="AD924" s="146"/>
      <c r="AE924" s="126"/>
      <c r="AF924" s="327"/>
      <c r="AG924" s="129"/>
      <c r="AH924" s="129"/>
      <c r="AI924" s="129"/>
      <c r="AJ924" s="129"/>
      <c r="AK924" s="129"/>
      <c r="AL924" s="129"/>
      <c r="AM924" s="129"/>
      <c r="AN924" s="129"/>
      <c r="AO924" s="129"/>
      <c r="AP924" s="31"/>
      <c r="AQ924" s="45"/>
      <c r="AR924" s="31"/>
    </row>
    <row r="925" spans="1:44">
      <c r="A925" s="328"/>
      <c r="B925" s="330"/>
      <c r="C925" s="105"/>
      <c r="D925" s="139"/>
      <c r="E925" s="139"/>
      <c r="F925" s="142"/>
      <c r="G925" s="46"/>
      <c r="H925" s="46"/>
      <c r="I925" s="46"/>
      <c r="J925" s="46"/>
      <c r="K925" s="46"/>
      <c r="L925" s="46"/>
      <c r="M925" s="46"/>
      <c r="N925" s="46"/>
      <c r="O925" s="46"/>
      <c r="P925" s="46"/>
      <c r="Q925" s="46"/>
      <c r="R925" s="46"/>
      <c r="S925" s="46"/>
      <c r="T925" s="46"/>
      <c r="U925" s="46"/>
      <c r="V925" s="46"/>
      <c r="W925" s="46"/>
      <c r="X925" s="46"/>
      <c r="Y925" s="46"/>
      <c r="Z925" s="46"/>
      <c r="AA925" s="143"/>
      <c r="AB925" s="144"/>
      <c r="AC925" s="145"/>
      <c r="AD925" s="146"/>
      <c r="AE925" s="126"/>
      <c r="AF925" s="327"/>
      <c r="AG925" s="129"/>
      <c r="AH925" s="129"/>
      <c r="AI925" s="129"/>
      <c r="AJ925" s="129"/>
      <c r="AK925" s="129"/>
      <c r="AL925" s="129"/>
      <c r="AM925" s="129"/>
      <c r="AN925" s="129"/>
      <c r="AO925" s="129"/>
      <c r="AP925" s="31"/>
      <c r="AQ925" s="45"/>
      <c r="AR925" s="31"/>
    </row>
    <row r="926" spans="1:44" ht="13.5" customHeight="1">
      <c r="A926" s="2342" t="s">
        <v>1076</v>
      </c>
      <c r="B926" s="1090" t="s">
        <v>1132</v>
      </c>
      <c r="C926" s="1342" t="s">
        <v>725</v>
      </c>
      <c r="D926" s="139" t="s">
        <v>590</v>
      </c>
      <c r="E926" s="1008" t="s">
        <v>726</v>
      </c>
      <c r="F926" s="142"/>
      <c r="G926" s="1011" t="s">
        <v>72</v>
      </c>
      <c r="H926" s="1011"/>
      <c r="I926" s="1011"/>
      <c r="J926" s="1011"/>
      <c r="K926" s="1011"/>
      <c r="L926" s="1011"/>
      <c r="M926" s="1012"/>
      <c r="N926" s="1013" t="s">
        <v>175</v>
      </c>
      <c r="O926" s="1014"/>
      <c r="P926" s="1014"/>
      <c r="Q926" s="1014"/>
      <c r="R926" s="1014"/>
      <c r="S926" s="1014"/>
      <c r="T926" s="1014"/>
      <c r="U926" s="1014"/>
      <c r="V926" s="1015"/>
      <c r="W926" s="46"/>
      <c r="X926" s="46"/>
      <c r="Y926" s="46"/>
      <c r="Z926" s="46"/>
      <c r="AA926" s="143"/>
      <c r="AB926" s="1082" t="s">
        <v>495</v>
      </c>
      <c r="AC926" s="1113"/>
      <c r="AD926" s="1114"/>
      <c r="AE926" s="126"/>
      <c r="AF926" s="327"/>
      <c r="AG926" s="129"/>
      <c r="AH926" s="129"/>
      <c r="AI926" s="129"/>
      <c r="AJ926" s="129"/>
      <c r="AK926" s="129"/>
      <c r="AL926" s="129"/>
      <c r="AM926" s="129"/>
      <c r="AN926" s="129"/>
      <c r="AO926" s="129"/>
      <c r="AP926" s="31"/>
      <c r="AQ926" s="45"/>
      <c r="AR926" s="31"/>
    </row>
    <row r="927" spans="1:44">
      <c r="A927" s="2343"/>
      <c r="B927" s="1090"/>
      <c r="C927" s="1342"/>
      <c r="D927" s="139"/>
      <c r="E927" s="1008"/>
      <c r="F927" s="142"/>
      <c r="G927" s="1011"/>
      <c r="H927" s="1011"/>
      <c r="I927" s="1011"/>
      <c r="J927" s="1011"/>
      <c r="K927" s="1011"/>
      <c r="L927" s="1011"/>
      <c r="M927" s="1012"/>
      <c r="N927" s="1016"/>
      <c r="O927" s="1017"/>
      <c r="P927" s="1017"/>
      <c r="Q927" s="1017"/>
      <c r="R927" s="1017"/>
      <c r="S927" s="1017"/>
      <c r="T927" s="1017"/>
      <c r="U927" s="1017"/>
      <c r="V927" s="1018"/>
      <c r="W927" s="46"/>
      <c r="X927" s="46"/>
      <c r="Y927" s="46"/>
      <c r="Z927" s="46"/>
      <c r="AA927" s="143"/>
      <c r="AB927" s="1082"/>
      <c r="AC927" s="1113"/>
      <c r="AD927" s="1114"/>
      <c r="AE927" s="126"/>
      <c r="AF927" s="327"/>
      <c r="AG927" s="129"/>
      <c r="AH927" s="129"/>
      <c r="AI927" s="129"/>
      <c r="AJ927" s="129"/>
      <c r="AK927" s="129"/>
      <c r="AL927" s="129"/>
      <c r="AM927" s="129"/>
      <c r="AN927" s="129"/>
      <c r="AO927" s="129"/>
      <c r="AP927" s="31"/>
      <c r="AQ927" s="45"/>
      <c r="AR927" s="31"/>
    </row>
    <row r="928" spans="1:44">
      <c r="A928" s="328"/>
      <c r="B928" s="330"/>
      <c r="C928" s="105"/>
      <c r="D928" s="139"/>
      <c r="E928" s="1008"/>
      <c r="F928" s="142"/>
      <c r="G928" s="46"/>
      <c r="H928" s="46"/>
      <c r="I928" s="46"/>
      <c r="J928" s="46"/>
      <c r="K928" s="46"/>
      <c r="L928" s="46"/>
      <c r="M928" s="46"/>
      <c r="N928" s="46"/>
      <c r="O928" s="46"/>
      <c r="P928" s="46"/>
      <c r="Q928" s="46"/>
      <c r="R928" s="46"/>
      <c r="S928" s="46"/>
      <c r="T928" s="46"/>
      <c r="U928" s="46"/>
      <c r="V928" s="46"/>
      <c r="W928" s="46"/>
      <c r="X928" s="46"/>
      <c r="Y928" s="46"/>
      <c r="Z928" s="46"/>
      <c r="AA928" s="143"/>
      <c r="AB928" s="1082"/>
      <c r="AC928" s="1113"/>
      <c r="AD928" s="1114"/>
      <c r="AE928" s="126"/>
      <c r="AF928" s="327"/>
      <c r="AG928" s="129"/>
      <c r="AH928" s="129"/>
      <c r="AI928" s="129"/>
      <c r="AJ928" s="129"/>
      <c r="AK928" s="129"/>
      <c r="AL928" s="129"/>
      <c r="AM928" s="129"/>
      <c r="AN928" s="129"/>
      <c r="AO928" s="129"/>
      <c r="AP928" s="31"/>
      <c r="AQ928" s="45"/>
      <c r="AR928" s="31"/>
    </row>
    <row r="929" spans="1:44">
      <c r="A929" s="328"/>
      <c r="B929" s="330"/>
      <c r="C929" s="105"/>
      <c r="D929" s="139"/>
      <c r="E929" s="139"/>
      <c r="F929" s="142"/>
      <c r="G929" s="46"/>
      <c r="H929" s="46"/>
      <c r="I929" s="46"/>
      <c r="J929" s="46"/>
      <c r="K929" s="46"/>
      <c r="L929" s="46"/>
      <c r="M929" s="46"/>
      <c r="N929" s="46"/>
      <c r="O929" s="46"/>
      <c r="P929" s="46"/>
      <c r="Q929" s="46"/>
      <c r="R929" s="46"/>
      <c r="S929" s="46"/>
      <c r="T929" s="46"/>
      <c r="U929" s="46"/>
      <c r="V929" s="46"/>
      <c r="W929" s="46"/>
      <c r="X929" s="46"/>
      <c r="Y929" s="46"/>
      <c r="Z929" s="46"/>
      <c r="AA929" s="143"/>
      <c r="AB929" s="144"/>
      <c r="AC929" s="145"/>
      <c r="AD929" s="146"/>
      <c r="AE929" s="126"/>
      <c r="AF929" s="327"/>
      <c r="AG929" s="129"/>
      <c r="AH929" s="129"/>
      <c r="AI929" s="129"/>
      <c r="AJ929" s="129"/>
      <c r="AK929" s="129"/>
      <c r="AL929" s="129"/>
      <c r="AM929" s="129"/>
      <c r="AN929" s="129"/>
      <c r="AO929" s="129"/>
      <c r="AP929" s="31"/>
      <c r="AQ929" s="45"/>
      <c r="AR929" s="31"/>
    </row>
    <row r="930" spans="1:44">
      <c r="A930" s="331"/>
      <c r="B930" s="332"/>
      <c r="C930" s="373"/>
      <c r="D930" s="333"/>
      <c r="E930" s="333"/>
      <c r="F930" s="334"/>
      <c r="G930" s="262"/>
      <c r="H930" s="262"/>
      <c r="I930" s="262"/>
      <c r="J930" s="262"/>
      <c r="K930" s="262"/>
      <c r="L930" s="262"/>
      <c r="M930" s="262"/>
      <c r="N930" s="262"/>
      <c r="O930" s="262"/>
      <c r="P930" s="262"/>
      <c r="Q930" s="262"/>
      <c r="R930" s="262"/>
      <c r="S930" s="262"/>
      <c r="T930" s="262"/>
      <c r="U930" s="262"/>
      <c r="V930" s="262"/>
      <c r="W930" s="262"/>
      <c r="X930" s="262"/>
      <c r="Y930" s="262"/>
      <c r="Z930" s="262"/>
      <c r="AA930" s="335"/>
      <c r="AB930" s="336"/>
      <c r="AC930" s="337"/>
      <c r="AD930" s="338"/>
      <c r="AE930" s="126"/>
      <c r="AF930" s="327"/>
      <c r="AG930" s="129"/>
      <c r="AH930" s="129"/>
      <c r="AI930" s="129"/>
      <c r="AJ930" s="129"/>
      <c r="AK930" s="129"/>
      <c r="AL930" s="129"/>
      <c r="AM930" s="129"/>
      <c r="AN930" s="129"/>
      <c r="AO930" s="129"/>
      <c r="AP930" s="31"/>
      <c r="AQ930" s="45"/>
      <c r="AR930" s="31"/>
    </row>
  </sheetData>
  <mergeCells count="931">
    <mergeCell ref="S920:AA923"/>
    <mergeCell ref="U729:X729"/>
    <mergeCell ref="G730:K731"/>
    <mergeCell ref="L730:P730"/>
    <mergeCell ref="Q730:S730"/>
    <mergeCell ref="U730:W730"/>
    <mergeCell ref="L731:P731"/>
    <mergeCell ref="Q731:S731"/>
    <mergeCell ref="U731:W731"/>
    <mergeCell ref="G735:Z735"/>
    <mergeCell ref="G736:K736"/>
    <mergeCell ref="L736:P736"/>
    <mergeCell ref="Q736:T736"/>
    <mergeCell ref="U736:X736"/>
    <mergeCell ref="H919:I919"/>
    <mergeCell ref="J919:P919"/>
    <mergeCell ref="H920:I920"/>
    <mergeCell ref="J920:P920"/>
    <mergeCell ref="H921:I921"/>
    <mergeCell ref="J921:P921"/>
    <mergeCell ref="H922:I923"/>
    <mergeCell ref="J922:P922"/>
    <mergeCell ref="K923:O923"/>
    <mergeCell ref="G747:Z749"/>
    <mergeCell ref="G217:H217"/>
    <mergeCell ref="I217:X217"/>
    <mergeCell ref="G218:H218"/>
    <mergeCell ref="I218:X218"/>
    <mergeCell ref="AB454:AD457"/>
    <mergeCell ref="AB465:AD468"/>
    <mergeCell ref="G457:V457"/>
    <mergeCell ref="H458:S458"/>
    <mergeCell ref="T458:X458"/>
    <mergeCell ref="H459:S459"/>
    <mergeCell ref="T459:X459"/>
    <mergeCell ref="H460:S460"/>
    <mergeCell ref="T460:X460"/>
    <mergeCell ref="H461:S461"/>
    <mergeCell ref="T461:X461"/>
    <mergeCell ref="H462:S463"/>
    <mergeCell ref="T462:X463"/>
    <mergeCell ref="Q438:V438"/>
    <mergeCell ref="Q439:V439"/>
    <mergeCell ref="Q440:V440"/>
    <mergeCell ref="G451:Z451"/>
    <mergeCell ref="AB220:AD222"/>
    <mergeCell ref="I225:J225"/>
    <mergeCell ref="L225:W225"/>
    <mergeCell ref="B855:B856"/>
    <mergeCell ref="B220:B221"/>
    <mergeCell ref="B244:B245"/>
    <mergeCell ref="B274:B275"/>
    <mergeCell ref="B284:B285"/>
    <mergeCell ref="B289:B290"/>
    <mergeCell ref="B899:B900"/>
    <mergeCell ref="B906:B907"/>
    <mergeCell ref="B926:B927"/>
    <mergeCell ref="B706:B707"/>
    <mergeCell ref="B719:B720"/>
    <mergeCell ref="B725:B726"/>
    <mergeCell ref="B803:B804"/>
    <mergeCell ref="B700:B701"/>
    <mergeCell ref="B846:B847"/>
    <mergeCell ref="E305:E309"/>
    <mergeCell ref="G305:M306"/>
    <mergeCell ref="N305:V306"/>
    <mergeCell ref="G434:R434"/>
    <mergeCell ref="S434:W434"/>
    <mergeCell ref="G435:R435"/>
    <mergeCell ref="S435:W435"/>
    <mergeCell ref="G436:R436"/>
    <mergeCell ref="S436:W436"/>
    <mergeCell ref="L328:P328"/>
    <mergeCell ref="Q328:S328"/>
    <mergeCell ref="U328:W328"/>
    <mergeCell ref="G330:Z330"/>
    <mergeCell ref="G331:K331"/>
    <mergeCell ref="L331:P331"/>
    <mergeCell ref="Q331:T331"/>
    <mergeCell ref="U331:X331"/>
    <mergeCell ref="G332:K333"/>
    <mergeCell ref="L332:P332"/>
    <mergeCell ref="Q332:S332"/>
    <mergeCell ref="U332:W332"/>
    <mergeCell ref="L333:P333"/>
    <mergeCell ref="Q333:S333"/>
    <mergeCell ref="U333:W333"/>
    <mergeCell ref="AB33:AD35"/>
    <mergeCell ref="B19:C19"/>
    <mergeCell ref="F19:AA19"/>
    <mergeCell ref="AB19:AD19"/>
    <mergeCell ref="E21:E25"/>
    <mergeCell ref="G21:M22"/>
    <mergeCell ref="N21:V22"/>
    <mergeCell ref="AB21:AD23"/>
    <mergeCell ref="A1:E1"/>
    <mergeCell ref="F1:M1"/>
    <mergeCell ref="N1:AD1"/>
    <mergeCell ref="F2:AD2"/>
    <mergeCell ref="A9:AD10"/>
    <mergeCell ref="A18:AD18"/>
    <mergeCell ref="E27:E31"/>
    <mergeCell ref="G27:M28"/>
    <mergeCell ref="N27:V28"/>
    <mergeCell ref="AB27:AD29"/>
    <mergeCell ref="E33:E39"/>
    <mergeCell ref="G33:M34"/>
    <mergeCell ref="N33:V34"/>
    <mergeCell ref="AB41:AD43"/>
    <mergeCell ref="A48:A50"/>
    <mergeCell ref="C48:C50"/>
    <mergeCell ref="E48:E53"/>
    <mergeCell ref="G48:M49"/>
    <mergeCell ref="N48:V49"/>
    <mergeCell ref="AB48:AD50"/>
    <mergeCell ref="C55:C57"/>
    <mergeCell ref="G55:M56"/>
    <mergeCell ref="N55:V56"/>
    <mergeCell ref="AB55:AD57"/>
    <mergeCell ref="E41:E46"/>
    <mergeCell ref="G41:M42"/>
    <mergeCell ref="E55:E60"/>
    <mergeCell ref="B48:B49"/>
    <mergeCell ref="B55:B56"/>
    <mergeCell ref="N41:V42"/>
    <mergeCell ref="A67:A73"/>
    <mergeCell ref="C67:C69"/>
    <mergeCell ref="E67:E83"/>
    <mergeCell ref="G67:M68"/>
    <mergeCell ref="N67:V68"/>
    <mergeCell ref="AB67:AD69"/>
    <mergeCell ref="H70:AA71"/>
    <mergeCell ref="A85:A97"/>
    <mergeCell ref="C85:C99"/>
    <mergeCell ref="E85:E87"/>
    <mergeCell ref="G85:M86"/>
    <mergeCell ref="N85:V86"/>
    <mergeCell ref="AB85:AD97"/>
    <mergeCell ref="E96:E100"/>
    <mergeCell ref="E90:E95"/>
    <mergeCell ref="E88:E89"/>
    <mergeCell ref="AB100:AD102"/>
    <mergeCell ref="A177:A183"/>
    <mergeCell ref="C177:C179"/>
    <mergeCell ref="E177:E185"/>
    <mergeCell ref="G177:M178"/>
    <mergeCell ref="N177:V178"/>
    <mergeCell ref="AB177:AD179"/>
    <mergeCell ref="E120:E149"/>
    <mergeCell ref="G139:Z139"/>
    <mergeCell ref="W140:Z140"/>
    <mergeCell ref="G142:V142"/>
    <mergeCell ref="H144:K144"/>
    <mergeCell ref="L144:O144"/>
    <mergeCell ref="H145:K145"/>
    <mergeCell ref="L145:O145"/>
    <mergeCell ref="E151:E161"/>
    <mergeCell ref="E163:E175"/>
    <mergeCell ref="AB195:AD197"/>
    <mergeCell ref="A213:A215"/>
    <mergeCell ref="C213:C215"/>
    <mergeCell ref="E213:E215"/>
    <mergeCell ref="G213:M214"/>
    <mergeCell ref="N213:V214"/>
    <mergeCell ref="AB213:AD215"/>
    <mergeCell ref="E186:E193"/>
    <mergeCell ref="A195:A201"/>
    <mergeCell ref="C195:C197"/>
    <mergeCell ref="E195:E210"/>
    <mergeCell ref="G195:M196"/>
    <mergeCell ref="N195:V196"/>
    <mergeCell ref="B195:B196"/>
    <mergeCell ref="B213:B214"/>
    <mergeCell ref="G236:Z237"/>
    <mergeCell ref="G238:Z241"/>
    <mergeCell ref="C220:C222"/>
    <mergeCell ref="E220:E222"/>
    <mergeCell ref="G220:M221"/>
    <mergeCell ref="N220:V221"/>
    <mergeCell ref="R228:Z233"/>
    <mergeCell ref="G229:H229"/>
    <mergeCell ref="I229:O229"/>
    <mergeCell ref="G230:H230"/>
    <mergeCell ref="I230:O230"/>
    <mergeCell ref="G231:H231"/>
    <mergeCell ref="I231:O231"/>
    <mergeCell ref="G232:H232"/>
    <mergeCell ref="I232:O232"/>
    <mergeCell ref="G233:H234"/>
    <mergeCell ref="I233:O233"/>
    <mergeCell ref="J234:N234"/>
    <mergeCell ref="G228:H228"/>
    <mergeCell ref="I228:O228"/>
    <mergeCell ref="G224:H224"/>
    <mergeCell ref="I224:R224"/>
    <mergeCell ref="G225:H225"/>
    <mergeCell ref="A244:A247"/>
    <mergeCell ref="C244:C247"/>
    <mergeCell ref="E244:E273"/>
    <mergeCell ref="G244:M245"/>
    <mergeCell ref="N244:V245"/>
    <mergeCell ref="AB244:AD246"/>
    <mergeCell ref="G247:T247"/>
    <mergeCell ref="G248:W248"/>
    <mergeCell ref="G249:W249"/>
    <mergeCell ref="G250:W250"/>
    <mergeCell ref="A274:A277"/>
    <mergeCell ref="C274:C277"/>
    <mergeCell ref="E274:E277"/>
    <mergeCell ref="G274:M275"/>
    <mergeCell ref="N274:V275"/>
    <mergeCell ref="AB274:AD276"/>
    <mergeCell ref="G277:AA277"/>
    <mergeCell ref="G278:Z281"/>
    <mergeCell ref="A284:A290"/>
    <mergeCell ref="C284:C287"/>
    <mergeCell ref="E284:E287"/>
    <mergeCell ref="G284:M285"/>
    <mergeCell ref="N284:V285"/>
    <mergeCell ref="AB284:AD286"/>
    <mergeCell ref="C289:C292"/>
    <mergeCell ref="A298:A301"/>
    <mergeCell ref="C298:C301"/>
    <mergeCell ref="E298:E304"/>
    <mergeCell ref="G298:M299"/>
    <mergeCell ref="N298:V299"/>
    <mergeCell ref="E289:E292"/>
    <mergeCell ref="G289:M290"/>
    <mergeCell ref="N289:V290"/>
    <mergeCell ref="AB289:AD291"/>
    <mergeCell ref="G292:V292"/>
    <mergeCell ref="G294:K294"/>
    <mergeCell ref="L294:O294"/>
    <mergeCell ref="P294:Y294"/>
    <mergeCell ref="AB298:AD300"/>
    <mergeCell ref="AB305:AD307"/>
    <mergeCell ref="G308:Z308"/>
    <mergeCell ref="G309:Z312"/>
    <mergeCell ref="G295:K295"/>
    <mergeCell ref="L295:N295"/>
    <mergeCell ref="P295:Y296"/>
    <mergeCell ref="G296:K296"/>
    <mergeCell ref="L296:N296"/>
    <mergeCell ref="A398:A404"/>
    <mergeCell ref="C398:C401"/>
    <mergeCell ref="E398:E402"/>
    <mergeCell ref="G398:M399"/>
    <mergeCell ref="N398:V399"/>
    <mergeCell ref="AB398:AD400"/>
    <mergeCell ref="E404:E406"/>
    <mergeCell ref="G404:M405"/>
    <mergeCell ref="N404:V405"/>
    <mergeCell ref="AB404:AD406"/>
    <mergeCell ref="AB314:AD316"/>
    <mergeCell ref="AB320:AD322"/>
    <mergeCell ref="G325:K326"/>
    <mergeCell ref="L325:P325"/>
    <mergeCell ref="Q325:S325"/>
    <mergeCell ref="U325:W325"/>
    <mergeCell ref="AB425:AD428"/>
    <mergeCell ref="G429:Z430"/>
    <mergeCell ref="G432:V432"/>
    <mergeCell ref="G433:R433"/>
    <mergeCell ref="S433:W433"/>
    <mergeCell ref="C416:C418"/>
    <mergeCell ref="E416:E418"/>
    <mergeCell ref="G416:M417"/>
    <mergeCell ref="N416:V417"/>
    <mergeCell ref="AB416:AD419"/>
    <mergeCell ref="E419:E422"/>
    <mergeCell ref="G419:X419"/>
    <mergeCell ref="G420:Z421"/>
    <mergeCell ref="E425:E443"/>
    <mergeCell ref="G425:M426"/>
    <mergeCell ref="N425:V426"/>
    <mergeCell ref="AB444:AD446"/>
    <mergeCell ref="E447:E450"/>
    <mergeCell ref="G447:M448"/>
    <mergeCell ref="N447:V448"/>
    <mergeCell ref="AB447:AD450"/>
    <mergeCell ref="G450:Z450"/>
    <mergeCell ref="U477:X477"/>
    <mergeCell ref="H478:T478"/>
    <mergeCell ref="U478:X478"/>
    <mergeCell ref="E444:E446"/>
    <mergeCell ref="G444:M445"/>
    <mergeCell ref="N444:V445"/>
    <mergeCell ref="G465:X465"/>
    <mergeCell ref="H466:T466"/>
    <mergeCell ref="U466:X466"/>
    <mergeCell ref="H467:T467"/>
    <mergeCell ref="U467:X467"/>
    <mergeCell ref="H468:T468"/>
    <mergeCell ref="U468:X468"/>
    <mergeCell ref="H469:T469"/>
    <mergeCell ref="U469:X469"/>
    <mergeCell ref="H470:T470"/>
    <mergeCell ref="U470:X470"/>
    <mergeCell ref="H482:T482"/>
    <mergeCell ref="AB482:AD484"/>
    <mergeCell ref="G483:M484"/>
    <mergeCell ref="N483:Z484"/>
    <mergeCell ref="E472:E480"/>
    <mergeCell ref="H472:S472"/>
    <mergeCell ref="AB472:AD474"/>
    <mergeCell ref="G473:M474"/>
    <mergeCell ref="N473:Z474"/>
    <mergeCell ref="H475:AA475"/>
    <mergeCell ref="H476:T476"/>
    <mergeCell ref="U476:X476"/>
    <mergeCell ref="H477:T477"/>
    <mergeCell ref="E482:E484"/>
    <mergeCell ref="G493:V493"/>
    <mergeCell ref="G494:Z496"/>
    <mergeCell ref="H498:T498"/>
    <mergeCell ref="AB498:AD500"/>
    <mergeCell ref="G499:M500"/>
    <mergeCell ref="N499:Z500"/>
    <mergeCell ref="G485:V485"/>
    <mergeCell ref="G486:Z488"/>
    <mergeCell ref="H490:T490"/>
    <mergeCell ref="AB490:AD492"/>
    <mergeCell ref="G491:M492"/>
    <mergeCell ref="N491:Z492"/>
    <mergeCell ref="N545:V546"/>
    <mergeCell ref="AB545:AD556"/>
    <mergeCell ref="G549:H549"/>
    <mergeCell ref="I549:O549"/>
    <mergeCell ref="R549:S549"/>
    <mergeCell ref="T549:Z549"/>
    <mergeCell ref="G501:V501"/>
    <mergeCell ref="G502:Z504"/>
    <mergeCell ref="E507:E509"/>
    <mergeCell ref="H507:Z507"/>
    <mergeCell ref="AB507:AD509"/>
    <mergeCell ref="G508:M509"/>
    <mergeCell ref="N508:Z509"/>
    <mergeCell ref="G510:V510"/>
    <mergeCell ref="G511:Z513"/>
    <mergeCell ref="E515:E516"/>
    <mergeCell ref="H515:W515"/>
    <mergeCell ref="AB515:AD517"/>
    <mergeCell ref="G516:M517"/>
    <mergeCell ref="N516:Z517"/>
    <mergeCell ref="N529:Q529"/>
    <mergeCell ref="AB531:AD533"/>
    <mergeCell ref="G532:M533"/>
    <mergeCell ref="N532:Z533"/>
    <mergeCell ref="C521:C522"/>
    <mergeCell ref="E521:E542"/>
    <mergeCell ref="AB521:AD523"/>
    <mergeCell ref="G522:M523"/>
    <mergeCell ref="N522:Z523"/>
    <mergeCell ref="I525:J525"/>
    <mergeCell ref="K525:Z525"/>
    <mergeCell ref="I526:J527"/>
    <mergeCell ref="K526:Z526"/>
    <mergeCell ref="L527:Y527"/>
    <mergeCell ref="G534:Z535"/>
    <mergeCell ref="G536:Z538"/>
    <mergeCell ref="A567:A579"/>
    <mergeCell ref="B567:B568"/>
    <mergeCell ref="C567:C579"/>
    <mergeCell ref="G558:Z560"/>
    <mergeCell ref="G550:H550"/>
    <mergeCell ref="I550:O550"/>
    <mergeCell ref="R550:S550"/>
    <mergeCell ref="T550:Z550"/>
    <mergeCell ref="G551:H551"/>
    <mergeCell ref="I551:O551"/>
    <mergeCell ref="R551:S552"/>
    <mergeCell ref="T551:Z551"/>
    <mergeCell ref="G552:H553"/>
    <mergeCell ref="I552:O552"/>
    <mergeCell ref="E545:E562"/>
    <mergeCell ref="C545:C548"/>
    <mergeCell ref="U552:Y552"/>
    <mergeCell ref="E567:E575"/>
    <mergeCell ref="G579:V579"/>
    <mergeCell ref="J553:N553"/>
    <mergeCell ref="R553:Z554"/>
    <mergeCell ref="G554:O555"/>
    <mergeCell ref="G557:Z557"/>
    <mergeCell ref="G545:M546"/>
    <mergeCell ref="AB706:AD708"/>
    <mergeCell ref="G709:N709"/>
    <mergeCell ref="G710:J710"/>
    <mergeCell ref="K710:N710"/>
    <mergeCell ref="G711:J711"/>
    <mergeCell ref="K711:N711"/>
    <mergeCell ref="G562:Z562"/>
    <mergeCell ref="G563:Z565"/>
    <mergeCell ref="A706:A709"/>
    <mergeCell ref="C706:C715"/>
    <mergeCell ref="E706:E715"/>
    <mergeCell ref="G706:M707"/>
    <mergeCell ref="N706:V707"/>
    <mergeCell ref="G714:Z716"/>
    <mergeCell ref="B616:B617"/>
    <mergeCell ref="B637:B638"/>
    <mergeCell ref="B657:B658"/>
    <mergeCell ref="Q621:W621"/>
    <mergeCell ref="N696:V697"/>
    <mergeCell ref="AB696:AD698"/>
    <mergeCell ref="C700:C701"/>
    <mergeCell ref="E700:E704"/>
    <mergeCell ref="G700:M701"/>
    <mergeCell ref="N700:V701"/>
    <mergeCell ref="AB719:AD721"/>
    <mergeCell ref="H721:Z722"/>
    <mergeCell ref="A725:A742"/>
    <mergeCell ref="C725:C760"/>
    <mergeCell ref="E725:E750"/>
    <mergeCell ref="G725:M726"/>
    <mergeCell ref="N725:V726"/>
    <mergeCell ref="AB725:AD727"/>
    <mergeCell ref="G728:Z728"/>
    <mergeCell ref="G729:K729"/>
    <mergeCell ref="A719:A723"/>
    <mergeCell ref="C719:C722"/>
    <mergeCell ref="E719:E722"/>
    <mergeCell ref="G719:M720"/>
    <mergeCell ref="N719:V720"/>
    <mergeCell ref="G732:K733"/>
    <mergeCell ref="L732:P732"/>
    <mergeCell ref="Q732:S732"/>
    <mergeCell ref="U732:W732"/>
    <mergeCell ref="L733:P733"/>
    <mergeCell ref="Q733:S733"/>
    <mergeCell ref="U733:W733"/>
    <mergeCell ref="L729:P729"/>
    <mergeCell ref="Q729:T729"/>
    <mergeCell ref="G751:N751"/>
    <mergeCell ref="O751:Q751"/>
    <mergeCell ref="Q738:S738"/>
    <mergeCell ref="U738:W738"/>
    <mergeCell ref="G739:K740"/>
    <mergeCell ref="L739:P739"/>
    <mergeCell ref="Q739:S739"/>
    <mergeCell ref="U739:W739"/>
    <mergeCell ref="L740:P740"/>
    <mergeCell ref="Q740:S740"/>
    <mergeCell ref="U740:W740"/>
    <mergeCell ref="G737:K738"/>
    <mergeCell ref="L737:P737"/>
    <mergeCell ref="Q737:S737"/>
    <mergeCell ref="U737:W737"/>
    <mergeCell ref="L738:P738"/>
    <mergeCell ref="G742:N742"/>
    <mergeCell ref="O742:Q742"/>
    <mergeCell ref="H743:AA743"/>
    <mergeCell ref="G745:AA746"/>
    <mergeCell ref="G752:AA752"/>
    <mergeCell ref="G753:Z755"/>
    <mergeCell ref="G756:Z757"/>
    <mergeCell ref="G758:Z760"/>
    <mergeCell ref="E763:E772"/>
    <mergeCell ref="G763:M764"/>
    <mergeCell ref="N763:V764"/>
    <mergeCell ref="G772:K772"/>
    <mergeCell ref="L772:P772"/>
    <mergeCell ref="Q772:U772"/>
    <mergeCell ref="AB763:AD765"/>
    <mergeCell ref="G766:V766"/>
    <mergeCell ref="W766:Z766"/>
    <mergeCell ref="G770:P770"/>
    <mergeCell ref="Q770:Z770"/>
    <mergeCell ref="G771:K771"/>
    <mergeCell ref="L771:P771"/>
    <mergeCell ref="Q771:U771"/>
    <mergeCell ref="V771:Z771"/>
    <mergeCell ref="G775:K775"/>
    <mergeCell ref="L775:P775"/>
    <mergeCell ref="Q775:U775"/>
    <mergeCell ref="V775:Z775"/>
    <mergeCell ref="G776:K776"/>
    <mergeCell ref="L776:P776"/>
    <mergeCell ref="Q776:U776"/>
    <mergeCell ref="V776:Z776"/>
    <mergeCell ref="V772:Z772"/>
    <mergeCell ref="G773:K773"/>
    <mergeCell ref="L773:P773"/>
    <mergeCell ref="Q773:U773"/>
    <mergeCell ref="V773:Z773"/>
    <mergeCell ref="G774:K774"/>
    <mergeCell ref="L774:P774"/>
    <mergeCell ref="Q774:U774"/>
    <mergeCell ref="V774:Z774"/>
    <mergeCell ref="G779:K779"/>
    <mergeCell ref="L779:P779"/>
    <mergeCell ref="Q779:U779"/>
    <mergeCell ref="V779:Z779"/>
    <mergeCell ref="G780:K780"/>
    <mergeCell ref="L780:P780"/>
    <mergeCell ref="Q780:U780"/>
    <mergeCell ref="V780:Z780"/>
    <mergeCell ref="G777:K777"/>
    <mergeCell ref="L777:P777"/>
    <mergeCell ref="Q777:U777"/>
    <mergeCell ref="V777:Z777"/>
    <mergeCell ref="G778:K778"/>
    <mergeCell ref="L778:P778"/>
    <mergeCell ref="Q778:U778"/>
    <mergeCell ref="V778:Z778"/>
    <mergeCell ref="G783:K783"/>
    <mergeCell ref="L783:P783"/>
    <mergeCell ref="Q783:U783"/>
    <mergeCell ref="V783:Z783"/>
    <mergeCell ref="G784:K784"/>
    <mergeCell ref="L784:P784"/>
    <mergeCell ref="Q784:U784"/>
    <mergeCell ref="V784:Z784"/>
    <mergeCell ref="G781:K781"/>
    <mergeCell ref="L781:P781"/>
    <mergeCell ref="Q781:U781"/>
    <mergeCell ref="V781:Z781"/>
    <mergeCell ref="G782:K782"/>
    <mergeCell ref="L782:P782"/>
    <mergeCell ref="Q782:U782"/>
    <mergeCell ref="V782:Z782"/>
    <mergeCell ref="G787:K787"/>
    <mergeCell ref="L787:P787"/>
    <mergeCell ref="Q787:U787"/>
    <mergeCell ref="V787:Z787"/>
    <mergeCell ref="G790:V790"/>
    <mergeCell ref="W790:Z790"/>
    <mergeCell ref="G785:K785"/>
    <mergeCell ref="L785:P785"/>
    <mergeCell ref="Q785:U785"/>
    <mergeCell ref="V785:Z785"/>
    <mergeCell ref="G786:K786"/>
    <mergeCell ref="L786:P786"/>
    <mergeCell ref="Q786:U786"/>
    <mergeCell ref="V786:Z786"/>
    <mergeCell ref="G793:AA793"/>
    <mergeCell ref="G794:Z796"/>
    <mergeCell ref="G797:AA797"/>
    <mergeCell ref="G798:Z800"/>
    <mergeCell ref="A803:A815"/>
    <mergeCell ref="C803:C815"/>
    <mergeCell ref="E803:E811"/>
    <mergeCell ref="G815:V815"/>
    <mergeCell ref="G816:Z818"/>
    <mergeCell ref="H820:T820"/>
    <mergeCell ref="AB820:AD822"/>
    <mergeCell ref="G821:M822"/>
    <mergeCell ref="N821:Z822"/>
    <mergeCell ref="G823:V823"/>
    <mergeCell ref="AB803:AD805"/>
    <mergeCell ref="G804:M805"/>
    <mergeCell ref="N804:V805"/>
    <mergeCell ref="G807:Z807"/>
    <mergeCell ref="G808:Z810"/>
    <mergeCell ref="H812:T812"/>
    <mergeCell ref="AB812:AD814"/>
    <mergeCell ref="G813:M814"/>
    <mergeCell ref="N813:Z814"/>
    <mergeCell ref="G824:Z826"/>
    <mergeCell ref="E829:E833"/>
    <mergeCell ref="G829:M830"/>
    <mergeCell ref="N829:V830"/>
    <mergeCell ref="AB829:AD831"/>
    <mergeCell ref="G832:W832"/>
    <mergeCell ref="G833:P833"/>
    <mergeCell ref="Q833:S833"/>
    <mergeCell ref="T833:W833"/>
    <mergeCell ref="AB700:AD702"/>
    <mergeCell ref="C696:C698"/>
    <mergeCell ref="E696:E698"/>
    <mergeCell ref="G696:M697"/>
    <mergeCell ref="G632:Z634"/>
    <mergeCell ref="E616:E635"/>
    <mergeCell ref="G616:M617"/>
    <mergeCell ref="N616:V617"/>
    <mergeCell ref="G622:J622"/>
    <mergeCell ref="K622:N622"/>
    <mergeCell ref="O622:P622"/>
    <mergeCell ref="Q622:W622"/>
    <mergeCell ref="C637:C655"/>
    <mergeCell ref="E637:E655"/>
    <mergeCell ref="G651:Z654"/>
    <mergeCell ref="G629:U629"/>
    <mergeCell ref="V629:Y629"/>
    <mergeCell ref="G631:Z631"/>
    <mergeCell ref="G644:P644"/>
    <mergeCell ref="Q644:V644"/>
    <mergeCell ref="G645:P646"/>
    <mergeCell ref="Q645:V646"/>
    <mergeCell ref="G647:P647"/>
    <mergeCell ref="Q647:V647"/>
    <mergeCell ref="A846:A852"/>
    <mergeCell ref="C846:C852"/>
    <mergeCell ref="E846:E852"/>
    <mergeCell ref="G846:M847"/>
    <mergeCell ref="N846:V847"/>
    <mergeCell ref="G623:J623"/>
    <mergeCell ref="K623:N623"/>
    <mergeCell ref="O623:P623"/>
    <mergeCell ref="Q623:W623"/>
    <mergeCell ref="G625:U625"/>
    <mergeCell ref="V625:Y625"/>
    <mergeCell ref="E840:E842"/>
    <mergeCell ref="A696:A698"/>
    <mergeCell ref="B696:B697"/>
    <mergeCell ref="E837:E839"/>
    <mergeCell ref="G837:P837"/>
    <mergeCell ref="Q837:R837"/>
    <mergeCell ref="T837:W837"/>
    <mergeCell ref="G838:P838"/>
    <mergeCell ref="Q838:R838"/>
    <mergeCell ref="T838:W838"/>
    <mergeCell ref="G627:U627"/>
    <mergeCell ref="V627:Y627"/>
    <mergeCell ref="A637:A655"/>
    <mergeCell ref="A616:A623"/>
    <mergeCell ref="C616:C632"/>
    <mergeCell ref="AB637:AD639"/>
    <mergeCell ref="L640:S640"/>
    <mergeCell ref="G642:P642"/>
    <mergeCell ref="Q642:V642"/>
    <mergeCell ref="G643:P643"/>
    <mergeCell ref="Q643:V643"/>
    <mergeCell ref="G637:M638"/>
    <mergeCell ref="N637:V638"/>
    <mergeCell ref="G649:Z650"/>
    <mergeCell ref="AB616:AD618"/>
    <mergeCell ref="G619:S619"/>
    <mergeCell ref="G621:P621"/>
    <mergeCell ref="AB657:AD659"/>
    <mergeCell ref="N659:Z660"/>
    <mergeCell ref="G661:W661"/>
    <mergeCell ref="X661:Z661"/>
    <mergeCell ref="A657:A668"/>
    <mergeCell ref="C657:C661"/>
    <mergeCell ref="E657:E683"/>
    <mergeCell ref="G657:M658"/>
    <mergeCell ref="N657:V658"/>
    <mergeCell ref="G664:W665"/>
    <mergeCell ref="G675:W677"/>
    <mergeCell ref="X675:Z677"/>
    <mergeCell ref="X664:Z665"/>
    <mergeCell ref="G666:W667"/>
    <mergeCell ref="X666:Z667"/>
    <mergeCell ref="G668:W670"/>
    <mergeCell ref="X668:Z670"/>
    <mergeCell ref="G671:W674"/>
    <mergeCell ref="X671:Z674"/>
    <mergeCell ref="G662:W663"/>
    <mergeCell ref="X662:Z663"/>
    <mergeCell ref="AB684:AD686"/>
    <mergeCell ref="G687:Z687"/>
    <mergeCell ref="G688:Z690"/>
    <mergeCell ref="A866:A870"/>
    <mergeCell ref="C866:C869"/>
    <mergeCell ref="E866:E869"/>
    <mergeCell ref="G866:M867"/>
    <mergeCell ref="N866:V867"/>
    <mergeCell ref="AB866:AD868"/>
    <mergeCell ref="C684:C695"/>
    <mergeCell ref="E684:E695"/>
    <mergeCell ref="G684:M685"/>
    <mergeCell ref="N684:V685"/>
    <mergeCell ref="B684:B685"/>
    <mergeCell ref="B866:B867"/>
    <mergeCell ref="A855:A858"/>
    <mergeCell ref="AB846:AD848"/>
    <mergeCell ref="H848:Z848"/>
    <mergeCell ref="G849:Z849"/>
    <mergeCell ref="G850:Z852"/>
    <mergeCell ref="G839:P839"/>
    <mergeCell ref="Q839:R839"/>
    <mergeCell ref="T839:W839"/>
    <mergeCell ref="E834:E836"/>
    <mergeCell ref="O894:S894"/>
    <mergeCell ref="G895:I895"/>
    <mergeCell ref="J895:N895"/>
    <mergeCell ref="O895:S895"/>
    <mergeCell ref="G896:I896"/>
    <mergeCell ref="J896:N896"/>
    <mergeCell ref="O896:S896"/>
    <mergeCell ref="AB871:AD873"/>
    <mergeCell ref="G834:P834"/>
    <mergeCell ref="Q834:R834"/>
    <mergeCell ref="T834:W834"/>
    <mergeCell ref="G835:P835"/>
    <mergeCell ref="Q835:R835"/>
    <mergeCell ref="T835:W835"/>
    <mergeCell ref="G836:P836"/>
    <mergeCell ref="Q836:R836"/>
    <mergeCell ref="T836:W836"/>
    <mergeCell ref="A890:A895"/>
    <mergeCell ref="C890:C895"/>
    <mergeCell ref="E890:E897"/>
    <mergeCell ref="G890:M891"/>
    <mergeCell ref="N890:V891"/>
    <mergeCell ref="AB890:AD892"/>
    <mergeCell ref="G894:I894"/>
    <mergeCell ref="J894:N894"/>
    <mergeCell ref="A871:A873"/>
    <mergeCell ref="C871:C875"/>
    <mergeCell ref="E871:E887"/>
    <mergeCell ref="G871:M872"/>
    <mergeCell ref="N871:V872"/>
    <mergeCell ref="B871:B872"/>
    <mergeCell ref="B890:B891"/>
    <mergeCell ref="B61:B62"/>
    <mergeCell ref="E102:E110"/>
    <mergeCell ref="E111:E119"/>
    <mergeCell ref="H88:Y99"/>
    <mergeCell ref="G100:M101"/>
    <mergeCell ref="N100:V101"/>
    <mergeCell ref="C926:C927"/>
    <mergeCell ref="E926:E928"/>
    <mergeCell ref="G926:M927"/>
    <mergeCell ref="N926:V927"/>
    <mergeCell ref="E914:E916"/>
    <mergeCell ref="G914:M915"/>
    <mergeCell ref="N914:V915"/>
    <mergeCell ref="G917:Z918"/>
    <mergeCell ref="C906:C907"/>
    <mergeCell ref="E906:E912"/>
    <mergeCell ref="G906:M907"/>
    <mergeCell ref="N906:V907"/>
    <mergeCell ref="C899:C904"/>
    <mergeCell ref="D899:D904"/>
    <mergeCell ref="E899:E904"/>
    <mergeCell ref="G899:M900"/>
    <mergeCell ref="N899:V900"/>
    <mergeCell ref="U327:W327"/>
    <mergeCell ref="A314:A318"/>
    <mergeCell ref="B314:B315"/>
    <mergeCell ref="C314:C317"/>
    <mergeCell ref="E314:E317"/>
    <mergeCell ref="G314:M315"/>
    <mergeCell ref="N314:V315"/>
    <mergeCell ref="H316:Z317"/>
    <mergeCell ref="A320:A337"/>
    <mergeCell ref="B320:B321"/>
    <mergeCell ref="C320:C355"/>
    <mergeCell ref="E320:E345"/>
    <mergeCell ref="G320:M321"/>
    <mergeCell ref="N320:V321"/>
    <mergeCell ref="G323:Z323"/>
    <mergeCell ref="G324:K324"/>
    <mergeCell ref="L324:P324"/>
    <mergeCell ref="Q324:T324"/>
    <mergeCell ref="U324:X324"/>
    <mergeCell ref="L326:P326"/>
    <mergeCell ref="Q326:S326"/>
    <mergeCell ref="U326:W326"/>
    <mergeCell ref="G327:K328"/>
    <mergeCell ref="L327:P327"/>
    <mergeCell ref="Q327:S327"/>
    <mergeCell ref="G334:K335"/>
    <mergeCell ref="L334:P334"/>
    <mergeCell ref="Q334:S334"/>
    <mergeCell ref="U334:W334"/>
    <mergeCell ref="L335:P335"/>
    <mergeCell ref="Q335:S335"/>
    <mergeCell ref="U335:W335"/>
    <mergeCell ref="G337:N337"/>
    <mergeCell ref="O337:Q337"/>
    <mergeCell ref="H338:AA338"/>
    <mergeCell ref="G340:AA341"/>
    <mergeCell ref="G342:Z344"/>
    <mergeCell ref="G346:N346"/>
    <mergeCell ref="O346:Q346"/>
    <mergeCell ref="G347:AA347"/>
    <mergeCell ref="G348:Z350"/>
    <mergeCell ref="G351:Z352"/>
    <mergeCell ref="G353:Z355"/>
    <mergeCell ref="E358:E367"/>
    <mergeCell ref="G358:M359"/>
    <mergeCell ref="N358:V359"/>
    <mergeCell ref="AB358:AD360"/>
    <mergeCell ref="G361:V361"/>
    <mergeCell ref="W361:Z361"/>
    <mergeCell ref="G365:P365"/>
    <mergeCell ref="Q365:Z365"/>
    <mergeCell ref="G366:K366"/>
    <mergeCell ref="L366:P366"/>
    <mergeCell ref="Q366:U366"/>
    <mergeCell ref="V366:Z366"/>
    <mergeCell ref="G367:K367"/>
    <mergeCell ref="L367:P367"/>
    <mergeCell ref="Q367:U367"/>
    <mergeCell ref="V367:Z367"/>
    <mergeCell ref="G368:K368"/>
    <mergeCell ref="L368:P368"/>
    <mergeCell ref="Q368:U368"/>
    <mergeCell ref="V368:Z368"/>
    <mergeCell ref="G369:K369"/>
    <mergeCell ref="L369:P369"/>
    <mergeCell ref="Q369:U369"/>
    <mergeCell ref="V369:Z369"/>
    <mergeCell ref="G370:K370"/>
    <mergeCell ref="L370:P370"/>
    <mergeCell ref="Q370:U370"/>
    <mergeCell ref="V370:Z370"/>
    <mergeCell ref="G371:K371"/>
    <mergeCell ref="L371:P371"/>
    <mergeCell ref="Q371:U371"/>
    <mergeCell ref="V371:Z371"/>
    <mergeCell ref="G372:K372"/>
    <mergeCell ref="L372:P372"/>
    <mergeCell ref="Q372:U372"/>
    <mergeCell ref="V372:Z372"/>
    <mergeCell ref="G373:K373"/>
    <mergeCell ref="L373:P373"/>
    <mergeCell ref="Q373:U373"/>
    <mergeCell ref="V373:Z373"/>
    <mergeCell ref="G374:K374"/>
    <mergeCell ref="L374:P374"/>
    <mergeCell ref="Q374:U374"/>
    <mergeCell ref="V374:Z374"/>
    <mergeCell ref="G375:K375"/>
    <mergeCell ref="L375:P375"/>
    <mergeCell ref="Q375:U375"/>
    <mergeCell ref="V375:Z375"/>
    <mergeCell ref="G376:K376"/>
    <mergeCell ref="L376:P376"/>
    <mergeCell ref="Q376:U376"/>
    <mergeCell ref="V376:Z376"/>
    <mergeCell ref="G377:K377"/>
    <mergeCell ref="L377:P377"/>
    <mergeCell ref="Q377:U377"/>
    <mergeCell ref="V377:Z377"/>
    <mergeCell ref="G378:K378"/>
    <mergeCell ref="L378:P378"/>
    <mergeCell ref="Q378:U378"/>
    <mergeCell ref="V378:Z378"/>
    <mergeCell ref="G379:K379"/>
    <mergeCell ref="L379:P379"/>
    <mergeCell ref="Q379:U379"/>
    <mergeCell ref="V379:Z379"/>
    <mergeCell ref="G380:K380"/>
    <mergeCell ref="L380:P380"/>
    <mergeCell ref="Q380:U380"/>
    <mergeCell ref="V380:Z380"/>
    <mergeCell ref="G381:K381"/>
    <mergeCell ref="L381:P381"/>
    <mergeCell ref="Q381:U381"/>
    <mergeCell ref="V381:Z381"/>
    <mergeCell ref="G382:K382"/>
    <mergeCell ref="L382:P382"/>
    <mergeCell ref="Q382:U382"/>
    <mergeCell ref="V382:Z382"/>
    <mergeCell ref="G411:Z412"/>
    <mergeCell ref="E455:E462"/>
    <mergeCell ref="E465:E469"/>
    <mergeCell ref="G455:M456"/>
    <mergeCell ref="N455:V456"/>
    <mergeCell ref="G385:V385"/>
    <mergeCell ref="W385:Z385"/>
    <mergeCell ref="G388:AA388"/>
    <mergeCell ref="G389:Z391"/>
    <mergeCell ref="G392:AA392"/>
    <mergeCell ref="G393:Z395"/>
    <mergeCell ref="E407:E410"/>
    <mergeCell ref="G407:M408"/>
    <mergeCell ref="N407:V408"/>
    <mergeCell ref="G410:Z410"/>
    <mergeCell ref="G452:Z453"/>
    <mergeCell ref="AB567:AD569"/>
    <mergeCell ref="G568:M569"/>
    <mergeCell ref="N568:V569"/>
    <mergeCell ref="G571:Z571"/>
    <mergeCell ref="G572:Z574"/>
    <mergeCell ref="H576:T576"/>
    <mergeCell ref="AB576:AD578"/>
    <mergeCell ref="G577:M578"/>
    <mergeCell ref="N577:Z578"/>
    <mergeCell ref="G580:Z582"/>
    <mergeCell ref="H584:T584"/>
    <mergeCell ref="AB584:AD586"/>
    <mergeCell ref="G585:M586"/>
    <mergeCell ref="N585:Z586"/>
    <mergeCell ref="G587:V587"/>
    <mergeCell ref="G588:Z590"/>
    <mergeCell ref="E593:E597"/>
    <mergeCell ref="G593:M594"/>
    <mergeCell ref="N593:V594"/>
    <mergeCell ref="AB593:AD595"/>
    <mergeCell ref="G596:W596"/>
    <mergeCell ref="G597:P597"/>
    <mergeCell ref="Q597:S597"/>
    <mergeCell ref="T597:W597"/>
    <mergeCell ref="E598:E600"/>
    <mergeCell ref="G598:P598"/>
    <mergeCell ref="Q598:R598"/>
    <mergeCell ref="T598:W598"/>
    <mergeCell ref="G599:P599"/>
    <mergeCell ref="Q599:R599"/>
    <mergeCell ref="T599:W599"/>
    <mergeCell ref="G600:P600"/>
    <mergeCell ref="Q600:R600"/>
    <mergeCell ref="T600:W600"/>
    <mergeCell ref="E601:E603"/>
    <mergeCell ref="G601:P601"/>
    <mergeCell ref="Q601:R601"/>
    <mergeCell ref="T601:W601"/>
    <mergeCell ref="G602:P602"/>
    <mergeCell ref="Q602:R602"/>
    <mergeCell ref="T602:W602"/>
    <mergeCell ref="G603:P603"/>
    <mergeCell ref="Q603:R603"/>
    <mergeCell ref="T603:W603"/>
    <mergeCell ref="A926:A927"/>
    <mergeCell ref="E604:E606"/>
    <mergeCell ref="A608:A614"/>
    <mergeCell ref="B608:B609"/>
    <mergeCell ref="C608:C614"/>
    <mergeCell ref="E608:E614"/>
    <mergeCell ref="G608:M609"/>
    <mergeCell ref="N608:V609"/>
    <mergeCell ref="AB608:AD610"/>
    <mergeCell ref="H610:Z610"/>
    <mergeCell ref="G611:Z611"/>
    <mergeCell ref="G612:Z614"/>
    <mergeCell ref="C855:C858"/>
    <mergeCell ref="E855:E858"/>
    <mergeCell ref="G855:M856"/>
    <mergeCell ref="N855:V856"/>
    <mergeCell ref="G858:AA858"/>
    <mergeCell ref="G859:Z862"/>
    <mergeCell ref="AB926:AD928"/>
    <mergeCell ref="AB914:AD916"/>
    <mergeCell ref="AB899:AD901"/>
    <mergeCell ref="A906:A907"/>
    <mergeCell ref="AB906:AD908"/>
    <mergeCell ref="A899:A904"/>
  </mergeCells>
  <phoneticPr fontId="4"/>
  <dataValidations count="20">
    <dataValidation type="list" allowBlank="1" showInputMessage="1" showErrorMessage="1" sqref="N532:Z533" xr:uid="{00000000-0002-0000-0500-000000000000}">
      <formula1>"している・していない・該当なし,している,していない,該当なし"</formula1>
    </dataValidation>
    <dataValidation type="list" allowBlank="1" showInputMessage="1" showErrorMessage="1" sqref="T834:W839 T598:W603" xr:uid="{00000000-0002-0000-0500-000001000000}">
      <formula1>"要・不要,要,不要"</formula1>
    </dataValidation>
    <dataValidation type="list" allowBlank="1" showInputMessage="1" showErrorMessage="1" sqref="N829:V830 N804:V805 N593:V594 N568:V569" xr:uid="{00000000-0002-0000-0500-000002000000}">
      <formula1>"いる　・　いない,いる,いない,　,"</formula1>
    </dataValidation>
    <dataValidation type="list" allowBlank="1" showInputMessage="1" showErrorMessage="1" sqref="N473:Z474 N483:Z484 N491:Z492 N499:Z500 N508:Z509 N522:Z523 N821:Z822 N813:Z814 N585:Z586 N577:Z578" xr:uid="{00000000-0002-0000-0500-000003000000}">
      <formula1>"している　・　していない,している,していない"</formula1>
    </dataValidation>
    <dataValidation type="list" allowBlank="1" showInputMessage="1" showErrorMessage="1" sqref="N516:Z517" xr:uid="{00000000-0002-0000-0500-000004000000}">
      <formula1>"いる　・　いない・　予定あり,いる,いない,予定あり"</formula1>
    </dataValidation>
    <dataValidation type="list" allowBlank="1" showInputMessage="1" showErrorMessage="1" sqref="N447:V448 N407:V408" xr:uid="{00000000-0002-0000-0500-000005000000}">
      <formula1>"いる・いない・実績なし,いる,いない,実績なし"</formula1>
    </dataValidation>
    <dataValidation type="list" allowBlank="1" showInputMessage="1" showErrorMessage="1" sqref="L640:S640" xr:uid="{00000000-0002-0000-0500-000006000000}">
      <formula1>"直営・委託,直営,委託"</formula1>
    </dataValidation>
    <dataValidation type="list" allowBlank="1" showInputMessage="1" showErrorMessage="1" sqref="J895:S896 U459:X461 U476:X478 T472:V472 N529:Q530 T459:T462 S434:W436 U466:X470" xr:uid="{00000000-0002-0000-0500-000007000000}">
      <formula1>"有・無,有,無"</formula1>
    </dataValidation>
    <dataValidation type="list" allowBlank="1" showInputMessage="1" showErrorMessage="1" sqref="N926:V927" xr:uid="{00000000-0002-0000-0500-000008000000}">
      <formula1>"ない・ある,ない,ある"</formula1>
    </dataValidation>
    <dataValidation type="list" allowBlank="1" showInputMessage="1" showErrorMessage="1" sqref="N21:V22 N684:V685" xr:uid="{00000000-0002-0000-0500-000009000000}">
      <formula1>"適 ・ 否,適,否"</formula1>
    </dataValidation>
    <dataValidation type="list" allowBlank="1" showInputMessage="1" showErrorMessage="1" sqref="N899:V900 N906:V907 N220:V221 N213:V214 N890:V891 N27:V28 N33:V34 N55:V56 N41:V42 N48:V49 N67:V68 N85:V86 N177:V178 N195:V196 N244:V245 N274:V275 N284:V285 N289:V290 N298:V299 N305:V306 N398:V399 N404:V405 N416:V417 N425:V426 N444:V445 N657:V658 N706:V707 N719:V720 N725:V726 N763:V764 N696:V697 N700:V701 N846:V847 N616:V617 N637:V638 N545:V546 N100:V101 N855:V856 N314:V315 N320:V321 N358:V359 N455:V456 N608:V609" xr:uid="{00000000-0002-0000-0500-00000A000000}">
      <formula1>"いる・いない,いる,いない"</formula1>
    </dataValidation>
    <dataValidation type="list" allowBlank="1" showInputMessage="1" showErrorMessage="1" sqref="N914:V915 N866:V867 N871:V872" xr:uid="{00000000-0002-0000-0500-00000B000000}">
      <formula1>"いない・いる,いない,いる"</formula1>
    </dataValidation>
    <dataValidation type="list" allowBlank="1" showInputMessage="1" showErrorMessage="1" sqref="J901:J904 G228:G233 H228:H232 G224:H225 I525:I526 J525 G549:G552 H549:H551 S549:S550 R549:R551 G217:G218 H217 H922" xr:uid="{00000000-0002-0000-0500-00000C000000}">
      <formula1>"○,　,"</formula1>
    </dataValidation>
    <dataValidation type="list" allowBlank="1" showInputMessage="1" showErrorMessage="1" sqref="Q644:V646" xr:uid="{00000000-0002-0000-0500-00000D000000}">
      <formula1>"有・無,有,無,　"</formula1>
    </dataValidation>
    <dataValidation type="list" allowBlank="1" showInputMessage="1" showErrorMessage="1" sqref="W140:Z140 Q622:W623 W766:Z766 W790:Z790 V625:Y625 V627:Y627 W361:Z361 W385:Z385 V629:Y629" xr:uid="{00000000-0002-0000-0500-00000E000000}">
      <formula1>"有・無,有,無,　,"</formula1>
    </dataValidation>
    <dataValidation type="list" allowBlank="1" showInputMessage="1" showErrorMessage="1" sqref="Q678:V683" xr:uid="{00000000-0002-0000-0500-00000F000000}">
      <formula1>"有　・　無,有,無,　"</formula1>
    </dataValidation>
    <dataValidation type="list" allowBlank="1" showInputMessage="1" showErrorMessage="1" sqref="Q647:V647 Q643:V643 X662 X664:X668 X671 X675" xr:uid="{00000000-0002-0000-0500-000010000000}">
      <formula1>"適・否,適,否,　,"</formula1>
    </dataValidation>
    <dataValidation type="list" allowBlank="1" showInputMessage="1" showErrorMessage="1" sqref="V789 V384" xr:uid="{00000000-0002-0000-0500-000011000000}">
      <formula1>#REF!</formula1>
    </dataValidation>
    <dataValidation type="list" allowBlank="1" showInputMessage="1" showErrorMessage="1" sqref="Q438:V440" xr:uid="{6D492F99-60AE-492B-9252-6746F1EA18D6}">
      <formula1>"有　・　無,有,無"</formula1>
    </dataValidation>
    <dataValidation type="list" allowBlank="1" showInputMessage="1" showErrorMessage="1" sqref="H919:I921" xr:uid="{1A9B0F64-160D-4B95-9298-3170CE0911A2}">
      <formula1>"〇,　,"</formula1>
    </dataValidation>
  </dataValidations>
  <pageMargins left="0.25" right="0.25" top="0.75" bottom="0.75" header="0.3" footer="0.3"/>
  <pageSetup paperSize="9" scale="92" orientation="landscape" horizontalDpi="300" verticalDpi="300" r:id="rId1"/>
  <rowBreaks count="1" manualBreakCount="1">
    <brk id="18" max="4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59999389629810485"/>
    <pageSetUpPr fitToPage="1"/>
  </sheetPr>
  <dimension ref="A1:G35"/>
  <sheetViews>
    <sheetView view="pageBreakPreview" zoomScaleNormal="100" zoomScaleSheetLayoutView="100" workbookViewId="0">
      <selection activeCell="A29" sqref="A29"/>
    </sheetView>
  </sheetViews>
  <sheetFormatPr defaultRowHeight="13.2"/>
  <cols>
    <col min="1" max="1" width="4.88671875" style="31" customWidth="1"/>
    <col min="2" max="2" width="40.33203125" style="31" customWidth="1"/>
    <col min="3" max="3" width="13.88671875" style="31" bestFit="1" customWidth="1"/>
    <col min="4" max="4" width="10.33203125" style="31" customWidth="1"/>
    <col min="5" max="5" width="4.77734375" style="31" customWidth="1"/>
    <col min="6" max="6" width="34.6640625" style="31" customWidth="1"/>
    <col min="7" max="7" width="12" style="31" customWidth="1"/>
    <col min="8" max="251" width="9" style="31"/>
    <col min="252" max="252" width="55.6640625" style="31" customWidth="1"/>
    <col min="253" max="253" width="20.109375" style="31" customWidth="1"/>
    <col min="254" max="254" width="20.44140625" style="31" customWidth="1"/>
    <col min="255" max="507" width="9" style="31"/>
    <col min="508" max="508" width="55.6640625" style="31" customWidth="1"/>
    <col min="509" max="509" width="20.109375" style="31" customWidth="1"/>
    <col min="510" max="510" width="20.44140625" style="31" customWidth="1"/>
    <col min="511" max="763" width="9" style="31"/>
    <col min="764" max="764" width="55.6640625" style="31" customWidth="1"/>
    <col min="765" max="765" width="20.109375" style="31" customWidth="1"/>
    <col min="766" max="766" width="20.44140625" style="31" customWidth="1"/>
    <col min="767" max="1019" width="9" style="31"/>
    <col min="1020" max="1020" width="55.6640625" style="31" customWidth="1"/>
    <col min="1021" max="1021" width="20.109375" style="31" customWidth="1"/>
    <col min="1022" max="1022" width="20.44140625" style="31" customWidth="1"/>
    <col min="1023" max="1275" width="9" style="31"/>
    <col min="1276" max="1276" width="55.6640625" style="31" customWidth="1"/>
    <col min="1277" max="1277" width="20.109375" style="31" customWidth="1"/>
    <col min="1278" max="1278" width="20.44140625" style="31" customWidth="1"/>
    <col min="1279" max="1531" width="9" style="31"/>
    <col min="1532" max="1532" width="55.6640625" style="31" customWidth="1"/>
    <col min="1533" max="1533" width="20.109375" style="31" customWidth="1"/>
    <col min="1534" max="1534" width="20.44140625" style="31" customWidth="1"/>
    <col min="1535" max="1787" width="9" style="31"/>
    <col min="1788" max="1788" width="55.6640625" style="31" customWidth="1"/>
    <col min="1789" max="1789" width="20.109375" style="31" customWidth="1"/>
    <col min="1790" max="1790" width="20.44140625" style="31" customWidth="1"/>
    <col min="1791" max="2043" width="9" style="31"/>
    <col min="2044" max="2044" width="55.6640625" style="31" customWidth="1"/>
    <col min="2045" max="2045" width="20.109375" style="31" customWidth="1"/>
    <col min="2046" max="2046" width="20.44140625" style="31" customWidth="1"/>
    <col min="2047" max="2299" width="9" style="31"/>
    <col min="2300" max="2300" width="55.6640625" style="31" customWidth="1"/>
    <col min="2301" max="2301" width="20.109375" style="31" customWidth="1"/>
    <col min="2302" max="2302" width="20.44140625" style="31" customWidth="1"/>
    <col min="2303" max="2555" width="9" style="31"/>
    <col min="2556" max="2556" width="55.6640625" style="31" customWidth="1"/>
    <col min="2557" max="2557" width="20.109375" style="31" customWidth="1"/>
    <col min="2558" max="2558" width="20.44140625" style="31" customWidth="1"/>
    <col min="2559" max="2811" width="9" style="31"/>
    <col min="2812" max="2812" width="55.6640625" style="31" customWidth="1"/>
    <col min="2813" max="2813" width="20.109375" style="31" customWidth="1"/>
    <col min="2814" max="2814" width="20.44140625" style="31" customWidth="1"/>
    <col min="2815" max="3067" width="9" style="31"/>
    <col min="3068" max="3068" width="55.6640625" style="31" customWidth="1"/>
    <col min="3069" max="3069" width="20.109375" style="31" customWidth="1"/>
    <col min="3070" max="3070" width="20.44140625" style="31" customWidth="1"/>
    <col min="3071" max="3323" width="9" style="31"/>
    <col min="3324" max="3324" width="55.6640625" style="31" customWidth="1"/>
    <col min="3325" max="3325" width="20.109375" style="31" customWidth="1"/>
    <col min="3326" max="3326" width="20.44140625" style="31" customWidth="1"/>
    <col min="3327" max="3579" width="9" style="31"/>
    <col min="3580" max="3580" width="55.6640625" style="31" customWidth="1"/>
    <col min="3581" max="3581" width="20.109375" style="31" customWidth="1"/>
    <col min="3582" max="3582" width="20.44140625" style="31" customWidth="1"/>
    <col min="3583" max="3835" width="9" style="31"/>
    <col min="3836" max="3836" width="55.6640625" style="31" customWidth="1"/>
    <col min="3837" max="3837" width="20.109375" style="31" customWidth="1"/>
    <col min="3838" max="3838" width="20.44140625" style="31" customWidth="1"/>
    <col min="3839" max="4091" width="9" style="31"/>
    <col min="4092" max="4092" width="55.6640625" style="31" customWidth="1"/>
    <col min="4093" max="4093" width="20.109375" style="31" customWidth="1"/>
    <col min="4094" max="4094" width="20.44140625" style="31" customWidth="1"/>
    <col min="4095" max="4347" width="9" style="31"/>
    <col min="4348" max="4348" width="55.6640625" style="31" customWidth="1"/>
    <col min="4349" max="4349" width="20.109375" style="31" customWidth="1"/>
    <col min="4350" max="4350" width="20.44140625" style="31" customWidth="1"/>
    <col min="4351" max="4603" width="9" style="31"/>
    <col min="4604" max="4604" width="55.6640625" style="31" customWidth="1"/>
    <col min="4605" max="4605" width="20.109375" style="31" customWidth="1"/>
    <col min="4606" max="4606" width="20.44140625" style="31" customWidth="1"/>
    <col min="4607" max="4859" width="9" style="31"/>
    <col min="4860" max="4860" width="55.6640625" style="31" customWidth="1"/>
    <col min="4861" max="4861" width="20.109375" style="31" customWidth="1"/>
    <col min="4862" max="4862" width="20.44140625" style="31" customWidth="1"/>
    <col min="4863" max="5115" width="9" style="31"/>
    <col min="5116" max="5116" width="55.6640625" style="31" customWidth="1"/>
    <col min="5117" max="5117" width="20.109375" style="31" customWidth="1"/>
    <col min="5118" max="5118" width="20.44140625" style="31" customWidth="1"/>
    <col min="5119" max="5371" width="9" style="31"/>
    <col min="5372" max="5372" width="55.6640625" style="31" customWidth="1"/>
    <col min="5373" max="5373" width="20.109375" style="31" customWidth="1"/>
    <col min="5374" max="5374" width="20.44140625" style="31" customWidth="1"/>
    <col min="5375" max="5627" width="9" style="31"/>
    <col min="5628" max="5628" width="55.6640625" style="31" customWidth="1"/>
    <col min="5629" max="5629" width="20.109375" style="31" customWidth="1"/>
    <col min="5630" max="5630" width="20.44140625" style="31" customWidth="1"/>
    <col min="5631" max="5883" width="9" style="31"/>
    <col min="5884" max="5884" width="55.6640625" style="31" customWidth="1"/>
    <col min="5885" max="5885" width="20.109375" style="31" customWidth="1"/>
    <col min="5886" max="5886" width="20.44140625" style="31" customWidth="1"/>
    <col min="5887" max="6139" width="9" style="31"/>
    <col min="6140" max="6140" width="55.6640625" style="31" customWidth="1"/>
    <col min="6141" max="6141" width="20.109375" style="31" customWidth="1"/>
    <col min="6142" max="6142" width="20.44140625" style="31" customWidth="1"/>
    <col min="6143" max="6395" width="9" style="31"/>
    <col min="6396" max="6396" width="55.6640625" style="31" customWidth="1"/>
    <col min="6397" max="6397" width="20.109375" style="31" customWidth="1"/>
    <col min="6398" max="6398" width="20.44140625" style="31" customWidth="1"/>
    <col min="6399" max="6651" width="9" style="31"/>
    <col min="6652" max="6652" width="55.6640625" style="31" customWidth="1"/>
    <col min="6653" max="6653" width="20.109375" style="31" customWidth="1"/>
    <col min="6654" max="6654" width="20.44140625" style="31" customWidth="1"/>
    <col min="6655" max="6907" width="9" style="31"/>
    <col min="6908" max="6908" width="55.6640625" style="31" customWidth="1"/>
    <col min="6909" max="6909" width="20.109375" style="31" customWidth="1"/>
    <col min="6910" max="6910" width="20.44140625" style="31" customWidth="1"/>
    <col min="6911" max="7163" width="9" style="31"/>
    <col min="7164" max="7164" width="55.6640625" style="31" customWidth="1"/>
    <col min="7165" max="7165" width="20.109375" style="31" customWidth="1"/>
    <col min="7166" max="7166" width="20.44140625" style="31" customWidth="1"/>
    <col min="7167" max="7419" width="9" style="31"/>
    <col min="7420" max="7420" width="55.6640625" style="31" customWidth="1"/>
    <col min="7421" max="7421" width="20.109375" style="31" customWidth="1"/>
    <col min="7422" max="7422" width="20.44140625" style="31" customWidth="1"/>
    <col min="7423" max="7675" width="9" style="31"/>
    <col min="7676" max="7676" width="55.6640625" style="31" customWidth="1"/>
    <col min="7677" max="7677" width="20.109375" style="31" customWidth="1"/>
    <col min="7678" max="7678" width="20.44140625" style="31" customWidth="1"/>
    <col min="7679" max="7931" width="9" style="31"/>
    <col min="7932" max="7932" width="55.6640625" style="31" customWidth="1"/>
    <col min="7933" max="7933" width="20.109375" style="31" customWidth="1"/>
    <col min="7934" max="7934" width="20.44140625" style="31" customWidth="1"/>
    <col min="7935" max="8187" width="9" style="31"/>
    <col min="8188" max="8188" width="55.6640625" style="31" customWidth="1"/>
    <col min="8189" max="8189" width="20.109375" style="31" customWidth="1"/>
    <col min="8190" max="8190" width="20.44140625" style="31" customWidth="1"/>
    <col min="8191" max="8443" width="9" style="31"/>
    <col min="8444" max="8444" width="55.6640625" style="31" customWidth="1"/>
    <col min="8445" max="8445" width="20.109375" style="31" customWidth="1"/>
    <col min="8446" max="8446" width="20.44140625" style="31" customWidth="1"/>
    <col min="8447" max="8699" width="9" style="31"/>
    <col min="8700" max="8700" width="55.6640625" style="31" customWidth="1"/>
    <col min="8701" max="8701" width="20.109375" style="31" customWidth="1"/>
    <col min="8702" max="8702" width="20.44140625" style="31" customWidth="1"/>
    <col min="8703" max="8955" width="9" style="31"/>
    <col min="8956" max="8956" width="55.6640625" style="31" customWidth="1"/>
    <col min="8957" max="8957" width="20.109375" style="31" customWidth="1"/>
    <col min="8958" max="8958" width="20.44140625" style="31" customWidth="1"/>
    <col min="8959" max="9211" width="9" style="31"/>
    <col min="9212" max="9212" width="55.6640625" style="31" customWidth="1"/>
    <col min="9213" max="9213" width="20.109375" style="31" customWidth="1"/>
    <col min="9214" max="9214" width="20.44140625" style="31" customWidth="1"/>
    <col min="9215" max="9467" width="9" style="31"/>
    <col min="9468" max="9468" width="55.6640625" style="31" customWidth="1"/>
    <col min="9469" max="9469" width="20.109375" style="31" customWidth="1"/>
    <col min="9470" max="9470" width="20.44140625" style="31" customWidth="1"/>
    <col min="9471" max="9723" width="9" style="31"/>
    <col min="9724" max="9724" width="55.6640625" style="31" customWidth="1"/>
    <col min="9725" max="9725" width="20.109375" style="31" customWidth="1"/>
    <col min="9726" max="9726" width="20.44140625" style="31" customWidth="1"/>
    <col min="9727" max="9979" width="9" style="31"/>
    <col min="9980" max="9980" width="55.6640625" style="31" customWidth="1"/>
    <col min="9981" max="9981" width="20.109375" style="31" customWidth="1"/>
    <col min="9982" max="9982" width="20.44140625" style="31" customWidth="1"/>
    <col min="9983" max="10235" width="9" style="31"/>
    <col min="10236" max="10236" width="55.6640625" style="31" customWidth="1"/>
    <col min="10237" max="10237" width="20.109375" style="31" customWidth="1"/>
    <col min="10238" max="10238" width="20.44140625" style="31" customWidth="1"/>
    <col min="10239" max="10491" width="9" style="31"/>
    <col min="10492" max="10492" width="55.6640625" style="31" customWidth="1"/>
    <col min="10493" max="10493" width="20.109375" style="31" customWidth="1"/>
    <col min="10494" max="10494" width="20.44140625" style="31" customWidth="1"/>
    <col min="10495" max="10747" width="9" style="31"/>
    <col min="10748" max="10748" width="55.6640625" style="31" customWidth="1"/>
    <col min="10749" max="10749" width="20.109375" style="31" customWidth="1"/>
    <col min="10750" max="10750" width="20.44140625" style="31" customWidth="1"/>
    <col min="10751" max="11003" width="9" style="31"/>
    <col min="11004" max="11004" width="55.6640625" style="31" customWidth="1"/>
    <col min="11005" max="11005" width="20.109375" style="31" customWidth="1"/>
    <col min="11006" max="11006" width="20.44140625" style="31" customWidth="1"/>
    <col min="11007" max="11259" width="9" style="31"/>
    <col min="11260" max="11260" width="55.6640625" style="31" customWidth="1"/>
    <col min="11261" max="11261" width="20.109375" style="31" customWidth="1"/>
    <col min="11262" max="11262" width="20.44140625" style="31" customWidth="1"/>
    <col min="11263" max="11515" width="9" style="31"/>
    <col min="11516" max="11516" width="55.6640625" style="31" customWidth="1"/>
    <col min="11517" max="11517" width="20.109375" style="31" customWidth="1"/>
    <col min="11518" max="11518" width="20.44140625" style="31" customWidth="1"/>
    <col min="11519" max="11771" width="9" style="31"/>
    <col min="11772" max="11772" width="55.6640625" style="31" customWidth="1"/>
    <col min="11773" max="11773" width="20.109375" style="31" customWidth="1"/>
    <col min="11774" max="11774" width="20.44140625" style="31" customWidth="1"/>
    <col min="11775" max="12027" width="9" style="31"/>
    <col min="12028" max="12028" width="55.6640625" style="31" customWidth="1"/>
    <col min="12029" max="12029" width="20.109375" style="31" customWidth="1"/>
    <col min="12030" max="12030" width="20.44140625" style="31" customWidth="1"/>
    <col min="12031" max="12283" width="9" style="31"/>
    <col min="12284" max="12284" width="55.6640625" style="31" customWidth="1"/>
    <col min="12285" max="12285" width="20.109375" style="31" customWidth="1"/>
    <col min="12286" max="12286" width="20.44140625" style="31" customWidth="1"/>
    <col min="12287" max="12539" width="9" style="31"/>
    <col min="12540" max="12540" width="55.6640625" style="31" customWidth="1"/>
    <col min="12541" max="12541" width="20.109375" style="31" customWidth="1"/>
    <col min="12542" max="12542" width="20.44140625" style="31" customWidth="1"/>
    <col min="12543" max="12795" width="9" style="31"/>
    <col min="12796" max="12796" width="55.6640625" style="31" customWidth="1"/>
    <col min="12797" max="12797" width="20.109375" style="31" customWidth="1"/>
    <col min="12798" max="12798" width="20.44140625" style="31" customWidth="1"/>
    <col min="12799" max="13051" width="9" style="31"/>
    <col min="13052" max="13052" width="55.6640625" style="31" customWidth="1"/>
    <col min="13053" max="13053" width="20.109375" style="31" customWidth="1"/>
    <col min="13054" max="13054" width="20.44140625" style="31" customWidth="1"/>
    <col min="13055" max="13307" width="9" style="31"/>
    <col min="13308" max="13308" width="55.6640625" style="31" customWidth="1"/>
    <col min="13309" max="13309" width="20.109375" style="31" customWidth="1"/>
    <col min="13310" max="13310" width="20.44140625" style="31" customWidth="1"/>
    <col min="13311" max="13563" width="9" style="31"/>
    <col min="13564" max="13564" width="55.6640625" style="31" customWidth="1"/>
    <col min="13565" max="13565" width="20.109375" style="31" customWidth="1"/>
    <col min="13566" max="13566" width="20.44140625" style="31" customWidth="1"/>
    <col min="13567" max="13819" width="9" style="31"/>
    <col min="13820" max="13820" width="55.6640625" style="31" customWidth="1"/>
    <col min="13821" max="13821" width="20.109375" style="31" customWidth="1"/>
    <col min="13822" max="13822" width="20.44140625" style="31" customWidth="1"/>
    <col min="13823" max="14075" width="9" style="31"/>
    <col min="14076" max="14076" width="55.6640625" style="31" customWidth="1"/>
    <col min="14077" max="14077" width="20.109375" style="31" customWidth="1"/>
    <col min="14078" max="14078" width="20.44140625" style="31" customWidth="1"/>
    <col min="14079" max="14331" width="9" style="31"/>
    <col min="14332" max="14332" width="55.6640625" style="31" customWidth="1"/>
    <col min="14333" max="14333" width="20.109375" style="31" customWidth="1"/>
    <col min="14334" max="14334" width="20.44140625" style="31" customWidth="1"/>
    <col min="14335" max="14587" width="9" style="31"/>
    <col min="14588" max="14588" width="55.6640625" style="31" customWidth="1"/>
    <col min="14589" max="14589" width="20.109375" style="31" customWidth="1"/>
    <col min="14590" max="14590" width="20.44140625" style="31" customWidth="1"/>
    <col min="14591" max="14843" width="9" style="31"/>
    <col min="14844" max="14844" width="55.6640625" style="31" customWidth="1"/>
    <col min="14845" max="14845" width="20.109375" style="31" customWidth="1"/>
    <col min="14846" max="14846" width="20.44140625" style="31" customWidth="1"/>
    <col min="14847" max="15099" width="9" style="31"/>
    <col min="15100" max="15100" width="55.6640625" style="31" customWidth="1"/>
    <col min="15101" max="15101" width="20.109375" style="31" customWidth="1"/>
    <col min="15102" max="15102" width="20.44140625" style="31" customWidth="1"/>
    <col min="15103" max="15355" width="9" style="31"/>
    <col min="15356" max="15356" width="55.6640625" style="31" customWidth="1"/>
    <col min="15357" max="15357" width="20.109375" style="31" customWidth="1"/>
    <col min="15358" max="15358" width="20.44140625" style="31" customWidth="1"/>
    <col min="15359" max="15611" width="9" style="31"/>
    <col min="15612" max="15612" width="55.6640625" style="31" customWidth="1"/>
    <col min="15613" max="15613" width="20.109375" style="31" customWidth="1"/>
    <col min="15614" max="15614" width="20.44140625" style="31" customWidth="1"/>
    <col min="15615" max="15867" width="9" style="31"/>
    <col min="15868" max="15868" width="55.6640625" style="31" customWidth="1"/>
    <col min="15869" max="15869" width="20.109375" style="31" customWidth="1"/>
    <col min="15870" max="15870" width="20.44140625" style="31" customWidth="1"/>
    <col min="15871" max="16123" width="9" style="31"/>
    <col min="16124" max="16124" width="55.6640625" style="31" customWidth="1"/>
    <col min="16125" max="16125" width="20.109375" style="31" customWidth="1"/>
    <col min="16126" max="16126" width="20.44140625" style="31" customWidth="1"/>
    <col min="16127" max="16384" width="9" style="31"/>
  </cols>
  <sheetData>
    <row r="1" spans="1:7" ht="22.5" customHeight="1">
      <c r="A1" s="2542" t="s">
        <v>645</v>
      </c>
      <c r="B1" s="2542"/>
      <c r="C1" s="103"/>
      <c r="D1" s="2543" t="s">
        <v>454</v>
      </c>
      <c r="E1" s="2543"/>
      <c r="F1" s="2544" t="str">
        <f>IF(表紙!H4="","",表紙!H4)</f>
        <v/>
      </c>
      <c r="G1" s="2545"/>
    </row>
    <row r="2" spans="1:7" ht="18.75" customHeight="1">
      <c r="F2" s="104" t="s">
        <v>646</v>
      </c>
      <c r="G2" s="104"/>
    </row>
    <row r="3" spans="1:7" ht="18.75" customHeight="1">
      <c r="F3" s="105"/>
      <c r="G3" s="105"/>
    </row>
    <row r="4" spans="1:7" ht="13.5" customHeight="1">
      <c r="A4" s="2546" t="s">
        <v>647</v>
      </c>
      <c r="B4" s="2546"/>
      <c r="C4" s="2546"/>
      <c r="D4" s="2546"/>
      <c r="E4" s="2546"/>
      <c r="F4" s="2546"/>
      <c r="G4" s="2546"/>
    </row>
    <row r="5" spans="1:7">
      <c r="A5" s="2546"/>
      <c r="B5" s="2546"/>
      <c r="C5" s="2546"/>
      <c r="D5" s="2546"/>
      <c r="E5" s="2546"/>
      <c r="F5" s="2546"/>
      <c r="G5" s="2546"/>
    </row>
    <row r="6" spans="1:7">
      <c r="A6" s="2546"/>
      <c r="B6" s="2546"/>
      <c r="C6" s="2546"/>
      <c r="D6" s="2546"/>
      <c r="E6" s="2546"/>
      <c r="F6" s="2546"/>
      <c r="G6" s="2546"/>
    </row>
    <row r="7" spans="1:7">
      <c r="A7" s="106"/>
      <c r="B7" s="106"/>
      <c r="C7" s="106"/>
      <c r="D7" s="106"/>
    </row>
    <row r="8" spans="1:7">
      <c r="A8" s="2546" t="s">
        <v>648</v>
      </c>
      <c r="B8" s="2546"/>
      <c r="C8" s="2546"/>
      <c r="D8" s="2546"/>
    </row>
    <row r="9" spans="1:7" ht="13.5" customHeight="1">
      <c r="A9" s="2540" t="s">
        <v>649</v>
      </c>
      <c r="B9" s="2541"/>
      <c r="C9" s="107" t="s">
        <v>650</v>
      </c>
      <c r="D9" s="44"/>
    </row>
    <row r="10" spans="1:7" ht="13.5" customHeight="1">
      <c r="A10" s="2535" t="s">
        <v>1352</v>
      </c>
      <c r="B10" s="2536"/>
      <c r="C10" s="2537"/>
      <c r="D10" s="44"/>
    </row>
    <row r="11" spans="1:7" ht="13.5" customHeight="1">
      <c r="A11" s="108" t="s">
        <v>651</v>
      </c>
      <c r="B11" s="109" t="s">
        <v>652</v>
      </c>
      <c r="C11" s="50" t="s">
        <v>103</v>
      </c>
      <c r="D11" s="44"/>
    </row>
    <row r="12" spans="1:7" ht="13.5" customHeight="1">
      <c r="A12" s="108" t="s">
        <v>653</v>
      </c>
      <c r="B12" s="109" t="s">
        <v>654</v>
      </c>
      <c r="C12" s="50" t="s">
        <v>103</v>
      </c>
      <c r="D12" s="44"/>
    </row>
    <row r="13" spans="1:7" ht="13.5" customHeight="1">
      <c r="A13" s="108" t="s">
        <v>655</v>
      </c>
      <c r="B13" s="109" t="s">
        <v>656</v>
      </c>
      <c r="C13" s="50" t="s">
        <v>103</v>
      </c>
      <c r="D13" s="44"/>
    </row>
    <row r="14" spans="1:7" ht="13.5" customHeight="1">
      <c r="A14" s="108" t="s">
        <v>358</v>
      </c>
      <c r="B14" s="109" t="s">
        <v>657</v>
      </c>
      <c r="C14" s="50" t="s">
        <v>103</v>
      </c>
      <c r="D14" s="44"/>
    </row>
    <row r="15" spans="1:7" ht="13.5" customHeight="1">
      <c r="A15" s="105"/>
      <c r="B15" s="105"/>
      <c r="C15" s="105"/>
      <c r="D15" s="105"/>
    </row>
    <row r="16" spans="1:7" ht="13.5" customHeight="1">
      <c r="D16" s="105"/>
    </row>
    <row r="17" spans="1:4" ht="13.5" customHeight="1">
      <c r="D17" s="105"/>
    </row>
    <row r="18" spans="1:4">
      <c r="A18" s="31" t="s">
        <v>717</v>
      </c>
      <c r="D18" s="105"/>
    </row>
    <row r="19" spans="1:4" ht="13.5" customHeight="1">
      <c r="A19" s="2538" t="s">
        <v>649</v>
      </c>
      <c r="B19" s="2538"/>
      <c r="C19" s="107" t="s">
        <v>650</v>
      </c>
      <c r="D19" s="105"/>
    </row>
    <row r="20" spans="1:4" ht="13.5" customHeight="1">
      <c r="A20" s="2535" t="s">
        <v>718</v>
      </c>
      <c r="B20" s="2536"/>
      <c r="C20" s="2537"/>
      <c r="D20" s="44"/>
    </row>
    <row r="21" spans="1:4" ht="13.5" customHeight="1">
      <c r="A21" s="108" t="s">
        <v>651</v>
      </c>
      <c r="B21" s="109" t="s">
        <v>719</v>
      </c>
      <c r="C21" s="50" t="s">
        <v>103</v>
      </c>
      <c r="D21" s="110"/>
    </row>
    <row r="22" spans="1:4" ht="13.5" customHeight="1">
      <c r="A22" s="108" t="s">
        <v>212</v>
      </c>
      <c r="B22" s="109" t="s">
        <v>720</v>
      </c>
      <c r="C22" s="50" t="s">
        <v>103</v>
      </c>
      <c r="D22" s="110"/>
    </row>
    <row r="23" spans="1:4" ht="13.5" customHeight="1">
      <c r="A23" s="108" t="s">
        <v>655</v>
      </c>
      <c r="B23" s="109" t="s">
        <v>656</v>
      </c>
      <c r="C23" s="50" t="s">
        <v>103</v>
      </c>
      <c r="D23" s="110"/>
    </row>
    <row r="24" spans="1:4" ht="13.5" customHeight="1">
      <c r="A24" s="108" t="s">
        <v>658</v>
      </c>
      <c r="B24" s="109" t="s">
        <v>659</v>
      </c>
      <c r="C24" s="50" t="s">
        <v>103</v>
      </c>
      <c r="D24" s="110"/>
    </row>
    <row r="25" spans="1:4" ht="13.5" customHeight="1">
      <c r="A25" s="110"/>
      <c r="B25" s="110"/>
      <c r="C25" s="110"/>
      <c r="D25" s="110"/>
    </row>
    <row r="26" spans="1:4">
      <c r="A26" s="110"/>
      <c r="B26" s="110"/>
      <c r="C26" s="110"/>
      <c r="D26" s="110"/>
    </row>
    <row r="27" spans="1:4" ht="13.5" customHeight="1">
      <c r="A27" s="110"/>
      <c r="B27" s="110"/>
      <c r="C27" s="110"/>
      <c r="D27" s="110"/>
    </row>
    <row r="28" spans="1:4">
      <c r="A28" s="31" t="s">
        <v>660</v>
      </c>
      <c r="B28" s="110"/>
      <c r="C28" s="110"/>
      <c r="D28" s="110"/>
    </row>
    <row r="29" spans="1:4" ht="13.5" customHeight="1">
      <c r="A29" s="111" t="str">
        <f>IF(管理運営・会計!L34="","",管理運営・会計!L34)</f>
        <v/>
      </c>
      <c r="B29" s="112" t="s">
        <v>661</v>
      </c>
      <c r="C29" s="107" t="s">
        <v>650</v>
      </c>
      <c r="D29" s="110"/>
    </row>
    <row r="30" spans="1:4">
      <c r="A30" s="2534" t="s">
        <v>771</v>
      </c>
      <c r="B30" s="2534"/>
      <c r="C30" s="50" t="s">
        <v>103</v>
      </c>
      <c r="D30" s="110"/>
    </row>
    <row r="31" spans="1:4">
      <c r="A31" s="2539" t="s">
        <v>772</v>
      </c>
      <c r="B31" s="2539"/>
      <c r="C31" s="50" t="s">
        <v>103</v>
      </c>
    </row>
    <row r="32" spans="1:4">
      <c r="A32" s="2534" t="s">
        <v>947</v>
      </c>
      <c r="B32" s="2534"/>
      <c r="C32" s="50" t="s">
        <v>103</v>
      </c>
    </row>
    <row r="33" spans="1:3">
      <c r="A33" s="2534" t="s">
        <v>773</v>
      </c>
      <c r="B33" s="2534"/>
      <c r="C33" s="50" t="s">
        <v>103</v>
      </c>
    </row>
    <row r="34" spans="1:3">
      <c r="A34" s="2534" t="s">
        <v>948</v>
      </c>
      <c r="B34" s="2534"/>
      <c r="C34" s="50" t="s">
        <v>103</v>
      </c>
    </row>
    <row r="35" spans="1:3">
      <c r="A35" s="31" t="s">
        <v>662</v>
      </c>
    </row>
  </sheetData>
  <sheetProtection sheet="1" objects="1" scenarios="1"/>
  <mergeCells count="14">
    <mergeCell ref="A9:B9"/>
    <mergeCell ref="A1:B1"/>
    <mergeCell ref="D1:E1"/>
    <mergeCell ref="F1:G1"/>
    <mergeCell ref="A4:G6"/>
    <mergeCell ref="A8:D8"/>
    <mergeCell ref="A34:B34"/>
    <mergeCell ref="A10:C10"/>
    <mergeCell ref="A19:B19"/>
    <mergeCell ref="A20:C20"/>
    <mergeCell ref="A30:B30"/>
    <mergeCell ref="A31:B31"/>
    <mergeCell ref="A32:B32"/>
    <mergeCell ref="A33:B33"/>
  </mergeCells>
  <phoneticPr fontId="4"/>
  <dataValidations count="1">
    <dataValidation type="list" allowBlank="1" showInputMessage="1" showErrorMessage="1" sqref="C21:C24 C11:C14 C30:C34" xr:uid="{00000000-0002-0000-0600-000000000000}">
      <formula1>"有・無,有,無"</formula1>
    </dataValidation>
  </dataValidations>
  <printOptions horizontalCentered="1"/>
  <pageMargins left="0.70866141732283472" right="0.70866141732283472" top="0.55118110236220474" bottom="0.55118110236220474" header="0.31496062992125984" footer="0.31496062992125984"/>
  <pageSetup paperSize="9" fitToHeight="0" orientation="landscape"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16</vt:i4>
      </vt:variant>
      <vt:variant>
        <vt:lpstr>名前付き一覧</vt:lpstr>
      </vt:variant>
      <vt:variant>
        <vt:i4>17</vt:i4>
      </vt:variant>
    </vt:vector>
  </HeadingPairs>
  <TitlesOfParts>
    <vt:vector baseType="lpstr" size="33">
      <vt:lpstr>表紙</vt:lpstr>
      <vt:lpstr>表紙見え消し</vt:lpstr>
      <vt:lpstr>r6表紙見え消し</vt:lpstr>
      <vt:lpstr>管理運営・会計</vt:lpstr>
      <vt:lpstr>管理見え消し</vt:lpstr>
      <vt:lpstr>r6管理会計見え消し</vt:lpstr>
      <vt:lpstr>利用者処遇</vt:lpstr>
      <vt:lpstr>r6利用者見え消し</vt:lpstr>
      <vt:lpstr>会計「計算書類等提出確認表」 </vt:lpstr>
      <vt:lpstr>職員点検資料１ (記載例)</vt:lpstr>
      <vt:lpstr>職員点検資料１</vt:lpstr>
      <vt:lpstr>職員点検資料２ (記載例)</vt:lpstr>
      <vt:lpstr>職員点検資料２</vt:lpstr>
      <vt:lpstr>利用乳幼児登降時間調べ（全ての事業所）</vt:lpstr>
      <vt:lpstr>勤務時間等調べ（A型）</vt:lpstr>
      <vt:lpstr>勤務時間等調べ(B型)</vt:lpstr>
      <vt:lpstr>'r6管理会計見え消し'!Print_Area</vt:lpstr>
      <vt:lpstr>'r6利用者見え消し'!Print_Area</vt:lpstr>
      <vt:lpstr>'会計「計算書類等提出確認表」 '!Print_Area</vt:lpstr>
      <vt:lpstr>管理運営・会計!Print_Area</vt:lpstr>
      <vt:lpstr>職員点検資料１!Print_Area</vt:lpstr>
      <vt:lpstr>'職員点検資料１ (記載例)'!Print_Area</vt:lpstr>
      <vt:lpstr>職員点検資料２!Print_Area</vt:lpstr>
      <vt:lpstr>'職員点検資料２ (記載例)'!Print_Area</vt:lpstr>
      <vt:lpstr>表紙!Print_Area</vt:lpstr>
      <vt:lpstr>表紙見え消し!Print_Area</vt:lpstr>
      <vt:lpstr>利用者処遇!Print_Area</vt:lpstr>
      <vt:lpstr>管理運営・会計!Print_Titles</vt:lpstr>
      <vt:lpstr>職員点検資料１!Print_Titles</vt:lpstr>
      <vt:lpstr>'職員点検資料１ (記載例)'!Print_Titles</vt:lpstr>
      <vt:lpstr>職員点検資料２!Print_Titles</vt:lpstr>
      <vt:lpstr>'職員点検資料２ (記載例)'!Print_Titles</vt:lpstr>
      <vt:lpstr>利用者処遇!Print_Titles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2025-12-16T00:53:31Z</cp:lastPrinted>
  <dcterms:created xsi:type="dcterms:W3CDTF">2011-05-12T07:08:16Z</dcterms:created>
  <dcterms:modified xsi:type="dcterms:W3CDTF">2025-12-18T02:33:36Z</dcterms:modified>
</cp:coreProperties>
</file>