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 codeName="ThisWorkbook"/>
  <xr:revisionPtr xr6:coauthVersionLast="47" xr6:coauthVersionMax="47" documentId="13_ncr:1_{EAC2C043-C13F-48DF-BF1E-77B494ED5D26}" revIDLastSave="0" xr10:uidLastSave="{00000000-0000-0000-0000-000000000000}"/>
  <bookViews>
    <workbookView xr2:uid="{00000000-000D-0000-FFFF-FFFF00000000}" windowHeight="16440" windowWidth="29040" xWindow="-120" yWindow="-16320"/>
  </bookViews>
  <sheets>
    <sheet r:id="rId1" name="実施計画（様式１）" sheetId="1"/>
    <sheet r:id="rId2" name="報告書（様式２）" sheetId="3"/>
    <sheet r:id="rId3" name="設定" sheetId="4"/>
  </sheets>
  <definedNames>
    <definedName localSheetId="0" name="_xlnm.Print_Area">'実施計画（様式１）'!$A$1:$R$45</definedName>
    <definedName localSheetId="1" name="_xlnm.Print_Area">'報告書（様式２）'!$A$1:$R$100</definedName>
    <definedName name="一体型ハウス">設定!$B$2:$B$3</definedName>
    <definedName name="通常型">設定!$B$2:$B$4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G23" i="3"/>
  <c r="M10" i="3" l="1"/>
  <c r="M10" i="1"/>
  <c r="J10" i="1"/>
  <c r="P10" i="3" l="1"/>
  <c r="P10" i="1"/>
  <c r="K17" i="1" s="1"/>
  <c r="P42" i="1"/>
  <c r="K17" i="3" l="1"/>
  <c r="K19" i="3" s="1"/>
  <c r="K21" i="3" s="1"/>
  <c r="F13" i="3"/>
  <c r="F12" i="3"/>
  <c r="F11" i="3"/>
  <c r="K6" i="3"/>
  <c r="F5" i="3"/>
  <c r="F4" i="3"/>
  <c r="K24" i="3" l="1"/>
  <c r="K26" i="3" s="1"/>
  <c r="K19" i="1"/>
</calcChain>
</file>

<file path=xl/sharedStrings.xml><?xml version="1.0" encoding="utf-8"?>
<sst xmlns="http://schemas.openxmlformats.org/spreadsheetml/2006/main" count="122" uniqueCount="90">
  <si>
    <t>工事名</t>
    <rPh sb="0" eb="2">
      <t>コウジ</t>
    </rPh>
    <rPh sb="2" eb="3">
      <t>メイ</t>
    </rPh>
    <phoneticPr fontId="2"/>
  </si>
  <si>
    <t>受注者</t>
    <rPh sb="0" eb="3">
      <t>ジュチュウシャ</t>
    </rPh>
    <phoneticPr fontId="2"/>
  </si>
  <si>
    <t>工事期間</t>
    <rPh sb="0" eb="2">
      <t>コウジ</t>
    </rPh>
    <rPh sb="2" eb="4">
      <t>キカン</t>
    </rPh>
    <phoneticPr fontId="2"/>
  </si>
  <si>
    <t>レンタル会社名</t>
    <rPh sb="4" eb="6">
      <t>カイシャ</t>
    </rPh>
    <rPh sb="6" eb="7">
      <t>メイ</t>
    </rPh>
    <phoneticPr fontId="2"/>
  </si>
  <si>
    <t>メーカー名</t>
    <rPh sb="4" eb="5">
      <t>メイ</t>
    </rPh>
    <phoneticPr fontId="2"/>
  </si>
  <si>
    <t>製品名（型式）</t>
    <rPh sb="0" eb="3">
      <t>セイヒンメイ</t>
    </rPh>
    <rPh sb="4" eb="6">
      <t>カタシキ</t>
    </rPh>
    <phoneticPr fontId="2"/>
  </si>
  <si>
    <t>（予定・見積）</t>
    <rPh sb="1" eb="3">
      <t>ヨテイ</t>
    </rPh>
    <rPh sb="4" eb="6">
      <t>ミツモ</t>
    </rPh>
    <phoneticPr fontId="2"/>
  </si>
  <si>
    <t>快適トイレ実施計画（施工計画書添付用）</t>
    <rPh sb="0" eb="2">
      <t>カイテキ</t>
    </rPh>
    <rPh sb="5" eb="7">
      <t>ジッシ</t>
    </rPh>
    <rPh sb="7" eb="9">
      <t>ケイカク</t>
    </rPh>
    <rPh sb="10" eb="12">
      <t>セコウ</t>
    </rPh>
    <rPh sb="12" eb="15">
      <t>ケイカクショ</t>
    </rPh>
    <rPh sb="15" eb="17">
      <t>テンプ</t>
    </rPh>
    <rPh sb="17" eb="18">
      <t>ヨウ</t>
    </rPh>
    <phoneticPr fontId="2"/>
  </si>
  <si>
    <t>様式１</t>
    <rPh sb="0" eb="2">
      <t>ヨウシキ</t>
    </rPh>
    <phoneticPr fontId="2"/>
  </si>
  <si>
    <t>⑰ 小物置き場等（トイレットペーパー予備置き場）</t>
    <phoneticPr fontId="3"/>
  </si>
  <si>
    <t>快適トイレ自動判定</t>
    <rPh sb="0" eb="2">
      <t>カイテキ</t>
    </rPh>
    <rPh sb="5" eb="7">
      <t>ジドウ</t>
    </rPh>
    <rPh sb="7" eb="9">
      <t>ハンテイ</t>
    </rPh>
    <phoneticPr fontId="2"/>
  </si>
  <si>
    <t>必ず実施するもの</t>
    <rPh sb="0" eb="1">
      <t>カナラ</t>
    </rPh>
    <rPh sb="2" eb="4">
      <t>ジッシ</t>
    </rPh>
    <phoneticPr fontId="2"/>
  </si>
  <si>
    <t>より快適とするもの
（実施は任意）</t>
    <rPh sb="2" eb="4">
      <t>カイテキ</t>
    </rPh>
    <rPh sb="11" eb="13">
      <t>ジッシ</t>
    </rPh>
    <rPh sb="14" eb="16">
      <t>ニンイ</t>
    </rPh>
    <phoneticPr fontId="2"/>
  </si>
  <si>
    <t>〇〇〇〇〇〇〇〇〇工事</t>
    <rPh sb="9" eb="11">
      <t>コウジ</t>
    </rPh>
    <phoneticPr fontId="2"/>
  </si>
  <si>
    <t>□□□□□建設㈱</t>
    <rPh sb="5" eb="7">
      <t>ケンセツ</t>
    </rPh>
    <phoneticPr fontId="2"/>
  </si>
  <si>
    <t>カ月</t>
    <rPh sb="1" eb="2">
      <t>ゲツ</t>
    </rPh>
    <phoneticPr fontId="2"/>
  </si>
  <si>
    <t>日間</t>
    <rPh sb="0" eb="1">
      <t>ニチ</t>
    </rPh>
    <rPh sb="1" eb="2">
      <t>カン</t>
    </rPh>
    <phoneticPr fontId="2"/>
  </si>
  <si>
    <t>快適トイレの仕様</t>
    <rPh sb="0" eb="2">
      <t>カイテキ</t>
    </rPh>
    <rPh sb="6" eb="8">
      <t>シヨウ</t>
    </rPh>
    <phoneticPr fontId="3"/>
  </si>
  <si>
    <t>△△△△リース㈱</t>
    <phoneticPr fontId="2"/>
  </si>
  <si>
    <t>☆☆☆☆☆☆</t>
    <phoneticPr fontId="2"/>
  </si>
  <si>
    <t>◇◇◇◇トイレ（Ａ-１２３４）</t>
    <phoneticPr fontId="2"/>
  </si>
  <si>
    <t>基</t>
    <rPh sb="0" eb="1">
      <t>キ</t>
    </rPh>
    <phoneticPr fontId="2"/>
  </si>
  <si>
    <t>円</t>
    <rPh sb="0" eb="1">
      <t>エン</t>
    </rPh>
    <phoneticPr fontId="2"/>
  </si>
  <si>
    <t>円/基・月</t>
    <rPh sb="0" eb="1">
      <t>エン</t>
    </rPh>
    <rPh sb="2" eb="3">
      <t>キ</t>
    </rPh>
    <rPh sb="4" eb="5">
      <t>ツキ</t>
    </rPh>
    <phoneticPr fontId="2"/>
  </si>
  <si>
    <t>快適トイレ配置
予定期間</t>
    <rPh sb="0" eb="2">
      <t>カイテキ</t>
    </rPh>
    <rPh sb="5" eb="7">
      <t>ハイチ</t>
    </rPh>
    <rPh sb="8" eb="10">
      <t>ヨテイ</t>
    </rPh>
    <rPh sb="10" eb="12">
      <t>キカン</t>
    </rPh>
    <phoneticPr fontId="2"/>
  </si>
  <si>
    <t>期間（Ａ）</t>
    <rPh sb="0" eb="2">
      <t>キカン</t>
    </rPh>
    <phoneticPr fontId="2"/>
  </si>
  <si>
    <t>自　：</t>
    <rPh sb="0" eb="1">
      <t>ジ</t>
    </rPh>
    <phoneticPr fontId="2"/>
  </si>
  <si>
    <t>至　：</t>
    <rPh sb="0" eb="1">
      <t>イタ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</si>
  <si>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</si>
  <si>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様式２</t>
    <rPh sb="0" eb="2">
      <t>ヨウシキ</t>
    </rPh>
    <phoneticPr fontId="2"/>
  </si>
  <si>
    <t>快適トイレ報告書</t>
    <rPh sb="0" eb="2">
      <t>カイテキ</t>
    </rPh>
    <rPh sb="5" eb="8">
      <t>ホウコクショ</t>
    </rPh>
    <phoneticPr fontId="2"/>
  </si>
  <si>
    <t>１基当たり
積算上の差額（Ｅ）
〔Ｄ-10,000〕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2"/>
  </si>
  <si>
    <t>円/月</t>
    <rPh sb="0" eb="1">
      <t>エン</t>
    </rPh>
    <rPh sb="2" eb="3">
      <t>ツキ</t>
    </rPh>
    <phoneticPr fontId="2"/>
  </si>
  <si>
    <t>快適トイレ費用</t>
    <rPh sb="0" eb="2">
      <t>カイテキ</t>
    </rPh>
    <rPh sb="5" eb="7">
      <t>ヒヨウ</t>
    </rPh>
    <phoneticPr fontId="2"/>
  </si>
  <si>
    <t>※予定費用は、基本料金＋月当たりリース料×リース期間</t>
    <rPh sb="1" eb="3">
      <t>ヨテイ</t>
    </rPh>
    <rPh sb="3" eb="5">
      <t>ヒヨウ</t>
    </rPh>
    <rPh sb="7" eb="9">
      <t>キホン</t>
    </rPh>
    <rPh sb="9" eb="11">
      <t>リョウキン</t>
    </rPh>
    <rPh sb="12" eb="14">
      <t>ツキア</t>
    </rPh>
    <rPh sb="19" eb="20">
      <t>リョウ</t>
    </rPh>
    <rPh sb="24" eb="26">
      <t>キカン</t>
    </rPh>
    <phoneticPr fontId="2"/>
  </si>
  <si>
    <t>・</t>
    <phoneticPr fontId="2"/>
  </si>
  <si>
    <t>⑨ サニタリーボックス</t>
    <phoneticPr fontId="3"/>
  </si>
  <si>
    <t>設置基数（Ｂ）</t>
    <rPh sb="0" eb="2">
      <t>セッチ</t>
    </rPh>
    <rPh sb="2" eb="4">
      <t>キスウ</t>
    </rPh>
    <phoneticPr fontId="2"/>
  </si>
  <si>
    <t>トイレの全景の写真を裏面に添付すること。</t>
    <rPh sb="4" eb="6">
      <t>ゼンケイ</t>
    </rPh>
    <rPh sb="7" eb="9">
      <t>シャシン</t>
    </rPh>
    <rPh sb="10" eb="12">
      <t>ウラメン</t>
    </rPh>
    <rPh sb="13" eb="15">
      <t>テンプ</t>
    </rPh>
    <phoneticPr fontId="2"/>
  </si>
  <si>
    <t>１基当たり
予定月額費用（Ｄ）
〔Ｃ/（Ａ×Ｂ）〕</t>
    <rPh sb="1" eb="2">
      <t>キ</t>
    </rPh>
    <rPh sb="2" eb="3">
      <t>ア</t>
    </rPh>
    <rPh sb="6" eb="8">
      <t>ヨテイ</t>
    </rPh>
    <rPh sb="8" eb="10">
      <t>ゲツガク</t>
    </rPh>
    <rPh sb="10" eb="12">
      <t>ヒヨウ</t>
    </rPh>
    <phoneticPr fontId="2"/>
  </si>
  <si>
    <t>予定月額費用（Ｅ）</t>
    <rPh sb="0" eb="2">
      <t>ヨテイ</t>
    </rPh>
    <rPh sb="2" eb="4">
      <t>ゲツガク</t>
    </rPh>
    <rPh sb="4" eb="6">
      <t>ヒヨウ</t>
    </rPh>
    <phoneticPr fontId="2"/>
  </si>
  <si>
    <t>快適トイレ配置
実施期間</t>
    <rPh sb="0" eb="2">
      <t>カイテキ</t>
    </rPh>
    <rPh sb="5" eb="7">
      <t>ハイチ</t>
    </rPh>
    <rPh sb="8" eb="10">
      <t>ジッシ</t>
    </rPh>
    <rPh sb="10" eb="12">
      <t>キカン</t>
    </rPh>
    <phoneticPr fontId="2"/>
  </si>
  <si>
    <t>実施費用（Ｃ）</t>
    <rPh sb="0" eb="2">
      <t>ジッシ</t>
    </rPh>
    <rPh sb="2" eb="4">
      <t>ヒヨウ</t>
    </rPh>
    <phoneticPr fontId="2"/>
  </si>
  <si>
    <t>実施費用がわかる資料を裏面に添付（複写）すること。</t>
    <rPh sb="0" eb="2">
      <t>ジッシ</t>
    </rPh>
    <rPh sb="2" eb="4">
      <t>ヒヨウ</t>
    </rPh>
    <rPh sb="8" eb="10">
      <t>シリョウ</t>
    </rPh>
    <rPh sb="11" eb="13">
      <t>ウラメン</t>
    </rPh>
    <rPh sb="14" eb="16">
      <t>テンプ</t>
    </rPh>
    <rPh sb="17" eb="19">
      <t>フクシャ</t>
    </rPh>
    <phoneticPr fontId="2"/>
  </si>
  <si>
    <t>実施費用がわかる資料を添付（複写）すること</t>
    <rPh sb="0" eb="2">
      <t>ジッシ</t>
    </rPh>
    <rPh sb="2" eb="4">
      <t>ヒヨウ</t>
    </rPh>
    <rPh sb="8" eb="10">
      <t>シリョウ</t>
    </rPh>
    <rPh sb="11" eb="13">
      <t>テンプ</t>
    </rPh>
    <rPh sb="14" eb="16">
      <t>フクシャ</t>
    </rPh>
    <phoneticPr fontId="2"/>
  </si>
  <si>
    <t>月当たり（Ｇ）
積算計上額（Ｂ×Ｆ）</t>
    <rPh sb="0" eb="2">
      <t>ツキア</t>
    </rPh>
    <rPh sb="8" eb="10">
      <t>セキサン</t>
    </rPh>
    <rPh sb="10" eb="12">
      <t>ケイジョウ</t>
    </rPh>
    <rPh sb="12" eb="13">
      <t>ガク</t>
    </rPh>
    <phoneticPr fontId="2"/>
  </si>
  <si>
    <t>（費用比較）</t>
    <rPh sb="1" eb="3">
      <t>ヒヨウ</t>
    </rPh>
    <rPh sb="3" eb="5">
      <t>ヒカク</t>
    </rPh>
    <phoneticPr fontId="2"/>
  </si>
  <si>
    <t>標準仕様及び付属品【必須】</t>
    <rPh sb="4" eb="5">
      <t>オヨ</t>
    </rPh>
    <rPh sb="6" eb="8">
      <t>フゾク</t>
    </rPh>
    <rPh sb="8" eb="9">
      <t>ヒン</t>
    </rPh>
    <rPh sb="10" eb="12">
      <t>ヒッス</t>
    </rPh>
    <phoneticPr fontId="3"/>
  </si>
  <si>
    <t>推奨する仕様及び付属品【推奨】</t>
    <rPh sb="6" eb="7">
      <t>オヨ</t>
    </rPh>
    <rPh sb="12" eb="14">
      <t>スイショウ</t>
    </rPh>
    <phoneticPr fontId="3"/>
  </si>
  <si>
    <t>快適トイレ合計額である実施費用は、円止め以下切り捨てとする。</t>
    <rPh sb="0" eb="2">
      <t>カイテキ</t>
    </rPh>
    <rPh sb="5" eb="7">
      <t>ゴウケイ</t>
    </rPh>
    <rPh sb="7" eb="8">
      <t>ガク</t>
    </rPh>
    <rPh sb="11" eb="13">
      <t>ジッシ</t>
    </rPh>
    <rPh sb="13" eb="15">
      <t>ヒヨウ</t>
    </rPh>
    <rPh sb="17" eb="18">
      <t>エン</t>
    </rPh>
    <rPh sb="18" eb="19">
      <t>ド</t>
    </rPh>
    <rPh sb="20" eb="22">
      <t>イカ</t>
    </rPh>
    <rPh sb="22" eb="23">
      <t>キ</t>
    </rPh>
    <rPh sb="24" eb="25">
      <t>ス</t>
    </rPh>
    <phoneticPr fontId="2"/>
  </si>
  <si>
    <r>
      <t>快適トイレ実施費用</t>
    </r>
    <r>
      <rPr>
        <sz val="10"/>
        <color theme="1"/>
        <rFont val="ＭＳ 明朝"/>
        <family val="1"/>
        <charset val="128"/>
      </rPr>
      <t>（Ａ×Ｇ）円止め</t>
    </r>
    <rPh sb="0" eb="2">
      <t>カイテキ</t>
    </rPh>
    <rPh sb="5" eb="7">
      <t>ジッシ</t>
    </rPh>
    <rPh sb="7" eb="9">
      <t>ヒヨウ</t>
    </rPh>
    <rPh sb="14" eb="15">
      <t>エン</t>
    </rPh>
    <rPh sb="15" eb="16">
      <t>ド</t>
    </rPh>
    <phoneticPr fontId="2"/>
  </si>
  <si>
    <t>⑮ 臭気対策機能の多重化</t>
    <rPh sb="2" eb="4">
      <t>シュウキ</t>
    </rPh>
    <rPh sb="4" eb="6">
      <t>タイサク</t>
    </rPh>
    <phoneticPr fontId="3"/>
  </si>
  <si>
    <t>実施費用は、原則として請求書とするが、見込費用がわかるものでもよい。</t>
    <rPh sb="0" eb="2">
      <t>ジッシ</t>
    </rPh>
    <rPh sb="2" eb="4">
      <t>ヒヨウ</t>
    </rPh>
    <rPh sb="6" eb="8">
      <t>ゲンソク</t>
    </rPh>
    <rPh sb="11" eb="14">
      <t>セイキュウショ</t>
    </rPh>
    <rPh sb="19" eb="21">
      <t>ミコ</t>
    </rPh>
    <rPh sb="21" eb="23">
      <t>ヒヨウ</t>
    </rPh>
    <phoneticPr fontId="2"/>
  </si>
  <si>
    <t>運搬・設置費等は、実施費用に計上しない。</t>
    <rPh sb="0" eb="2">
      <t>ウンパン</t>
    </rPh>
    <rPh sb="3" eb="5">
      <t>セッチ</t>
    </rPh>
    <rPh sb="5" eb="6">
      <t>ヒ</t>
    </rPh>
    <rPh sb="6" eb="7">
      <t>トウ</t>
    </rPh>
    <rPh sb="9" eb="11">
      <t>ジッシ</t>
    </rPh>
    <rPh sb="11" eb="13">
      <t>ヒヨウ</t>
    </rPh>
    <rPh sb="14" eb="16">
      <t>ケイジョウ</t>
    </rPh>
    <phoneticPr fontId="2"/>
  </si>
  <si>
    <t>黄色セルに記入ください。</t>
    <rPh sb="0" eb="2">
      <t>キイロ</t>
    </rPh>
    <rPh sb="5" eb="7">
      <t>キニュウ</t>
    </rPh>
    <phoneticPr fontId="2"/>
  </si>
  <si>
    <t>⑦ 建設現場に男女がいる場合に男女別の明確な表示</t>
    <rPh sb="2" eb="4">
      <t>ケンセツ</t>
    </rPh>
    <phoneticPr fontId="3"/>
  </si>
  <si>
    <t>実施費用は、賃料（基本料金相当＋月当たりリース料×リース期間）である。</t>
    <rPh sb="0" eb="2">
      <t>ジッシ</t>
    </rPh>
    <rPh sb="2" eb="4">
      <t>ヒヨウ</t>
    </rPh>
    <rPh sb="6" eb="8">
      <t>チンリョウ</t>
    </rPh>
    <rPh sb="9" eb="11">
      <t>キホン</t>
    </rPh>
    <rPh sb="11" eb="13">
      <t>リョウキン</t>
    </rPh>
    <rPh sb="13" eb="15">
      <t>ソウトウ</t>
    </rPh>
    <rPh sb="16" eb="18">
      <t>ツキア</t>
    </rPh>
    <rPh sb="23" eb="24">
      <t>リョウ</t>
    </rPh>
    <rPh sb="28" eb="30">
      <t>キカン</t>
    </rPh>
    <phoneticPr fontId="2"/>
  </si>
  <si>
    <t>１基当たり
月換算の月額費用（Ｄ）
〔Ｃ/（Ａ×Ｂ）〕</t>
    <rPh sb="1" eb="2">
      <t>キ</t>
    </rPh>
    <rPh sb="2" eb="3">
      <t>ア</t>
    </rPh>
    <rPh sb="6" eb="7">
      <t>ツキ</t>
    </rPh>
    <rPh sb="7" eb="9">
      <t>カンザン</t>
    </rPh>
    <rPh sb="10" eb="12">
      <t>ゲツガク</t>
    </rPh>
    <rPh sb="12" eb="14">
      <t>ヒヨウ</t>
    </rPh>
    <phoneticPr fontId="2"/>
  </si>
  <si>
    <t>設置基数は、男女各1基とし、上限2基までとする。</t>
    <rPh sb="0" eb="2">
      <t>セッチ</t>
    </rPh>
    <rPh sb="2" eb="4">
      <t>キスウ</t>
    </rPh>
    <rPh sb="6" eb="8">
      <t>ダンジョ</t>
    </rPh>
    <rPh sb="8" eb="9">
      <t>カク</t>
    </rPh>
    <rPh sb="10" eb="11">
      <t>キ</t>
    </rPh>
    <rPh sb="14" eb="16">
      <t>ジョウゲン</t>
    </rPh>
    <rPh sb="17" eb="18">
      <t>キ</t>
    </rPh>
    <phoneticPr fontId="2"/>
  </si>
  <si>
    <t>① 洋式(洋風)便座</t>
    <rPh sb="5" eb="7">
      <t>ヨウフウ</t>
    </rPh>
    <phoneticPr fontId="3"/>
  </si>
  <si>
    <t>② 水洗及び簡易水洗機能（し尿処理装置付き含む）</t>
    <rPh sb="4" eb="5">
      <t>オヨ</t>
    </rPh>
    <rPh sb="6" eb="10">
      <t>カンイスイセン</t>
    </rPh>
    <phoneticPr fontId="3"/>
  </si>
  <si>
    <t>③ 臭い逆流防止機能</t>
    <phoneticPr fontId="3"/>
  </si>
  <si>
    <t>④ 容易に開かない施錠機能</t>
    <phoneticPr fontId="3"/>
  </si>
  <si>
    <t>⑤ 照明設備</t>
    <phoneticPr fontId="3"/>
  </si>
  <si>
    <r>
      <t xml:space="preserve">⑥ </t>
    </r>
    <r>
      <rPr>
        <sz val="11"/>
        <rFont val="ＭＳ 明朝"/>
        <family val="1"/>
        <charset val="128"/>
      </rPr>
      <t>衣類掛け等のフック,又は,荷物の置ける棚等</t>
    </r>
    <r>
      <rPr>
        <sz val="10"/>
        <rFont val="ＭＳ 明朝"/>
        <family val="1"/>
        <charset val="128"/>
      </rPr>
      <t>（耐荷重５kg以上）</t>
    </r>
    <rPh sb="21" eb="22">
      <t>タナ</t>
    </rPh>
    <rPh sb="22" eb="23">
      <t>トウ</t>
    </rPh>
    <phoneticPr fontId="3"/>
  </si>
  <si>
    <t>⑧ 周囲からトイレの入口が直接見えない工夫</t>
    <rPh sb="2" eb="4">
      <t>シュウイ</t>
    </rPh>
    <rPh sb="13" eb="15">
      <t>チョクセツ</t>
    </rPh>
    <rPh sb="15" eb="16">
      <t>ミ</t>
    </rPh>
    <rPh sb="19" eb="21">
      <t>クフウ</t>
    </rPh>
    <phoneticPr fontId="3"/>
  </si>
  <si>
    <t>⑩ 鏡と手洗器</t>
    <rPh sb="4" eb="7">
      <t>テアライキ</t>
    </rPh>
    <phoneticPr fontId="3"/>
  </si>
  <si>
    <t>⑪ 便座除菌クリーナ等の衛生用品</t>
    <phoneticPr fontId="3"/>
  </si>
  <si>
    <t>⑫ 室内寸法900×900mm 以上（面積ではない）</t>
    <rPh sb="19" eb="21">
      <t>メンセキ</t>
    </rPh>
    <phoneticPr fontId="3"/>
  </si>
  <si>
    <t>⑬ 擬音装置（機能を含む）</t>
    <rPh sb="7" eb="9">
      <t>キノウ</t>
    </rPh>
    <rPh sb="10" eb="11">
      <t>フク</t>
    </rPh>
    <phoneticPr fontId="3"/>
  </si>
  <si>
    <t>⑭ 着替え台</t>
    <phoneticPr fontId="3"/>
  </si>
  <si>
    <t>⑯ 室内温度の調整が可能な設備</t>
    <phoneticPr fontId="3"/>
  </si>
  <si>
    <t>１か月未満の端日数分については、３０日／月にて除した値に小数点以下第２位を切り捨て1位止めとする。</t>
    <rPh sb="37" eb="38">
      <t>キ</t>
    </rPh>
    <rPh sb="39" eb="40">
      <t>ス</t>
    </rPh>
    <phoneticPr fontId="2"/>
  </si>
  <si>
    <t>様式２（裏面）</t>
    <rPh sb="0" eb="2">
      <t>ヨウシキ</t>
    </rPh>
    <rPh sb="4" eb="6">
      <t>ウラメン</t>
    </rPh>
    <phoneticPr fontId="2"/>
  </si>
  <si>
    <t>トイレ種類　　</t>
    <rPh sb="3" eb="5">
      <t>シュルイ</t>
    </rPh>
    <phoneticPr fontId="2"/>
  </si>
  <si>
    <t>項目</t>
    <rPh sb="0" eb="2">
      <t>コウモク</t>
    </rPh>
    <phoneticPr fontId="2"/>
  </si>
  <si>
    <t>金額（円／基・月）</t>
    <rPh sb="0" eb="2">
      <t>キンガク</t>
    </rPh>
    <rPh sb="3" eb="4">
      <t>エン</t>
    </rPh>
    <rPh sb="5" eb="6">
      <t>キ</t>
    </rPh>
    <rPh sb="7" eb="8">
      <t>ツキ</t>
    </rPh>
    <phoneticPr fontId="2"/>
  </si>
  <si>
    <t>通常型_従来品相当額</t>
    <rPh sb="0" eb="3">
      <t>ツウジョウガタ</t>
    </rPh>
    <rPh sb="4" eb="7">
      <t>ジュウライヒン</t>
    </rPh>
    <rPh sb="7" eb="10">
      <t>ソウトウガク</t>
    </rPh>
    <phoneticPr fontId="2"/>
  </si>
  <si>
    <t>　設置基数（Ｂ）</t>
    <rPh sb="1" eb="3">
      <t>セッチ</t>
    </rPh>
    <rPh sb="3" eb="5">
      <t>キスウ</t>
    </rPh>
    <phoneticPr fontId="2"/>
  </si>
  <si>
    <t>　予定費用（Ｃ）</t>
    <rPh sb="1" eb="3">
      <t>ヨテイ</t>
    </rPh>
    <rPh sb="3" eb="5">
      <t>ヒヨウ</t>
    </rPh>
    <phoneticPr fontId="2"/>
  </si>
  <si>
    <t>　トイレ種類</t>
    <rPh sb="4" eb="6">
      <t>シュルイ</t>
    </rPh>
    <phoneticPr fontId="2"/>
  </si>
  <si>
    <t>通常型</t>
  </si>
  <si>
    <t>一体型ハウス</t>
  </si>
  <si>
    <t>一体型ハウス</t>
    <rPh sb="0" eb="2">
      <t>イッタイ</t>
    </rPh>
    <rPh sb="2" eb="3">
      <t>ガタ</t>
    </rPh>
    <phoneticPr fontId="2"/>
  </si>
  <si>
    <t>通常型</t>
    <rPh sb="0" eb="2">
      <t>ツウジョウ</t>
    </rPh>
    <rPh sb="2" eb="3">
      <t>ガタ</t>
    </rPh>
    <phoneticPr fontId="2"/>
  </si>
  <si>
    <t>基数</t>
    <rPh sb="0" eb="2">
      <t>キスウ</t>
    </rPh>
    <phoneticPr fontId="2"/>
  </si>
  <si>
    <t>積算計上額（Ｆ）</t>
    <phoneticPr fontId="2"/>
  </si>
  <si>
    <t>１基当たり</t>
    <rPh sb="1" eb="2">
      <t>キ</t>
    </rPh>
    <rPh sb="2" eb="3">
      <t>ア</t>
    </rPh>
    <phoneticPr fontId="2"/>
  </si>
  <si>
    <t>[上限</t>
    <rPh sb="1" eb="3">
      <t>ジョウゲン</t>
    </rPh>
    <phoneticPr fontId="2"/>
  </si>
  <si>
    <t>円/基・月］</t>
    <rPh sb="0" eb="1">
      <t>エン</t>
    </rPh>
    <rPh sb="2" eb="3">
      <t>キ</t>
    </rPh>
    <rPh sb="4" eb="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</si>
</sst>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0.0&quot;月）&quot;"/>
  </numFmts>
  <fonts count="1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0" tint="-0.1499984740745262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>
      <alignment vertical="center"/>
    </xf>
    <xf numFmtId="0" fontId="0" fillId="0" borderId="17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10" fillId="0" borderId="18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0" fillId="4" borderId="1" xfId="0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0" fillId="3" borderId="1" xfId="0" applyFill="1" applyBorder="1" applyAlignment="1" applyProtection="1">
      <alignment horizontal="left" vertical="center"/>
      <protection locked="0"/>
    </xf>
    <xf numFmtId="177" fontId="0" fillId="0" borderId="13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shrinkToFit="1"/>
    </xf>
    <xf numFmtId="176" fontId="0" fillId="3" borderId="11" xfId="0" applyNumberFormat="1" applyFill="1" applyBorder="1" applyAlignment="1" applyProtection="1">
      <alignment horizontal="left" vertical="center"/>
      <protection locked="0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5" fillId="3" borderId="11" xfId="0" applyFont="1" applyFill="1" applyBorder="1" applyAlignment="1" applyProtection="1">
      <alignment horizontal="right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1" fontId="0" fillId="0" borderId="13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176" fontId="0" fillId="3" borderId="15" xfId="0" applyNumberFormat="1" applyFill="1" applyBorder="1" applyAlignment="1" applyProtection="1">
      <alignment horizontal="left" vertical="center"/>
      <protection locked="0"/>
    </xf>
    <xf numFmtId="176" fontId="0" fillId="3" borderId="16" xfId="0" applyNumberFormat="1" applyFill="1" applyBorder="1" applyAlignment="1" applyProtection="1">
      <alignment horizontal="left" vertical="center"/>
      <protection locked="0"/>
    </xf>
    <xf numFmtId="176" fontId="0" fillId="3" borderId="13" xfId="0" applyNumberFormat="1" applyFill="1" applyBorder="1" applyAlignment="1" applyProtection="1">
      <alignment horizontal="left" vertical="center"/>
      <protection locked="0"/>
    </xf>
    <xf numFmtId="176" fontId="0" fillId="3" borderId="10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right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38" fontId="0" fillId="0" borderId="9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3" borderId="9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0" fillId="0" borderId="11" xfId="1" applyFont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T23" lockText="1" noThreeD="1"/>
</file>

<file path=xl/ctrlProps/ctrlProp10.xml><?xml version="1.0" encoding="utf-8"?>
<formControlPr xmlns="http://schemas.microsoft.com/office/spreadsheetml/2009/9/main" objectType="CheckBox" fmlaLink="$T$38" lockText="1" noThreeD="1"/>
</file>

<file path=xl/ctrlProps/ctrlProp11.xml><?xml version="1.0" encoding="utf-8"?>
<formControlPr xmlns="http://schemas.microsoft.com/office/spreadsheetml/2009/9/main" objectType="CheckBox" fmlaLink="$T$39" lockText="1" noThreeD="1"/>
</file>

<file path=xl/ctrlProps/ctrlProp12.xml><?xml version="1.0" encoding="utf-8"?>
<formControlPr xmlns="http://schemas.microsoft.com/office/spreadsheetml/2009/9/main" objectType="CheckBox" fmlaLink="$T$40" lockText="1" noThreeD="1"/>
</file>

<file path=xl/ctrlProps/ctrlProp13.xml><?xml version="1.0" encoding="utf-8"?>
<formControlPr xmlns="http://schemas.microsoft.com/office/spreadsheetml/2009/9/main" objectType="CheckBox" checked="Checked" fmlaLink="$T$29" lockText="1" noThreeD="1"/>
</file>

<file path=xl/ctrlProps/ctrlProp14.xml><?xml version="1.0" encoding="utf-8"?>
<formControlPr xmlns="http://schemas.microsoft.com/office/spreadsheetml/2009/9/main" objectType="CheckBox" checked="Checked" fmlaLink="$T$25" lockText="1" noThreeD="1"/>
</file>

<file path=xl/ctrlProps/ctrlProp15.xml><?xml version="1.0" encoding="utf-8"?>
<formControlPr xmlns="http://schemas.microsoft.com/office/spreadsheetml/2009/9/main" objectType="CheckBox" checked="Checked" fmlaLink="$T$26" lockText="1" noThreeD="1"/>
</file>

<file path=xl/ctrlProps/ctrlProp16.xml><?xml version="1.0" encoding="utf-8"?>
<formControlPr xmlns="http://schemas.microsoft.com/office/spreadsheetml/2009/9/main" objectType="CheckBox" checked="Checked" fmlaLink="$T$27" lockText="1" noThreeD="1"/>
</file>

<file path=xl/ctrlProps/ctrlProp17.xml><?xml version="1.0" encoding="utf-8"?>
<formControlPr xmlns="http://schemas.microsoft.com/office/spreadsheetml/2009/9/main" objectType="CheckBox" checked="Checked" fmlaLink="$T$28" lockText="1" noThreeD="1"/>
</file>

<file path=xl/ctrlProps/ctrlProp2.xml><?xml version="1.0" encoding="utf-8"?>
<formControlPr xmlns="http://schemas.microsoft.com/office/spreadsheetml/2009/9/main" objectType="CheckBox" checked="Checked" fmlaLink="$T24" lockText="1" noThreeD="1"/>
</file>

<file path=xl/ctrlProps/ctrlProp3.xml><?xml version="1.0" encoding="utf-8"?>
<formControlPr xmlns="http://schemas.microsoft.com/office/spreadsheetml/2009/9/main" objectType="CheckBox" checked="Checked" fmlaLink="$T$30" lockText="1" noThreeD="1"/>
</file>

<file path=xl/ctrlProps/ctrlProp4.xml><?xml version="1.0" encoding="utf-8"?>
<formControlPr xmlns="http://schemas.microsoft.com/office/spreadsheetml/2009/9/main" objectType="CheckBox" checked="Checked" fmlaLink="$T$31" lockText="1" noThreeD="1"/>
</file>

<file path=xl/ctrlProps/ctrlProp5.xml><?xml version="1.0" encoding="utf-8"?>
<formControlPr xmlns="http://schemas.microsoft.com/office/spreadsheetml/2009/9/main" objectType="CheckBox" checked="Checked" fmlaLink="$T$32" lockText="1" noThreeD="1"/>
</file>

<file path=xl/ctrlProps/ctrlProp6.xml><?xml version="1.0" encoding="utf-8"?>
<formControlPr xmlns="http://schemas.microsoft.com/office/spreadsheetml/2009/9/main" objectType="CheckBox" checked="Checked" fmlaLink="$T$33" lockText="1" noThreeD="1"/>
</file>

<file path=xl/ctrlProps/ctrlProp7.xml><?xml version="1.0" encoding="utf-8"?>
<formControlPr xmlns="http://schemas.microsoft.com/office/spreadsheetml/2009/9/main" objectType="CheckBox" fmlaLink="$T$35" lockText="1" noThreeD="1"/>
</file>

<file path=xl/ctrlProps/ctrlProp8.xml><?xml version="1.0" encoding="utf-8"?>
<formControlPr xmlns="http://schemas.microsoft.com/office/spreadsheetml/2009/9/main" objectType="CheckBox" fmlaLink="$T$36" lockText="1" noThreeD="1"/>
</file>

<file path=xl/ctrlProps/ctrlProp9.xml><?xml version="1.0" encoding="utf-8"?>
<formControlPr xmlns="http://schemas.microsoft.com/office/spreadsheetml/2009/9/main" objectType="CheckBox" fmlaLink="$T$3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99805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457825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99806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457825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99807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45782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99804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457825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26</xdr:row>
      <xdr:rowOff>0</xdr:rowOff>
    </xdr:from>
    <xdr:to>
      <xdr:col>17</xdr:col>
      <xdr:colOff>83655</xdr:colOff>
      <xdr:row>27</xdr:row>
      <xdr:rowOff>99805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457825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99807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457825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99805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457825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99806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457825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99806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457825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99804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457825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99806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457825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34</xdr:row>
      <xdr:rowOff>0</xdr:rowOff>
    </xdr:from>
    <xdr:to>
      <xdr:col>17</xdr:col>
      <xdr:colOff>83655</xdr:colOff>
      <xdr:row>35</xdr:row>
      <xdr:rowOff>99805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457825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35</xdr:row>
      <xdr:rowOff>0</xdr:rowOff>
    </xdr:from>
    <xdr:to>
      <xdr:col>17</xdr:col>
      <xdr:colOff>83655</xdr:colOff>
      <xdr:row>36</xdr:row>
      <xdr:rowOff>99804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457825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36</xdr:row>
      <xdr:rowOff>0</xdr:rowOff>
    </xdr:from>
    <xdr:to>
      <xdr:col>17</xdr:col>
      <xdr:colOff>83655</xdr:colOff>
      <xdr:row>37</xdr:row>
      <xdr:rowOff>99806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457825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37</xdr:row>
      <xdr:rowOff>0</xdr:rowOff>
    </xdr:from>
    <xdr:to>
      <xdr:col>17</xdr:col>
      <xdr:colOff>83655</xdr:colOff>
      <xdr:row>38</xdr:row>
      <xdr:rowOff>99807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457825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38</xdr:row>
      <xdr:rowOff>0</xdr:rowOff>
    </xdr:from>
    <xdr:to>
      <xdr:col>17</xdr:col>
      <xdr:colOff>83655</xdr:colOff>
      <xdr:row>39</xdr:row>
      <xdr:rowOff>99804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457825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39</xdr:row>
      <xdr:rowOff>0</xdr:rowOff>
    </xdr:from>
    <xdr:to>
      <xdr:col>17</xdr:col>
      <xdr:colOff>83655</xdr:colOff>
      <xdr:row>40</xdr:row>
      <xdr:rowOff>99806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457825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34</xdr:row>
      <xdr:rowOff>0</xdr:rowOff>
    </xdr:from>
    <xdr:to>
      <xdr:col>19</xdr:col>
      <xdr:colOff>342900</xdr:colOff>
      <xdr:row>35</xdr:row>
      <xdr:rowOff>99805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6629400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35</xdr:row>
      <xdr:rowOff>0</xdr:rowOff>
    </xdr:from>
    <xdr:to>
      <xdr:col>19</xdr:col>
      <xdr:colOff>342900</xdr:colOff>
      <xdr:row>36</xdr:row>
      <xdr:rowOff>99804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629400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36</xdr:row>
      <xdr:rowOff>0</xdr:rowOff>
    </xdr:from>
    <xdr:to>
      <xdr:col>19</xdr:col>
      <xdr:colOff>342900</xdr:colOff>
      <xdr:row>37</xdr:row>
      <xdr:rowOff>99806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6629400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342900</xdr:colOff>
      <xdr:row>38</xdr:row>
      <xdr:rowOff>99807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6629400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342900</xdr:colOff>
      <xdr:row>39</xdr:row>
      <xdr:rowOff>99804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6629400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39</xdr:row>
      <xdr:rowOff>0</xdr:rowOff>
    </xdr:from>
    <xdr:to>
      <xdr:col>19</xdr:col>
      <xdr:colOff>342900</xdr:colOff>
      <xdr:row>40</xdr:row>
      <xdr:rowOff>99806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6629400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342900</xdr:colOff>
      <xdr:row>29</xdr:row>
      <xdr:rowOff>99805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6629400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29</xdr:row>
      <xdr:rowOff>0</xdr:rowOff>
    </xdr:from>
    <xdr:to>
      <xdr:col>19</xdr:col>
      <xdr:colOff>342900</xdr:colOff>
      <xdr:row>30</xdr:row>
      <xdr:rowOff>99806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629400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342900</xdr:colOff>
      <xdr:row>31</xdr:row>
      <xdr:rowOff>99806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629400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31</xdr:row>
      <xdr:rowOff>0</xdr:rowOff>
    </xdr:from>
    <xdr:to>
      <xdr:col>19</xdr:col>
      <xdr:colOff>342900</xdr:colOff>
      <xdr:row>32</xdr:row>
      <xdr:rowOff>99804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629400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32</xdr:row>
      <xdr:rowOff>0</xdr:rowOff>
    </xdr:from>
    <xdr:to>
      <xdr:col>19</xdr:col>
      <xdr:colOff>342900</xdr:colOff>
      <xdr:row>33</xdr:row>
      <xdr:rowOff>99806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6629400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342900</xdr:colOff>
      <xdr:row>23</xdr:row>
      <xdr:rowOff>99805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6629400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342900</xdr:colOff>
      <xdr:row>24</xdr:row>
      <xdr:rowOff>99806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6629400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342900</xdr:colOff>
      <xdr:row>25</xdr:row>
      <xdr:rowOff>99807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629400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342900</xdr:colOff>
      <xdr:row>26</xdr:row>
      <xdr:rowOff>99804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629400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342900</xdr:colOff>
      <xdr:row>27</xdr:row>
      <xdr:rowOff>99805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6629400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342900</xdr:colOff>
      <xdr:row>28</xdr:row>
      <xdr:rowOff>99807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6629400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21</xdr:row>
      <xdr:rowOff>152400</xdr:rowOff>
    </xdr:from>
    <xdr:to>
      <xdr:col>17</xdr:col>
      <xdr:colOff>57150</xdr:colOff>
      <xdr:row>23</xdr:row>
      <xdr:rowOff>47624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22</xdr:row>
      <xdr:rowOff>152400</xdr:rowOff>
    </xdr:from>
    <xdr:to>
      <xdr:col>17</xdr:col>
      <xdr:colOff>57150</xdr:colOff>
      <xdr:row>24</xdr:row>
      <xdr:rowOff>47625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28</xdr:row>
      <xdr:rowOff>152400</xdr:rowOff>
    </xdr:from>
    <xdr:to>
      <xdr:col>17</xdr:col>
      <xdr:colOff>57150</xdr:colOff>
      <xdr:row>30</xdr:row>
      <xdr:rowOff>47624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29</xdr:row>
      <xdr:rowOff>152400</xdr:rowOff>
    </xdr:from>
    <xdr:to>
      <xdr:col>17</xdr:col>
      <xdr:colOff>57150</xdr:colOff>
      <xdr:row>31</xdr:row>
      <xdr:rowOff>47626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30</xdr:row>
      <xdr:rowOff>152400</xdr:rowOff>
    </xdr:from>
    <xdr:to>
      <xdr:col>17</xdr:col>
      <xdr:colOff>57150</xdr:colOff>
      <xdr:row>32</xdr:row>
      <xdr:rowOff>47625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31</xdr:row>
      <xdr:rowOff>152400</xdr:rowOff>
    </xdr:from>
    <xdr:to>
      <xdr:col>17</xdr:col>
      <xdr:colOff>57150</xdr:colOff>
      <xdr:row>33</xdr:row>
      <xdr:rowOff>47624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33</xdr:row>
      <xdr:rowOff>152400</xdr:rowOff>
    </xdr:from>
    <xdr:to>
      <xdr:col>17</xdr:col>
      <xdr:colOff>57150</xdr:colOff>
      <xdr:row>35</xdr:row>
      <xdr:rowOff>47625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34</xdr:row>
      <xdr:rowOff>152400</xdr:rowOff>
    </xdr:from>
    <xdr:to>
      <xdr:col>17</xdr:col>
      <xdr:colOff>57150</xdr:colOff>
      <xdr:row>36</xdr:row>
      <xdr:rowOff>47624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35</xdr:row>
      <xdr:rowOff>152400</xdr:rowOff>
    </xdr:from>
    <xdr:to>
      <xdr:col>17</xdr:col>
      <xdr:colOff>57150</xdr:colOff>
      <xdr:row>37</xdr:row>
      <xdr:rowOff>47625</xdr:rowOff>
    </xdr:to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36</xdr:row>
      <xdr:rowOff>152400</xdr:rowOff>
    </xdr:from>
    <xdr:to>
      <xdr:col>17</xdr:col>
      <xdr:colOff>57150</xdr:colOff>
      <xdr:row>38</xdr:row>
      <xdr:rowOff>47626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37</xdr:row>
      <xdr:rowOff>152400</xdr:rowOff>
    </xdr:from>
    <xdr:to>
      <xdr:col>17</xdr:col>
      <xdr:colOff>57150</xdr:colOff>
      <xdr:row>39</xdr:row>
      <xdr:rowOff>47625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38</xdr:row>
      <xdr:rowOff>152400</xdr:rowOff>
    </xdr:from>
    <xdr:to>
      <xdr:col>17</xdr:col>
      <xdr:colOff>57150</xdr:colOff>
      <xdr:row>40</xdr:row>
      <xdr:rowOff>47624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28</xdr:row>
      <xdr:rowOff>0</xdr:rowOff>
    </xdr:from>
    <xdr:ext cx="342900" cy="304800"/>
    <xdr:sp macro="" textlink="">
      <xdr:nvSpPr>
        <xdr:cNvPr id="8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28</xdr:row>
      <xdr:rowOff>0</xdr:rowOff>
    </xdr:from>
    <xdr:ext cx="342900" cy="304800"/>
    <xdr:sp macro="" textlink="">
      <xdr:nvSpPr>
        <xdr:cNvPr id="8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28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28</xdr:row>
      <xdr:rowOff>0</xdr:rowOff>
    </xdr:from>
    <xdr:ext cx="342900" cy="304800"/>
    <xdr:sp macro="" textlink="">
      <xdr:nvSpPr>
        <xdr:cNvPr id="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28575</xdr:colOff>
      <xdr:row>27</xdr:row>
      <xdr:rowOff>161925</xdr:rowOff>
    </xdr:from>
    <xdr:to>
      <xdr:col>17</xdr:col>
      <xdr:colOff>57150</xdr:colOff>
      <xdr:row>29</xdr:row>
      <xdr:rowOff>57150</xdr:rowOff>
    </xdr:to>
    <xdr:sp macro="" textlink="">
      <xdr:nvSpPr>
        <xdr:cNvPr id="106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8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28575</xdr:colOff>
      <xdr:row>23</xdr:row>
      <xdr:rowOff>152400</xdr:rowOff>
    </xdr:from>
    <xdr:to>
      <xdr:col>17</xdr:col>
      <xdr:colOff>57150</xdr:colOff>
      <xdr:row>25</xdr:row>
      <xdr:rowOff>47626</xdr:rowOff>
    </xdr:to>
    <xdr:sp macro="" textlink="">
      <xdr:nvSpPr>
        <xdr:cNvPr id="106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9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28575</xdr:colOff>
      <xdr:row>24</xdr:row>
      <xdr:rowOff>152400</xdr:rowOff>
    </xdr:from>
    <xdr:to>
      <xdr:col>17</xdr:col>
      <xdr:colOff>57150</xdr:colOff>
      <xdr:row>26</xdr:row>
      <xdr:rowOff>47625</xdr:rowOff>
    </xdr:to>
    <xdr:sp macro="" textlink="">
      <xdr:nvSpPr>
        <xdr:cNvPr id="107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9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9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28575</xdr:colOff>
      <xdr:row>25</xdr:row>
      <xdr:rowOff>152400</xdr:rowOff>
    </xdr:from>
    <xdr:to>
      <xdr:col>17</xdr:col>
      <xdr:colOff>57150</xdr:colOff>
      <xdr:row>27</xdr:row>
      <xdr:rowOff>47624</xdr:rowOff>
    </xdr:to>
    <xdr:sp macro="" textlink="">
      <xdr:nvSpPr>
        <xdr:cNvPr id="107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1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28575</xdr:colOff>
      <xdr:row>26</xdr:row>
      <xdr:rowOff>152400</xdr:rowOff>
    </xdr:from>
    <xdr:to>
      <xdr:col>17</xdr:col>
      <xdr:colOff>57150</xdr:colOff>
      <xdr:row>28</xdr:row>
      <xdr:rowOff>47626</xdr:rowOff>
    </xdr:to>
    <xdr:sp macro="" textlink="">
      <xdr:nvSpPr>
        <xdr:cNvPr id="1077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1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1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21</xdr:row>
          <xdr:rowOff>152400</xdr:rowOff>
        </xdr:from>
        <xdr:to>
          <xdr:col>17</xdr:col>
          <xdr:colOff>60960</xdr:colOff>
          <xdr:row>23</xdr:row>
          <xdr:rowOff>45720</xdr:rowOff>
        </xdr:to>
        <xdr:sp macro="" textlink="">
          <xdr:nvSpPr>
            <xdr:cNvPr id="36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22</xdr:row>
          <xdr:rowOff>152400</xdr:rowOff>
        </xdr:from>
        <xdr:to>
          <xdr:col>17</xdr:col>
          <xdr:colOff>60960</xdr:colOff>
          <xdr:row>24</xdr:row>
          <xdr:rowOff>45720</xdr:rowOff>
        </xdr:to>
        <xdr:sp macro="" textlink="">
          <xdr:nvSpPr>
            <xdr:cNvPr id="37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152400</xdr:rowOff>
        </xdr:from>
        <xdr:to>
          <xdr:col>17</xdr:col>
          <xdr:colOff>60960</xdr:colOff>
          <xdr:row>30</xdr:row>
          <xdr:rowOff>45720</xdr:rowOff>
        </xdr:to>
        <xdr:sp macro="" textlink="">
          <xdr:nvSpPr>
            <xdr:cNvPr id="38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29</xdr:row>
          <xdr:rowOff>152400</xdr:rowOff>
        </xdr:from>
        <xdr:to>
          <xdr:col>17</xdr:col>
          <xdr:colOff>60960</xdr:colOff>
          <xdr:row>31</xdr:row>
          <xdr:rowOff>45720</xdr:rowOff>
        </xdr:to>
        <xdr:sp macro="" textlink="">
          <xdr:nvSpPr>
            <xdr:cNvPr id="39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30</xdr:row>
          <xdr:rowOff>152400</xdr:rowOff>
        </xdr:from>
        <xdr:to>
          <xdr:col>17</xdr:col>
          <xdr:colOff>60960</xdr:colOff>
          <xdr:row>32</xdr:row>
          <xdr:rowOff>45720</xdr:rowOff>
        </xdr:to>
        <xdr:sp macro="" textlink="">
          <xdr:nvSpPr>
            <xdr:cNvPr id="40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31</xdr:row>
          <xdr:rowOff>152400</xdr:rowOff>
        </xdr:from>
        <xdr:to>
          <xdr:col>17</xdr:col>
          <xdr:colOff>60960</xdr:colOff>
          <xdr:row>33</xdr:row>
          <xdr:rowOff>45720</xdr:rowOff>
        </xdr:to>
        <xdr:sp macro="" textlink="">
          <xdr:nvSpPr>
            <xdr:cNvPr id="41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33</xdr:row>
          <xdr:rowOff>152400</xdr:rowOff>
        </xdr:from>
        <xdr:to>
          <xdr:col>17</xdr:col>
          <xdr:colOff>60960</xdr:colOff>
          <xdr:row>35</xdr:row>
          <xdr:rowOff>45720</xdr:rowOff>
        </xdr:to>
        <xdr:sp macro="" textlink="">
          <xdr:nvSpPr>
            <xdr:cNvPr id="42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34</xdr:row>
          <xdr:rowOff>152400</xdr:rowOff>
        </xdr:from>
        <xdr:to>
          <xdr:col>17</xdr:col>
          <xdr:colOff>60960</xdr:colOff>
          <xdr:row>36</xdr:row>
          <xdr:rowOff>45720</xdr:rowOff>
        </xdr:to>
        <xdr:sp macro="" textlink="">
          <xdr:nvSpPr>
            <xdr:cNvPr id="43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35</xdr:row>
          <xdr:rowOff>152400</xdr:rowOff>
        </xdr:from>
        <xdr:to>
          <xdr:col>17</xdr:col>
          <xdr:colOff>60960</xdr:colOff>
          <xdr:row>37</xdr:row>
          <xdr:rowOff>45720</xdr:rowOff>
        </xdr:to>
        <xdr:sp macro="" textlink="">
          <xdr:nvSpPr>
            <xdr:cNvPr id="44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36</xdr:row>
          <xdr:rowOff>152400</xdr:rowOff>
        </xdr:from>
        <xdr:to>
          <xdr:col>17</xdr:col>
          <xdr:colOff>60960</xdr:colOff>
          <xdr:row>38</xdr:row>
          <xdr:rowOff>45720</xdr:rowOff>
        </xdr:to>
        <xdr:sp macro="" textlink="">
          <xdr:nvSpPr>
            <xdr:cNvPr id="45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37</xdr:row>
          <xdr:rowOff>152400</xdr:rowOff>
        </xdr:from>
        <xdr:to>
          <xdr:col>17</xdr:col>
          <xdr:colOff>60960</xdr:colOff>
          <xdr:row>39</xdr:row>
          <xdr:rowOff>45720</xdr:rowOff>
        </xdr:to>
        <xdr:sp macro="" textlink="">
          <xdr:nvSpPr>
            <xdr:cNvPr id="46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38</xdr:row>
          <xdr:rowOff>152400</xdr:rowOff>
        </xdr:from>
        <xdr:to>
          <xdr:col>17</xdr:col>
          <xdr:colOff>60960</xdr:colOff>
          <xdr:row>40</xdr:row>
          <xdr:rowOff>45720</xdr:rowOff>
        </xdr:to>
        <xdr:sp macro="" textlink="">
          <xdr:nvSpPr>
            <xdr:cNvPr id="47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27</xdr:row>
          <xdr:rowOff>160020</xdr:rowOff>
        </xdr:from>
        <xdr:to>
          <xdr:col>17</xdr:col>
          <xdr:colOff>60960</xdr:colOff>
          <xdr:row>29</xdr:row>
          <xdr:rowOff>60960</xdr:rowOff>
        </xdr:to>
        <xdr:sp macro="" textlink="">
          <xdr:nvSpPr>
            <xdr:cNvPr id="48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23</xdr:row>
          <xdr:rowOff>152400</xdr:rowOff>
        </xdr:from>
        <xdr:to>
          <xdr:col>17</xdr:col>
          <xdr:colOff>60960</xdr:colOff>
          <xdr:row>25</xdr:row>
          <xdr:rowOff>45720</xdr:rowOff>
        </xdr:to>
        <xdr:sp macro="" textlink="">
          <xdr:nvSpPr>
            <xdr:cNvPr id="4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24</xdr:row>
          <xdr:rowOff>152400</xdr:rowOff>
        </xdr:from>
        <xdr:to>
          <xdr:col>17</xdr:col>
          <xdr:colOff>60960</xdr:colOff>
          <xdr:row>26</xdr:row>
          <xdr:rowOff>45720</xdr:rowOff>
        </xdr:to>
        <xdr:sp macro="" textlink="">
          <xdr:nvSpPr>
            <xdr:cNvPr id="50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25</xdr:row>
          <xdr:rowOff>152400</xdr:rowOff>
        </xdr:from>
        <xdr:to>
          <xdr:col>17</xdr:col>
          <xdr:colOff>60960</xdr:colOff>
          <xdr:row>27</xdr:row>
          <xdr:rowOff>45720</xdr:rowOff>
        </xdr:to>
        <xdr:sp macro="" textlink="">
          <xdr:nvSpPr>
            <xdr:cNvPr id="51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152400</xdr:rowOff>
        </xdr:from>
        <xdr:to>
          <xdr:col>17</xdr:col>
          <xdr:colOff>60960</xdr:colOff>
          <xdr:row>28</xdr:row>
          <xdr:rowOff>45720</xdr:rowOff>
        </xdr:to>
        <xdr:sp macro="" textlink="">
          <xdr:nvSpPr>
            <xdr:cNvPr id="52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>
          <a:off x="5286375" y="362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>
          <a:off x="5286375" y="386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1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 bwMode="auto">
        <a:xfrm>
          <a:off x="5286375" y="410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 bwMode="auto">
        <a:xfrm>
          <a:off x="5286375" y="4343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>
          <a:off x="5286375" y="45815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>
          <a:off x="5286375" y="4819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 bwMode="auto">
        <a:xfrm>
          <a:off x="5286375" y="5295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 bwMode="auto">
        <a:xfrm>
          <a:off x="5286375" y="5534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7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 bwMode="auto">
        <a:xfrm>
          <a:off x="5286375" y="5772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 bwMode="auto">
        <a:xfrm>
          <a:off x="5286375" y="6010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8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>
          <a:off x="5286375" y="6248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>
          <a:off x="5286375" y="6724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>
          <a:off x="5286375" y="69627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>
          <a:off x="5286375" y="7200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 bwMode="auto">
        <a:xfrm>
          <a:off x="5286375" y="743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>
          <a:off x="5286375" y="767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15</xdr:row>
      <xdr:rowOff>0</xdr:rowOff>
    </xdr:from>
    <xdr:to>
      <xdr:col>18</xdr:col>
      <xdr:colOff>26505</xdr:colOff>
      <xdr:row>17</xdr:row>
      <xdr:rowOff>9525</xdr:rowOff>
    </xdr:to>
    <xdr:sp macro="" textlink="">
      <xdr:nvSpPr>
        <xdr:cNvPr id="9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>
          <a:off x="5286375" y="791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96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 bwMode="auto">
        <a:xfrm>
          <a:off x="5857875" y="6724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97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 bwMode="auto">
        <a:xfrm>
          <a:off x="5857875" y="69627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98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 bwMode="auto">
        <a:xfrm>
          <a:off x="5857875" y="7200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99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>
          <a:off x="5857875" y="743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0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>
          <a:off x="5857875" y="767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1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5857875" y="791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2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>
          <a:off x="5857875" y="5295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3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>
          <a:off x="5857875" y="5534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4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>
          <a:off x="5857875" y="5772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5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>
          <a:off x="5857875" y="6010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6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>
          <a:off x="5857875" y="6248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7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>
          <a:off x="5857875" y="362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8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 bwMode="auto">
        <a:xfrm>
          <a:off x="5857875" y="386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09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>
          <a:off x="5857875" y="410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10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>
          <a:off x="5857875" y="4343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11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 bwMode="auto">
        <a:xfrm>
          <a:off x="5857875" y="45815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342900</xdr:colOff>
      <xdr:row>17</xdr:row>
      <xdr:rowOff>9525</xdr:rowOff>
    </xdr:to>
    <xdr:sp macro="" textlink="">
      <xdr:nvSpPr>
        <xdr:cNvPr id="112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>
          <a:off x="5857875" y="4819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2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2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2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2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3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42900" cy="304800"/>
    <xdr:sp macro="" textlink="">
      <xdr:nvSpPr>
        <xdr:cNvPr id="13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13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3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3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14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1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1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5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5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5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5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5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5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2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6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0830" cy="476250"/>
    <xdr:sp macro="" textlink="">
      <xdr:nvSpPr>
        <xdr:cNvPr id="17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342900" cy="304800"/>
    <xdr:sp macro="" textlink="">
      <xdr:nvSpPr>
        <xdr:cNvPr id="17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18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1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8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0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1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0830" cy="476250"/>
    <xdr:sp macro="" textlink="">
      <xdr:nvSpPr>
        <xdr:cNvPr id="20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20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21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21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21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21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21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21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 bwMode="auto">
        <a:xfrm>
          <a:off x="554355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22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22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22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29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1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3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23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4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3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6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6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6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3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37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7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25</xdr:row>
      <xdr:rowOff>0</xdr:rowOff>
    </xdr:from>
    <xdr:ext cx="342900" cy="304800"/>
    <xdr:sp macro="" textlink="">
      <xdr:nvSpPr>
        <xdr:cNvPr id="38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26</xdr:row>
      <xdr:rowOff>0</xdr:rowOff>
    </xdr:from>
    <xdr:ext cx="342900" cy="304800"/>
    <xdr:sp macro="" textlink="">
      <xdr:nvSpPr>
        <xdr:cNvPr id="38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26</xdr:row>
      <xdr:rowOff>0</xdr:rowOff>
    </xdr:from>
    <xdr:ext cx="342900" cy="304800"/>
    <xdr:sp macro="" textlink="">
      <xdr:nvSpPr>
        <xdr:cNvPr id="3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26</xdr:row>
      <xdr:rowOff>0</xdr:rowOff>
    </xdr:from>
    <xdr:ext cx="342900" cy="304800"/>
    <xdr:sp macro="" textlink="">
      <xdr:nvSpPr>
        <xdr:cNvPr id="3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26</xdr:row>
      <xdr:rowOff>0</xdr:rowOff>
    </xdr:from>
    <xdr:ext cx="342900" cy="304800"/>
    <xdr:sp macro="" textlink="">
      <xdr:nvSpPr>
        <xdr:cNvPr id="38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342900" cy="304800"/>
    <xdr:sp macro="" textlink="">
      <xdr:nvSpPr>
        <xdr:cNvPr id="3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 bwMode="auto">
        <a:xfrm>
          <a:off x="554355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42900" cy="304800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42900" cy="304800"/>
    <xdr:sp macro="" textlink="">
      <xdr:nvSpPr>
        <xdr:cNvPr id="3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342900" cy="304800"/>
    <xdr:sp macro="" textlink="">
      <xdr:nvSpPr>
        <xdr:cNvPr id="38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39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0830" cy="476250"/>
    <xdr:sp macro="" textlink="">
      <xdr:nvSpPr>
        <xdr:cNvPr id="40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0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1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41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38100</xdr:colOff>
      <xdr:row>83</xdr:row>
      <xdr:rowOff>19050</xdr:rowOff>
    </xdr:from>
    <xdr:to>
      <xdr:col>15</xdr:col>
      <xdr:colOff>276225</xdr:colOff>
      <xdr:row>99</xdr:row>
      <xdr:rowOff>123825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809625" y="16506825"/>
          <a:ext cx="4381500" cy="3000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写真添付</a:t>
          </a:r>
        </a:p>
      </xdr:txBody>
    </xdr:sp>
    <xdr:clientData/>
  </xdr:twoCellAnchor>
  <xdr:twoCellAnchor>
    <xdr:from>
      <xdr:col>0</xdr:col>
      <xdr:colOff>419100</xdr:colOff>
      <xdr:row>49</xdr:row>
      <xdr:rowOff>0</xdr:rowOff>
    </xdr:from>
    <xdr:to>
      <xdr:col>17</xdr:col>
      <xdr:colOff>28575</xdr:colOff>
      <xdr:row>80</xdr:row>
      <xdr:rowOff>161925</xdr:rowOff>
    </xdr:to>
    <xdr:sp macro="" textlink="">
      <xdr:nvSpPr>
        <xdr:cNvPr id="415" name="正方形/長方形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419100" y="10334625"/>
          <a:ext cx="5153025" cy="5772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実施費用資料添付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T44"/>
  <sheetViews>
    <sheetView tabSelected="1" view="pageBreakPreview" zoomScale="115" zoomScaleNormal="100" zoomScaleSheetLayoutView="115" workbookViewId="0">
      <selection activeCell="P10" sqref="P10:R10"/>
    </sheetView>
  </sheetViews>
  <sheetFormatPr defaultRowHeight="14.4" x14ac:dyDescent="0.2"/>
  <cols>
    <col min="1" max="1" width="5.69921875" customWidth="1"/>
    <col min="2" max="5" width="4.3984375" customWidth="1"/>
    <col min="6" max="19" width="4.09765625" customWidth="1"/>
  </cols>
  <sheetData>
    <row r="1" spans="1:20" ht="20.25" customHeight="1" x14ac:dyDescent="0.2">
      <c r="R1" s="9" t="s">
        <v>8</v>
      </c>
      <c r="S1" s="9"/>
    </row>
    <row r="2" spans="1:20" ht="20.25" customHeight="1" x14ac:dyDescent="0.2">
      <c r="A2" s="93" t="s">
        <v>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29"/>
      <c r="T2" s="30" t="s">
        <v>54</v>
      </c>
    </row>
    <row r="3" spans="1:20" ht="20.25" customHeight="1" x14ac:dyDescent="0.2">
      <c r="N3" s="94" t="s">
        <v>28</v>
      </c>
      <c r="O3" s="95"/>
      <c r="P3" s="95"/>
      <c r="Q3" s="95"/>
      <c r="R3" s="95"/>
      <c r="S3" s="14"/>
    </row>
    <row r="4" spans="1:20" ht="16.5" customHeight="1" x14ac:dyDescent="0.2">
      <c r="A4" s="53" t="s">
        <v>0</v>
      </c>
      <c r="B4" s="53"/>
      <c r="C4" s="53"/>
      <c r="D4" s="53"/>
      <c r="E4" s="53"/>
      <c r="F4" s="100" t="s">
        <v>13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  <c r="S4" s="10"/>
    </row>
    <row r="5" spans="1:20" ht="16.5" customHeight="1" x14ac:dyDescent="0.2">
      <c r="A5" s="53" t="s">
        <v>1</v>
      </c>
      <c r="B5" s="53"/>
      <c r="C5" s="53"/>
      <c r="D5" s="53"/>
      <c r="E5" s="53"/>
      <c r="F5" s="63" t="s">
        <v>14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10"/>
    </row>
    <row r="6" spans="1:20" ht="16.5" customHeight="1" x14ac:dyDescent="0.2">
      <c r="A6" s="53" t="s">
        <v>2</v>
      </c>
      <c r="B6" s="53"/>
      <c r="C6" s="53"/>
      <c r="D6" s="53"/>
      <c r="E6" s="53"/>
      <c r="F6" s="96" t="s">
        <v>26</v>
      </c>
      <c r="G6" s="97"/>
      <c r="H6" s="97"/>
      <c r="I6" s="97"/>
      <c r="J6" s="103">
        <v>45931</v>
      </c>
      <c r="K6" s="103"/>
      <c r="L6" s="103"/>
      <c r="M6" s="103"/>
      <c r="N6" s="103"/>
      <c r="O6" s="103"/>
      <c r="P6" s="103"/>
      <c r="Q6" s="103"/>
      <c r="R6" s="104"/>
      <c r="S6" s="15"/>
    </row>
    <row r="7" spans="1:20" ht="16.5" customHeight="1" x14ac:dyDescent="0.2">
      <c r="A7" s="53"/>
      <c r="B7" s="53"/>
      <c r="C7" s="53"/>
      <c r="D7" s="53"/>
      <c r="E7" s="53"/>
      <c r="F7" s="86" t="s">
        <v>27</v>
      </c>
      <c r="G7" s="87"/>
      <c r="H7" s="87"/>
      <c r="I7" s="87"/>
      <c r="J7" s="105">
        <v>46059</v>
      </c>
      <c r="K7" s="105"/>
      <c r="L7" s="105"/>
      <c r="M7" s="105"/>
      <c r="N7" s="105"/>
      <c r="O7" s="105"/>
      <c r="P7" s="105"/>
      <c r="Q7" s="105"/>
      <c r="R7" s="106"/>
      <c r="S7" s="15"/>
    </row>
    <row r="8" spans="1:20" ht="16.5" customHeight="1" x14ac:dyDescent="0.2">
      <c r="A8" s="98" t="s">
        <v>24</v>
      </c>
      <c r="B8" s="53"/>
      <c r="C8" s="53"/>
      <c r="D8" s="53"/>
      <c r="E8" s="53"/>
      <c r="F8" s="86" t="s">
        <v>26</v>
      </c>
      <c r="G8" s="87"/>
      <c r="H8" s="87"/>
      <c r="I8" s="87"/>
      <c r="J8" s="105">
        <v>45931</v>
      </c>
      <c r="K8" s="105"/>
      <c r="L8" s="105"/>
      <c r="M8" s="105"/>
      <c r="N8" s="105"/>
      <c r="O8" s="105"/>
      <c r="P8" s="105"/>
      <c r="Q8" s="105"/>
      <c r="R8" s="106"/>
      <c r="S8" s="15"/>
    </row>
    <row r="9" spans="1:20" ht="16.5" customHeight="1" x14ac:dyDescent="0.2">
      <c r="A9" s="53"/>
      <c r="B9" s="53"/>
      <c r="C9" s="53"/>
      <c r="D9" s="53"/>
      <c r="E9" s="53"/>
      <c r="F9" s="88" t="s">
        <v>27</v>
      </c>
      <c r="G9" s="89"/>
      <c r="H9" s="89"/>
      <c r="I9" s="89"/>
      <c r="J9" s="84">
        <v>46053</v>
      </c>
      <c r="K9" s="84"/>
      <c r="L9" s="84"/>
      <c r="M9" s="84"/>
      <c r="N9" s="84"/>
      <c r="O9" s="84"/>
      <c r="P9" s="84"/>
      <c r="Q9" s="84"/>
      <c r="R9" s="85"/>
      <c r="S9" s="15"/>
    </row>
    <row r="10" spans="1:20" ht="16.5" customHeight="1" x14ac:dyDescent="0.2">
      <c r="A10" s="53"/>
      <c r="B10" s="53"/>
      <c r="C10" s="53"/>
      <c r="D10" s="53"/>
      <c r="E10" s="53"/>
      <c r="F10" s="86" t="s">
        <v>25</v>
      </c>
      <c r="G10" s="87"/>
      <c r="H10" s="87"/>
      <c r="I10" s="87"/>
      <c r="J10" s="87">
        <f>INT((J9-J8)/30)</f>
        <v>4</v>
      </c>
      <c r="K10" s="87"/>
      <c r="L10" s="28" t="s">
        <v>15</v>
      </c>
      <c r="M10" s="99">
        <f>+MOD(J9-J8,30)</f>
        <v>2</v>
      </c>
      <c r="N10" s="99"/>
      <c r="O10" s="28" t="s">
        <v>16</v>
      </c>
      <c r="P10" s="64">
        <f>J10+ROUNDDOWN(M10/30,1)</f>
        <v>4</v>
      </c>
      <c r="Q10" s="64"/>
      <c r="R10" s="65"/>
    </row>
    <row r="11" spans="1:20" ht="16.5" customHeight="1" x14ac:dyDescent="0.2">
      <c r="A11" s="53" t="s">
        <v>3</v>
      </c>
      <c r="B11" s="53"/>
      <c r="C11" s="53"/>
      <c r="D11" s="53"/>
      <c r="E11" s="53"/>
      <c r="F11" s="63" t="s">
        <v>18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10"/>
    </row>
    <row r="12" spans="1:20" ht="16.5" customHeight="1" x14ac:dyDescent="0.2">
      <c r="A12" s="53" t="s">
        <v>4</v>
      </c>
      <c r="B12" s="53"/>
      <c r="C12" s="53"/>
      <c r="D12" s="53"/>
      <c r="E12" s="53"/>
      <c r="F12" s="63" t="s">
        <v>19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10"/>
    </row>
    <row r="13" spans="1:20" ht="16.5" customHeight="1" x14ac:dyDescent="0.2">
      <c r="A13" s="53" t="s">
        <v>5</v>
      </c>
      <c r="B13" s="53"/>
      <c r="C13" s="53"/>
      <c r="D13" s="53"/>
      <c r="E13" s="53"/>
      <c r="F13" s="63" t="s">
        <v>20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0"/>
    </row>
    <row r="14" spans="1:20" ht="16.5" customHeight="1" x14ac:dyDescent="0.2">
      <c r="A14" s="5"/>
      <c r="B14" s="6"/>
      <c r="C14" s="6"/>
      <c r="D14" s="6"/>
      <c r="E14" s="7"/>
      <c r="F14" s="66" t="s">
        <v>80</v>
      </c>
      <c r="G14" s="67"/>
      <c r="H14" s="67"/>
      <c r="I14" s="67"/>
      <c r="J14" s="68"/>
      <c r="K14" s="90" t="s">
        <v>81</v>
      </c>
      <c r="L14" s="91"/>
      <c r="M14" s="91"/>
      <c r="N14" s="91"/>
      <c r="O14" s="92"/>
      <c r="P14" s="66"/>
      <c r="Q14" s="67"/>
      <c r="R14" s="68"/>
      <c r="S14" s="10"/>
    </row>
    <row r="15" spans="1:20" ht="16.5" customHeight="1" x14ac:dyDescent="0.2">
      <c r="A15" s="34"/>
      <c r="B15" s="36"/>
      <c r="C15" s="36"/>
      <c r="D15" s="36"/>
      <c r="E15" s="35"/>
      <c r="F15" s="75" t="s">
        <v>78</v>
      </c>
      <c r="G15" s="75"/>
      <c r="H15" s="75"/>
      <c r="I15" s="75"/>
      <c r="J15" s="75"/>
      <c r="K15" s="81">
        <v>2</v>
      </c>
      <c r="L15" s="81"/>
      <c r="M15" s="81"/>
      <c r="N15" s="81"/>
      <c r="O15" s="81"/>
      <c r="P15" s="75" t="s">
        <v>21</v>
      </c>
      <c r="Q15" s="75"/>
      <c r="R15" s="75"/>
      <c r="S15" s="16"/>
    </row>
    <row r="16" spans="1:20" ht="16.5" customHeight="1" x14ac:dyDescent="0.2">
      <c r="A16" s="54" t="s">
        <v>33</v>
      </c>
      <c r="B16" s="55"/>
      <c r="C16" s="55"/>
      <c r="D16" s="55"/>
      <c r="E16" s="56"/>
      <c r="F16" s="83" t="s">
        <v>79</v>
      </c>
      <c r="G16" s="83"/>
      <c r="H16" s="83"/>
      <c r="I16" s="83"/>
      <c r="J16" s="83"/>
      <c r="K16" s="82">
        <v>488000</v>
      </c>
      <c r="L16" s="82"/>
      <c r="M16" s="82"/>
      <c r="N16" s="82"/>
      <c r="O16" s="82"/>
      <c r="P16" s="75" t="s">
        <v>22</v>
      </c>
      <c r="Q16" s="75"/>
      <c r="R16" s="75"/>
      <c r="S16" s="16"/>
    </row>
    <row r="17" spans="1:20" ht="16.5" customHeight="1" x14ac:dyDescent="0.2">
      <c r="A17" s="76" t="s">
        <v>6</v>
      </c>
      <c r="B17" s="77"/>
      <c r="C17" s="77"/>
      <c r="D17" s="77"/>
      <c r="E17" s="78"/>
      <c r="F17" s="79" t="s">
        <v>39</v>
      </c>
      <c r="G17" s="79"/>
      <c r="H17" s="80"/>
      <c r="I17" s="80"/>
      <c r="J17" s="80"/>
      <c r="K17" s="74">
        <f>IFERROR(ROUNDDOWN(K16/(P10*K15),0),0)</f>
        <v>61000</v>
      </c>
      <c r="L17" s="74"/>
      <c r="M17" s="74"/>
      <c r="N17" s="74"/>
      <c r="O17" s="74"/>
      <c r="P17" s="75" t="s">
        <v>23</v>
      </c>
      <c r="Q17" s="75"/>
      <c r="R17" s="75"/>
      <c r="S17" s="16"/>
    </row>
    <row r="18" spans="1:20" ht="16.5" customHeight="1" x14ac:dyDescent="0.2">
      <c r="F18" s="80"/>
      <c r="G18" s="80"/>
      <c r="H18" s="80"/>
      <c r="I18" s="80"/>
      <c r="J18" s="80"/>
      <c r="K18" s="74"/>
      <c r="L18" s="74"/>
      <c r="M18" s="74"/>
      <c r="N18" s="74"/>
      <c r="O18" s="74"/>
      <c r="P18" s="75"/>
      <c r="Q18" s="75"/>
      <c r="R18" s="75"/>
      <c r="S18" s="16"/>
    </row>
    <row r="19" spans="1:20" ht="16.5" customHeight="1" x14ac:dyDescent="0.2">
      <c r="A19" s="2"/>
      <c r="B19" s="3"/>
      <c r="C19" s="3"/>
      <c r="D19" s="3"/>
      <c r="E19" s="3"/>
      <c r="F19" s="72" t="s">
        <v>40</v>
      </c>
      <c r="G19" s="73"/>
      <c r="H19" s="73"/>
      <c r="I19" s="73"/>
      <c r="J19" s="73"/>
      <c r="K19" s="74">
        <f>K15*K17</f>
        <v>122000</v>
      </c>
      <c r="L19" s="74"/>
      <c r="M19" s="74"/>
      <c r="N19" s="74"/>
      <c r="O19" s="74"/>
      <c r="P19" s="75" t="s">
        <v>32</v>
      </c>
      <c r="Q19" s="75"/>
      <c r="R19" s="75"/>
      <c r="S19" s="16"/>
    </row>
    <row r="20" spans="1:20" ht="16.5" customHeight="1" x14ac:dyDescent="0.2"/>
    <row r="21" spans="1:20" ht="16.5" customHeight="1" x14ac:dyDescent="0.2">
      <c r="A21" s="69" t="s">
        <v>17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69" t="s">
        <v>1</v>
      </c>
      <c r="Q21" s="70"/>
      <c r="R21" s="71"/>
      <c r="S21" s="17"/>
    </row>
    <row r="22" spans="1:20" ht="16.5" customHeight="1" x14ac:dyDescent="0.2">
      <c r="A22" s="57" t="s">
        <v>11</v>
      </c>
      <c r="B22" s="43" t="s">
        <v>47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18"/>
    </row>
    <row r="23" spans="1:20" ht="16.5" customHeight="1" x14ac:dyDescent="0.2">
      <c r="A23" s="58"/>
      <c r="B23" s="44" t="s">
        <v>59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5"/>
      <c r="Q23" s="46"/>
      <c r="R23" s="47"/>
      <c r="S23" s="1"/>
      <c r="T23" s="31" t="b">
        <v>1</v>
      </c>
    </row>
    <row r="24" spans="1:20" ht="16.5" customHeight="1" x14ac:dyDescent="0.2">
      <c r="A24" s="58"/>
      <c r="B24" s="44" t="s">
        <v>60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  <c r="Q24" s="46"/>
      <c r="R24" s="47"/>
      <c r="S24" s="1"/>
      <c r="T24" s="31" t="b">
        <v>1</v>
      </c>
    </row>
    <row r="25" spans="1:20" ht="16.5" customHeight="1" x14ac:dyDescent="0.2">
      <c r="A25" s="58"/>
      <c r="B25" s="44" t="s">
        <v>61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  <c r="R25" s="47"/>
      <c r="S25" s="1"/>
      <c r="T25" s="31" t="b">
        <v>1</v>
      </c>
    </row>
    <row r="26" spans="1:20" ht="16.5" customHeight="1" x14ac:dyDescent="0.2">
      <c r="A26" s="58"/>
      <c r="B26" s="44" t="s">
        <v>62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  <c r="R26" s="47"/>
      <c r="S26" s="1"/>
      <c r="T26" s="31" t="b">
        <v>1</v>
      </c>
    </row>
    <row r="27" spans="1:20" ht="16.5" customHeight="1" x14ac:dyDescent="0.2">
      <c r="A27" s="58"/>
      <c r="B27" s="44" t="s">
        <v>63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  <c r="R27" s="47"/>
      <c r="S27" s="1"/>
      <c r="T27" s="31" t="b">
        <v>1</v>
      </c>
    </row>
    <row r="28" spans="1:20" ht="16.5" customHeight="1" x14ac:dyDescent="0.2">
      <c r="A28" s="58"/>
      <c r="B28" s="48" t="s">
        <v>64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5"/>
      <c r="Q28" s="46"/>
      <c r="R28" s="47"/>
      <c r="S28" s="1"/>
      <c r="T28" s="31" t="b">
        <v>1</v>
      </c>
    </row>
    <row r="29" spans="1:20" ht="16.5" customHeight="1" x14ac:dyDescent="0.2">
      <c r="A29" s="58"/>
      <c r="B29" s="44" t="s">
        <v>55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  <c r="R29" s="47"/>
      <c r="S29" s="1"/>
      <c r="T29" s="31" t="b">
        <v>1</v>
      </c>
    </row>
    <row r="30" spans="1:20" ht="16.5" customHeight="1" x14ac:dyDescent="0.2">
      <c r="A30" s="58"/>
      <c r="B30" s="44" t="s">
        <v>65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  <c r="R30" s="47"/>
      <c r="S30" s="1"/>
      <c r="T30" s="31" t="b">
        <v>1</v>
      </c>
    </row>
    <row r="31" spans="1:20" ht="16.5" customHeight="1" x14ac:dyDescent="0.2">
      <c r="A31" s="58"/>
      <c r="B31" s="44" t="s">
        <v>36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  <c r="R31" s="47"/>
      <c r="S31" s="1"/>
      <c r="T31" s="31" t="b">
        <v>1</v>
      </c>
    </row>
    <row r="32" spans="1:20" ht="16.5" customHeight="1" x14ac:dyDescent="0.2">
      <c r="A32" s="58"/>
      <c r="B32" s="44" t="s">
        <v>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  <c r="R32" s="47"/>
      <c r="S32" s="1"/>
      <c r="T32" s="31" t="b">
        <v>1</v>
      </c>
    </row>
    <row r="33" spans="1:20" ht="16.5" customHeight="1" x14ac:dyDescent="0.2">
      <c r="A33" s="59"/>
      <c r="B33" s="44" t="s">
        <v>67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46"/>
      <c r="R33" s="47"/>
      <c r="S33" s="1"/>
      <c r="T33" s="31" t="b">
        <v>1</v>
      </c>
    </row>
    <row r="34" spans="1:20" ht="16.5" customHeight="1" x14ac:dyDescent="0.2">
      <c r="A34" s="60" t="s">
        <v>12</v>
      </c>
      <c r="B34" s="49" t="s">
        <v>48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19"/>
      <c r="T34" s="32"/>
    </row>
    <row r="35" spans="1:20" ht="16.5" customHeight="1" x14ac:dyDescent="0.2">
      <c r="A35" s="61"/>
      <c r="B35" s="44" t="s">
        <v>68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5"/>
      <c r="Q35" s="46"/>
      <c r="R35" s="47"/>
      <c r="S35" s="1"/>
      <c r="T35" s="32" t="b">
        <v>0</v>
      </c>
    </row>
    <row r="36" spans="1:20" ht="16.5" customHeight="1" x14ac:dyDescent="0.2">
      <c r="A36" s="61"/>
      <c r="B36" s="44" t="s">
        <v>69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5"/>
      <c r="Q36" s="46"/>
      <c r="R36" s="47"/>
      <c r="S36" s="1"/>
      <c r="T36" s="32" t="b">
        <v>0</v>
      </c>
    </row>
    <row r="37" spans="1:20" ht="16.5" customHeight="1" x14ac:dyDescent="0.2">
      <c r="A37" s="61"/>
      <c r="B37" s="44" t="s">
        <v>70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5"/>
      <c r="Q37" s="46"/>
      <c r="R37" s="47"/>
      <c r="S37" s="1"/>
      <c r="T37" s="32" t="b">
        <v>0</v>
      </c>
    </row>
    <row r="38" spans="1:20" ht="16.5" customHeight="1" x14ac:dyDescent="0.2">
      <c r="A38" s="61"/>
      <c r="B38" s="44" t="s">
        <v>51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5"/>
      <c r="Q38" s="46"/>
      <c r="R38" s="47"/>
      <c r="S38" s="1"/>
      <c r="T38" s="32" t="b">
        <v>0</v>
      </c>
    </row>
    <row r="39" spans="1:20" ht="16.5" customHeight="1" x14ac:dyDescent="0.2">
      <c r="A39" s="61"/>
      <c r="B39" s="44" t="s">
        <v>71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5"/>
      <c r="Q39" s="46"/>
      <c r="R39" s="47"/>
      <c r="S39" s="1"/>
      <c r="T39" s="32" t="b">
        <v>0</v>
      </c>
    </row>
    <row r="40" spans="1:20" ht="16.5" customHeight="1" x14ac:dyDescent="0.2">
      <c r="A40" s="62"/>
      <c r="B40" s="44" t="s">
        <v>9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5"/>
      <c r="Q40" s="46"/>
      <c r="R40" s="47"/>
      <c r="S40" s="1"/>
      <c r="T40" s="32" t="b">
        <v>0</v>
      </c>
    </row>
    <row r="41" spans="1:20" ht="18.75" customHeight="1" thickBot="1" x14ac:dyDescent="0.25"/>
    <row r="42" spans="1:20" ht="18.75" customHeight="1" thickBot="1" x14ac:dyDescent="0.25">
      <c r="K42" t="s">
        <v>10</v>
      </c>
      <c r="P42" s="50" t="str">
        <f>IF(AND(T23:T33)=TRUE,"〇","☓")</f>
        <v>〇</v>
      </c>
      <c r="Q42" s="51"/>
      <c r="R42" s="52"/>
      <c r="S42" s="1"/>
    </row>
    <row r="43" spans="1:20" ht="18.75" customHeight="1" x14ac:dyDescent="0.2">
      <c r="P43" s="1"/>
      <c r="Q43" s="1"/>
      <c r="R43" s="1"/>
      <c r="S43" s="1"/>
    </row>
    <row r="44" spans="1:20" ht="18.75" customHeight="1" x14ac:dyDescent="0.2">
      <c r="C44" t="s">
        <v>34</v>
      </c>
    </row>
  </sheetData>
  <mergeCells count="84">
    <mergeCell ref="A2:R2"/>
    <mergeCell ref="N3:R3"/>
    <mergeCell ref="F6:I6"/>
    <mergeCell ref="F7:I7"/>
    <mergeCell ref="F8:I8"/>
    <mergeCell ref="A8:E10"/>
    <mergeCell ref="M10:N10"/>
    <mergeCell ref="J10:K10"/>
    <mergeCell ref="F4:R4"/>
    <mergeCell ref="F5:R5"/>
    <mergeCell ref="A6:E7"/>
    <mergeCell ref="J6:R6"/>
    <mergeCell ref="J7:R7"/>
    <mergeCell ref="J8:R8"/>
    <mergeCell ref="P15:R15"/>
    <mergeCell ref="P16:R16"/>
    <mergeCell ref="J9:R9"/>
    <mergeCell ref="F10:I10"/>
    <mergeCell ref="F11:R11"/>
    <mergeCell ref="F12:R12"/>
    <mergeCell ref="F9:I9"/>
    <mergeCell ref="P14:R14"/>
    <mergeCell ref="K14:O14"/>
    <mergeCell ref="F13:R13"/>
    <mergeCell ref="P10:R10"/>
    <mergeCell ref="F14:J14"/>
    <mergeCell ref="A21:O21"/>
    <mergeCell ref="P21:R21"/>
    <mergeCell ref="F19:J19"/>
    <mergeCell ref="K19:O19"/>
    <mergeCell ref="P19:R19"/>
    <mergeCell ref="A17:E17"/>
    <mergeCell ref="F17:J18"/>
    <mergeCell ref="P17:R18"/>
    <mergeCell ref="K15:O15"/>
    <mergeCell ref="K16:O16"/>
    <mergeCell ref="K17:O18"/>
    <mergeCell ref="F15:J15"/>
    <mergeCell ref="F16:J16"/>
    <mergeCell ref="P42:R42"/>
    <mergeCell ref="A4:E4"/>
    <mergeCell ref="A5:E5"/>
    <mergeCell ref="A11:E11"/>
    <mergeCell ref="A12:E12"/>
    <mergeCell ref="A13:E13"/>
    <mergeCell ref="A16:E16"/>
    <mergeCell ref="B40:O40"/>
    <mergeCell ref="P40:R40"/>
    <mergeCell ref="A22:A33"/>
    <mergeCell ref="A34:A40"/>
    <mergeCell ref="B38:O38"/>
    <mergeCell ref="P38:R38"/>
    <mergeCell ref="B39:O39"/>
    <mergeCell ref="P39:R39"/>
    <mergeCell ref="B36:O36"/>
    <mergeCell ref="P36:R36"/>
    <mergeCell ref="B37:O37"/>
    <mergeCell ref="P37:R37"/>
    <mergeCell ref="B33:O33"/>
    <mergeCell ref="P33:R33"/>
    <mergeCell ref="B34:R34"/>
    <mergeCell ref="B35:O35"/>
    <mergeCell ref="P35:R35"/>
    <mergeCell ref="B31:O31"/>
    <mergeCell ref="P31:R31"/>
    <mergeCell ref="B32:O32"/>
    <mergeCell ref="P32:R32"/>
    <mergeCell ref="B29:O29"/>
    <mergeCell ref="P29:R29"/>
    <mergeCell ref="B30:O30"/>
    <mergeCell ref="P30:R30"/>
    <mergeCell ref="B27:O27"/>
    <mergeCell ref="P27:R27"/>
    <mergeCell ref="B28:O28"/>
    <mergeCell ref="P28:R28"/>
    <mergeCell ref="B25:O25"/>
    <mergeCell ref="P25:R25"/>
    <mergeCell ref="B26:O26"/>
    <mergeCell ref="P26:R26"/>
    <mergeCell ref="B22:R22"/>
    <mergeCell ref="B23:O23"/>
    <mergeCell ref="P23:R23"/>
    <mergeCell ref="B24:O24"/>
    <mergeCell ref="P24:R24"/>
  </mergeCells>
  <phoneticPr fontId="2"/>
  <dataValidations count="2">
    <dataValidation type="list" allowBlank="1" showInputMessage="1" showErrorMessage="1" sqref="K14:O14" xr:uid="{80F72B6E-76B2-4ED5-B291-67C3B453984B}">
      <formula1>"通常型,一体型ハウス"</formula1>
    </dataValidation>
    <dataValidation type="list" allowBlank="1" showInputMessage="1" showErrorMessage="1" sqref="K15:O15" xr:uid="{B37E6F77-33BA-4ADB-9EE0-892A91C4C877}">
      <formula1>INDIRECT(K14)</formula1>
    </dataValidation>
  </dataValidations>
  <printOptions horizontalCentered="1"/>
  <pageMargins left="0.70866141732283472" right="0.7480314960629921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" r:id="rId4" name="Check Box 1">
              <controlPr defaultSize="0" autoFill="0" autoLine="0" autoPict="0">
                <anchor moveWithCells="1">
                  <from>
                    <xdr:col>16</xdr:col>
                    <xdr:colOff>30480</xdr:colOff>
                    <xdr:row>21</xdr:row>
                    <xdr:rowOff>152400</xdr:rowOff>
                  </from>
                  <to>
                    <xdr:col>17</xdr:col>
                    <xdr:colOff>60960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22</xdr:row>
                    <xdr:rowOff>152400</xdr:rowOff>
                  </from>
                  <to>
                    <xdr:col>17</xdr:col>
                    <xdr:colOff>60960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6" name="Check Box 8">
              <controlPr defaultSize="0" autoFill="0" autoLine="0" autoPict="0">
                <anchor moveWithCells="1">
                  <from>
                    <xdr:col>16</xdr:col>
                    <xdr:colOff>30480</xdr:colOff>
                    <xdr:row>28</xdr:row>
                    <xdr:rowOff>152400</xdr:rowOff>
                  </from>
                  <to>
                    <xdr:col>17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7" name="Check Box 9">
              <controlPr defaultSize="0" autoFill="0" autoLine="0" autoPict="0">
                <anchor moveWithCells="1">
                  <from>
                    <xdr:col>16</xdr:col>
                    <xdr:colOff>30480</xdr:colOff>
                    <xdr:row>29</xdr:row>
                    <xdr:rowOff>152400</xdr:rowOff>
                  </from>
                  <to>
                    <xdr:col>17</xdr:col>
                    <xdr:colOff>60960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8" name="Check Box 10">
              <controlPr defaultSize="0" autoFill="0" autoLine="0" autoPict="0">
                <anchor moveWithCells="1">
                  <from>
                    <xdr:col>16</xdr:col>
                    <xdr:colOff>30480</xdr:colOff>
                    <xdr:row>30</xdr:row>
                    <xdr:rowOff>152400</xdr:rowOff>
                  </from>
                  <to>
                    <xdr:col>17</xdr:col>
                    <xdr:colOff>60960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9" name="Check Box 11">
              <controlPr defaultSize="0" autoFill="0" autoLine="0" autoPict="0">
                <anchor moveWithCells="1">
                  <from>
                    <xdr:col>16</xdr:col>
                    <xdr:colOff>30480</xdr:colOff>
                    <xdr:row>31</xdr:row>
                    <xdr:rowOff>152400</xdr:rowOff>
                  </from>
                  <to>
                    <xdr:col>17</xdr:col>
                    <xdr:colOff>60960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10" name="Check Box 12">
              <controlPr defaultSize="0" autoFill="0" autoLine="0" autoPict="0">
                <anchor moveWithCells="1">
                  <from>
                    <xdr:col>16</xdr:col>
                    <xdr:colOff>30480</xdr:colOff>
                    <xdr:row>33</xdr:row>
                    <xdr:rowOff>152400</xdr:rowOff>
                  </from>
                  <to>
                    <xdr:col>17</xdr:col>
                    <xdr:colOff>60960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11" name="Check Box 13">
              <controlPr defaultSize="0" autoFill="0" autoLine="0" autoPict="0">
                <anchor moveWithCells="1">
                  <from>
                    <xdr:col>16</xdr:col>
                    <xdr:colOff>30480</xdr:colOff>
                    <xdr:row>34</xdr:row>
                    <xdr:rowOff>152400</xdr:rowOff>
                  </from>
                  <to>
                    <xdr:col>17</xdr:col>
                    <xdr:colOff>60960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12" name="Check Box 14">
              <controlPr defaultSize="0" autoFill="0" autoLine="0" autoPict="0">
                <anchor moveWithCells="1">
                  <from>
                    <xdr:col>16</xdr:col>
                    <xdr:colOff>30480</xdr:colOff>
                    <xdr:row>35</xdr:row>
                    <xdr:rowOff>152400</xdr:rowOff>
                  </from>
                  <to>
                    <xdr:col>17</xdr:col>
                    <xdr:colOff>60960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13" name="Check Box 15">
              <controlPr defaultSize="0" autoFill="0" autoLine="0" autoPict="0">
                <anchor moveWithCells="1">
                  <from>
                    <xdr:col>16</xdr:col>
                    <xdr:colOff>30480</xdr:colOff>
                    <xdr:row>36</xdr:row>
                    <xdr:rowOff>152400</xdr:rowOff>
                  </from>
                  <to>
                    <xdr:col>17</xdr:col>
                    <xdr:colOff>60960</xdr:colOff>
                    <xdr:row>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14" name="Check Box 16">
              <controlPr defaultSize="0" autoFill="0" autoLine="0" autoPict="0">
                <anchor moveWithCells="1">
                  <from>
                    <xdr:col>16</xdr:col>
                    <xdr:colOff>30480</xdr:colOff>
                    <xdr:row>37</xdr:row>
                    <xdr:rowOff>152400</xdr:rowOff>
                  </from>
                  <to>
                    <xdr:col>17</xdr:col>
                    <xdr:colOff>60960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15" name="Check Box 17">
              <controlPr defaultSize="0" autoFill="0" autoLine="0" autoPict="0">
                <anchor moveWithCells="1">
                  <from>
                    <xdr:col>16</xdr:col>
                    <xdr:colOff>30480</xdr:colOff>
                    <xdr:row>38</xdr:row>
                    <xdr:rowOff>152400</xdr:rowOff>
                  </from>
                  <to>
                    <xdr:col>17</xdr:col>
                    <xdr:colOff>60960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6" name="Check Box 43">
              <controlPr defaultSize="0" autoFill="0" autoLine="0" autoPict="0">
                <anchor moveWithCells="1">
                  <from>
                    <xdr:col>16</xdr:col>
                    <xdr:colOff>30480</xdr:colOff>
                    <xdr:row>27</xdr:row>
                    <xdr:rowOff>160020</xdr:rowOff>
                  </from>
                  <to>
                    <xdr:col>17</xdr:col>
                    <xdr:colOff>60960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7" name="Check Box 45">
              <controlPr defaultSize="0" autoFill="0" autoLine="0" autoPict="0">
                <anchor moveWithCells="1">
                  <from>
                    <xdr:col>16</xdr:col>
                    <xdr:colOff>30480</xdr:colOff>
                    <xdr:row>23</xdr:row>
                    <xdr:rowOff>152400</xdr:rowOff>
                  </from>
                  <to>
                    <xdr:col>17</xdr:col>
                    <xdr:colOff>60960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8" name="Check Box 47">
              <controlPr defaultSize="0" autoFill="0" autoLine="0" autoPict="0">
                <anchor moveWithCells="1">
                  <from>
                    <xdr:col>16</xdr:col>
                    <xdr:colOff>30480</xdr:colOff>
                    <xdr:row>24</xdr:row>
                    <xdr:rowOff>152400</xdr:rowOff>
                  </from>
                  <to>
                    <xdr:col>17</xdr:col>
                    <xdr:colOff>60960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9" name="Check Box 50">
              <controlPr defaultSize="0" autoFill="0" autoLine="0" autoPict="0">
                <anchor moveWithCells="1">
                  <from>
                    <xdr:col>16</xdr:col>
                    <xdr:colOff>30480</xdr:colOff>
                    <xdr:row>25</xdr:row>
                    <xdr:rowOff>152400</xdr:rowOff>
                  </from>
                  <to>
                    <xdr:col>17</xdr:col>
                    <xdr:colOff>60960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20" name="Check Box 53">
              <controlPr defaultSize="0" autoFill="0" autoLine="0" autoPict="0">
                <anchor moveWithCells="1">
                  <from>
                    <xdr:col>16</xdr:col>
                    <xdr:colOff>30480</xdr:colOff>
                    <xdr:row>26</xdr:row>
                    <xdr:rowOff>152400</xdr:rowOff>
                  </from>
                  <to>
                    <xdr:col>17</xdr:col>
                    <xdr:colOff>60960</xdr:colOff>
                    <xdr:row>28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C48"/>
  <sheetViews>
    <sheetView view="pageBreakPreview" topLeftCell="A7" zoomScale="115" zoomScaleNormal="100" zoomScaleSheetLayoutView="115" workbookViewId="0">
      <selection activeCell="U33" sqref="U33"/>
    </sheetView>
  </sheetViews>
  <sheetFormatPr defaultRowHeight="14.4" x14ac:dyDescent="0.2"/>
  <cols>
    <col min="1" max="1" width="5.69921875" customWidth="1"/>
    <col min="2" max="5" width="4.3984375" customWidth="1"/>
    <col min="6" max="18" width="4.09765625" customWidth="1"/>
  </cols>
  <sheetData>
    <row r="1" spans="1:29" ht="20.25" customHeight="1" x14ac:dyDescent="0.2">
      <c r="R1" s="9" t="s">
        <v>29</v>
      </c>
    </row>
    <row r="2" spans="1:29" ht="20.25" customHeight="1" x14ac:dyDescent="0.2">
      <c r="A2" s="93" t="s">
        <v>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T2" s="30" t="s">
        <v>54</v>
      </c>
    </row>
    <row r="3" spans="1:29" ht="20.25" customHeight="1" x14ac:dyDescent="0.2">
      <c r="N3" s="118"/>
      <c r="O3" s="118"/>
      <c r="P3" s="118"/>
      <c r="Q3" s="118"/>
      <c r="R3" s="118"/>
    </row>
    <row r="4" spans="1:29" ht="18.75" customHeight="1" x14ac:dyDescent="0.2">
      <c r="A4" s="53" t="s">
        <v>0</v>
      </c>
      <c r="B4" s="53"/>
      <c r="C4" s="53"/>
      <c r="D4" s="53"/>
      <c r="E4" s="53"/>
      <c r="F4" s="75" t="str">
        <f>'実施計画（様式１）'!F4</f>
        <v>〇〇〇〇〇〇〇〇〇工事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9" ht="18.75" customHeight="1" x14ac:dyDescent="0.2">
      <c r="A5" s="53" t="s">
        <v>1</v>
      </c>
      <c r="B5" s="53"/>
      <c r="C5" s="53"/>
      <c r="D5" s="53"/>
      <c r="E5" s="53"/>
      <c r="F5" s="75" t="str">
        <f>'実施計画（様式１）'!F5</f>
        <v>□□□□□建設㈱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9" ht="18.75" customHeight="1" x14ac:dyDescent="0.2">
      <c r="A6" s="53" t="s">
        <v>2</v>
      </c>
      <c r="B6" s="53"/>
      <c r="C6" s="53"/>
      <c r="D6" s="53"/>
      <c r="E6" s="53"/>
      <c r="F6" s="86" t="s">
        <v>26</v>
      </c>
      <c r="G6" s="87"/>
      <c r="H6" s="87"/>
      <c r="I6" s="87"/>
      <c r="J6" s="87"/>
      <c r="K6" s="119">
        <f>'実施計画（様式１）'!J6</f>
        <v>45931</v>
      </c>
      <c r="L6" s="119"/>
      <c r="M6" s="119"/>
      <c r="N6" s="119"/>
      <c r="O6" s="119"/>
      <c r="P6" s="119"/>
      <c r="Q6" s="119"/>
      <c r="R6" s="120"/>
      <c r="AC6" s="8"/>
    </row>
    <row r="7" spans="1:29" ht="18.75" customHeight="1" x14ac:dyDescent="0.2">
      <c r="A7" s="53"/>
      <c r="B7" s="53"/>
      <c r="C7" s="53"/>
      <c r="D7" s="53"/>
      <c r="E7" s="53"/>
      <c r="F7" s="86" t="s">
        <v>27</v>
      </c>
      <c r="G7" s="87"/>
      <c r="H7" s="87"/>
      <c r="I7" s="87"/>
      <c r="J7" s="87"/>
      <c r="K7" s="116">
        <v>46059</v>
      </c>
      <c r="L7" s="116"/>
      <c r="M7" s="116"/>
      <c r="N7" s="116"/>
      <c r="O7" s="116"/>
      <c r="P7" s="116"/>
      <c r="Q7" s="116"/>
      <c r="R7" s="117"/>
      <c r="AC7" s="8"/>
    </row>
    <row r="8" spans="1:29" ht="18.75" customHeight="1" x14ac:dyDescent="0.2">
      <c r="A8" s="107" t="s">
        <v>41</v>
      </c>
      <c r="B8" s="108"/>
      <c r="C8" s="108"/>
      <c r="D8" s="108"/>
      <c r="E8" s="109"/>
      <c r="F8" s="86" t="s">
        <v>26</v>
      </c>
      <c r="G8" s="87"/>
      <c r="H8" s="87"/>
      <c r="I8" s="87"/>
      <c r="J8" s="87"/>
      <c r="K8" s="116">
        <v>45931</v>
      </c>
      <c r="L8" s="116"/>
      <c r="M8" s="116"/>
      <c r="N8" s="116"/>
      <c r="O8" s="116"/>
      <c r="P8" s="116"/>
      <c r="Q8" s="116"/>
      <c r="R8" s="117"/>
      <c r="AC8" s="8"/>
    </row>
    <row r="9" spans="1:29" ht="18.75" customHeight="1" x14ac:dyDescent="0.2">
      <c r="A9" s="110"/>
      <c r="B9" s="111"/>
      <c r="C9" s="111"/>
      <c r="D9" s="111"/>
      <c r="E9" s="112"/>
      <c r="F9" s="86" t="s">
        <v>27</v>
      </c>
      <c r="G9" s="87"/>
      <c r="H9" s="87"/>
      <c r="I9" s="87"/>
      <c r="J9" s="87"/>
      <c r="K9" s="116">
        <v>46053</v>
      </c>
      <c r="L9" s="116"/>
      <c r="M9" s="116"/>
      <c r="N9" s="116"/>
      <c r="O9" s="116"/>
      <c r="P9" s="116"/>
      <c r="Q9" s="116"/>
      <c r="R9" s="117"/>
      <c r="AC9" s="8"/>
    </row>
    <row r="10" spans="1:29" ht="18.75" customHeight="1" x14ac:dyDescent="0.2">
      <c r="A10" s="113"/>
      <c r="B10" s="114"/>
      <c r="C10" s="114"/>
      <c r="D10" s="114"/>
      <c r="E10" s="115"/>
      <c r="F10" s="86" t="s">
        <v>25</v>
      </c>
      <c r="G10" s="87"/>
      <c r="H10" s="87"/>
      <c r="I10" s="87"/>
      <c r="J10" s="87">
        <f>INT((K9-K8)/30)</f>
        <v>4</v>
      </c>
      <c r="K10" s="87"/>
      <c r="L10" s="28" t="s">
        <v>15</v>
      </c>
      <c r="M10" s="99">
        <f>+MOD(K9-K8,30)</f>
        <v>2</v>
      </c>
      <c r="N10" s="99"/>
      <c r="O10" s="28" t="s">
        <v>16</v>
      </c>
      <c r="P10" s="64">
        <f>J10+ROUNDDOWN(M10/30,1)</f>
        <v>4</v>
      </c>
      <c r="Q10" s="64"/>
      <c r="R10" s="65"/>
      <c r="T10" s="8"/>
      <c r="U10" s="8"/>
      <c r="AA10" s="8"/>
      <c r="AB10" s="8"/>
      <c r="AC10" s="8"/>
    </row>
    <row r="11" spans="1:29" ht="18.75" customHeight="1" x14ac:dyDescent="0.2">
      <c r="A11" s="53" t="s">
        <v>3</v>
      </c>
      <c r="B11" s="53"/>
      <c r="C11" s="53"/>
      <c r="D11" s="53"/>
      <c r="E11" s="53"/>
      <c r="F11" s="75" t="str">
        <f>'実施計画（様式１）'!F11</f>
        <v>△△△△リース㈱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spans="1:29" ht="18.75" customHeight="1" x14ac:dyDescent="0.2">
      <c r="A12" s="53" t="s">
        <v>4</v>
      </c>
      <c r="B12" s="53"/>
      <c r="C12" s="53"/>
      <c r="D12" s="53"/>
      <c r="E12" s="53"/>
      <c r="F12" s="75" t="str">
        <f>'実施計画（様式１）'!F12</f>
        <v>☆☆☆☆☆☆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spans="1:29" ht="18.75" customHeight="1" x14ac:dyDescent="0.2">
      <c r="A13" s="53" t="s">
        <v>5</v>
      </c>
      <c r="B13" s="53"/>
      <c r="C13" s="53"/>
      <c r="D13" s="53"/>
      <c r="E13" s="53"/>
      <c r="F13" s="75" t="str">
        <f>'実施計画（様式１）'!F13</f>
        <v>◇◇◇◇トイレ（Ａ-１２３４）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1:29" ht="18.75" customHeight="1" x14ac:dyDescent="0.2">
      <c r="A14" s="5"/>
      <c r="B14" s="6"/>
      <c r="C14" s="6"/>
      <c r="D14" s="6"/>
      <c r="E14" s="7"/>
      <c r="F14" s="86" t="s">
        <v>74</v>
      </c>
      <c r="G14" s="87"/>
      <c r="H14" s="87"/>
      <c r="I14" s="87"/>
      <c r="J14" s="139"/>
      <c r="K14" s="90" t="s">
        <v>82</v>
      </c>
      <c r="L14" s="91"/>
      <c r="M14" s="91"/>
      <c r="N14" s="91"/>
      <c r="O14" s="91"/>
      <c r="P14" s="87"/>
      <c r="Q14" s="87"/>
      <c r="R14" s="139"/>
    </row>
    <row r="15" spans="1:29" ht="18.75" customHeight="1" x14ac:dyDescent="0.2">
      <c r="A15" s="34"/>
      <c r="B15" s="36"/>
      <c r="C15" s="36"/>
      <c r="D15" s="36"/>
      <c r="E15" s="35"/>
      <c r="F15" s="129" t="s">
        <v>37</v>
      </c>
      <c r="G15" s="129"/>
      <c r="H15" s="129"/>
      <c r="I15" s="129"/>
      <c r="J15" s="129"/>
      <c r="K15" s="135">
        <v>1</v>
      </c>
      <c r="L15" s="136"/>
      <c r="M15" s="136"/>
      <c r="N15" s="136"/>
      <c r="O15" s="136"/>
      <c r="P15" s="124" t="s">
        <v>21</v>
      </c>
      <c r="Q15" s="124"/>
      <c r="R15" s="125"/>
    </row>
    <row r="16" spans="1:29" ht="18.75" customHeight="1" x14ac:dyDescent="0.2">
      <c r="A16" s="27"/>
      <c r="B16" s="23"/>
      <c r="C16" s="23"/>
      <c r="D16" s="23"/>
      <c r="E16" s="24"/>
      <c r="F16" s="126" t="s">
        <v>42</v>
      </c>
      <c r="G16" s="126"/>
      <c r="H16" s="126"/>
      <c r="I16" s="126"/>
      <c r="J16" s="126"/>
      <c r="K16" s="127">
        <v>9000000</v>
      </c>
      <c r="L16" s="128"/>
      <c r="M16" s="128"/>
      <c r="N16" s="128"/>
      <c r="O16" s="128"/>
      <c r="P16" s="124" t="s">
        <v>22</v>
      </c>
      <c r="Q16" s="124"/>
      <c r="R16" s="125"/>
    </row>
    <row r="17" spans="1:18" ht="18" customHeight="1" x14ac:dyDescent="0.2">
      <c r="A17" s="11"/>
      <c r="B17" s="12"/>
      <c r="C17" s="12"/>
      <c r="D17" s="12"/>
      <c r="E17" s="13"/>
      <c r="F17" s="79" t="s">
        <v>57</v>
      </c>
      <c r="G17" s="79"/>
      <c r="H17" s="80"/>
      <c r="I17" s="80"/>
      <c r="J17" s="80"/>
      <c r="K17" s="122">
        <f>IFERROR(IF(K16="","",ROUNDDOWN(K16/(P10*K15),0)),0)</f>
        <v>2250000</v>
      </c>
      <c r="L17" s="123"/>
      <c r="M17" s="123"/>
      <c r="N17" s="123"/>
      <c r="O17" s="123"/>
      <c r="P17" s="124" t="s">
        <v>23</v>
      </c>
      <c r="Q17" s="124"/>
      <c r="R17" s="125"/>
    </row>
    <row r="18" spans="1:18" ht="18" customHeight="1" x14ac:dyDescent="0.2">
      <c r="A18" s="131" t="s">
        <v>33</v>
      </c>
      <c r="B18" s="137"/>
      <c r="C18" s="137"/>
      <c r="D18" s="137"/>
      <c r="E18" s="138"/>
      <c r="F18" s="80"/>
      <c r="G18" s="80"/>
      <c r="H18" s="80"/>
      <c r="I18" s="80"/>
      <c r="J18" s="80"/>
      <c r="K18" s="122"/>
      <c r="L18" s="123"/>
      <c r="M18" s="123"/>
      <c r="N18" s="123"/>
      <c r="O18" s="123"/>
      <c r="P18" s="124"/>
      <c r="Q18" s="124"/>
      <c r="R18" s="125"/>
    </row>
    <row r="19" spans="1:18" ht="18" customHeight="1" x14ac:dyDescent="0.2">
      <c r="F19" s="79" t="s">
        <v>31</v>
      </c>
      <c r="G19" s="79"/>
      <c r="H19" s="80"/>
      <c r="I19" s="80"/>
      <c r="J19" s="80"/>
      <c r="K19" s="122">
        <f>IF(K16="","",K17-10000)</f>
        <v>2240000</v>
      </c>
      <c r="L19" s="123"/>
      <c r="M19" s="123"/>
      <c r="N19" s="123"/>
      <c r="O19" s="123"/>
      <c r="P19" s="124" t="s">
        <v>23</v>
      </c>
      <c r="Q19" s="124"/>
      <c r="R19" s="125"/>
    </row>
    <row r="20" spans="1:18" ht="18" customHeight="1" x14ac:dyDescent="0.2">
      <c r="A20" s="131" t="s">
        <v>46</v>
      </c>
      <c r="B20" s="132"/>
      <c r="C20" s="132"/>
      <c r="D20" s="132"/>
      <c r="E20" s="133"/>
      <c r="F20" s="80"/>
      <c r="G20" s="80"/>
      <c r="H20" s="80"/>
      <c r="I20" s="80"/>
      <c r="J20" s="80"/>
      <c r="K20" s="122"/>
      <c r="L20" s="123"/>
      <c r="M20" s="123"/>
      <c r="N20" s="123"/>
      <c r="O20" s="123"/>
      <c r="P20" s="124"/>
      <c r="Q20" s="124"/>
      <c r="R20" s="125"/>
    </row>
    <row r="21" spans="1:18" ht="12" customHeight="1" x14ac:dyDescent="0.2">
      <c r="F21" s="140" t="s">
        <v>87</v>
      </c>
      <c r="G21" s="141"/>
      <c r="H21" s="141"/>
      <c r="I21" s="141"/>
      <c r="J21" s="142"/>
      <c r="K21" s="122">
        <f>IF(K16="", "", IF(K19 &gt; IF(K14="一体型ハウス", 102000, 51000), IF(K14="一体型ハウス", 102000, 51000), K19))</f>
        <v>102000</v>
      </c>
      <c r="L21" s="123"/>
      <c r="M21" s="123"/>
      <c r="N21" s="123"/>
      <c r="O21" s="123"/>
      <c r="P21" s="124" t="s">
        <v>23</v>
      </c>
      <c r="Q21" s="124"/>
      <c r="R21" s="125"/>
    </row>
    <row r="22" spans="1:18" ht="12" customHeight="1" x14ac:dyDescent="0.2">
      <c r="F22" s="143" t="s">
        <v>86</v>
      </c>
      <c r="G22" s="144"/>
      <c r="H22" s="144"/>
      <c r="I22" s="144"/>
      <c r="J22" s="145"/>
      <c r="K22" s="122"/>
      <c r="L22" s="123"/>
      <c r="M22" s="123"/>
      <c r="N22" s="123"/>
      <c r="O22" s="123"/>
      <c r="P22" s="124"/>
      <c r="Q22" s="124"/>
      <c r="R22" s="125"/>
    </row>
    <row r="23" spans="1:18" ht="12" customHeight="1" x14ac:dyDescent="0.2">
      <c r="A23" s="25"/>
      <c r="B23" s="20"/>
      <c r="C23" s="20"/>
      <c r="D23" s="20"/>
      <c r="E23" s="26"/>
      <c r="F23" s="40" t="s">
        <v>88</v>
      </c>
      <c r="G23" s="134">
        <f>IF(K14="", "", IF(K14="一体型ハウス", 102000, 51000))</f>
        <v>102000</v>
      </c>
      <c r="H23" s="134"/>
      <c r="I23" s="41" t="s">
        <v>89</v>
      </c>
      <c r="J23" s="42"/>
      <c r="K23" s="122"/>
      <c r="L23" s="123"/>
      <c r="M23" s="123"/>
      <c r="N23" s="123"/>
      <c r="O23" s="123"/>
      <c r="P23" s="124"/>
      <c r="Q23" s="124"/>
      <c r="R23" s="125"/>
    </row>
    <row r="24" spans="1:18" ht="18" customHeight="1" x14ac:dyDescent="0.2">
      <c r="A24" s="25"/>
      <c r="B24" s="20"/>
      <c r="C24" s="20"/>
      <c r="D24" s="20"/>
      <c r="E24" s="26"/>
      <c r="F24" s="79" t="s">
        <v>45</v>
      </c>
      <c r="G24" s="80"/>
      <c r="H24" s="80"/>
      <c r="I24" s="80"/>
      <c r="J24" s="80"/>
      <c r="K24" s="130">
        <f>IF(K16="","",K15*K21)</f>
        <v>102000</v>
      </c>
      <c r="L24" s="130"/>
      <c r="M24" s="130"/>
      <c r="N24" s="130"/>
      <c r="O24" s="122"/>
      <c r="P24" s="125" t="s">
        <v>32</v>
      </c>
      <c r="Q24" s="75"/>
      <c r="R24" s="75"/>
    </row>
    <row r="25" spans="1:18" ht="18" customHeight="1" x14ac:dyDescent="0.2">
      <c r="A25" s="2"/>
      <c r="B25" s="3"/>
      <c r="C25" s="3"/>
      <c r="D25" s="3"/>
      <c r="E25" s="4"/>
      <c r="F25" s="80"/>
      <c r="G25" s="80"/>
      <c r="H25" s="80"/>
      <c r="I25" s="80"/>
      <c r="J25" s="80"/>
      <c r="K25" s="130"/>
      <c r="L25" s="130"/>
      <c r="M25" s="130"/>
      <c r="N25" s="130"/>
      <c r="O25" s="122"/>
      <c r="P25" s="125"/>
      <c r="Q25" s="75"/>
      <c r="R25" s="75"/>
    </row>
    <row r="26" spans="1:18" ht="18" customHeight="1" x14ac:dyDescent="0.2">
      <c r="A26" s="129" t="s">
        <v>50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>
        <f>IF(K16="","",ROUNDDOWN(K24*P10,0))</f>
        <v>408000</v>
      </c>
      <c r="L26" s="130"/>
      <c r="M26" s="130"/>
      <c r="N26" s="130"/>
      <c r="O26" s="122"/>
      <c r="P26" s="125" t="s">
        <v>22</v>
      </c>
      <c r="Q26" s="75"/>
      <c r="R26" s="75"/>
    </row>
    <row r="27" spans="1:18" ht="18" customHeight="1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30"/>
      <c r="L27" s="130"/>
      <c r="M27" s="130"/>
      <c r="N27" s="130"/>
      <c r="O27" s="122"/>
      <c r="P27" s="125"/>
      <c r="Q27" s="75"/>
      <c r="R27" s="75"/>
    </row>
    <row r="28" spans="1:18" ht="18" customHeight="1" x14ac:dyDescent="0.2">
      <c r="F28" s="21"/>
      <c r="G28" s="21"/>
      <c r="H28" s="21"/>
      <c r="I28" s="21"/>
      <c r="J28" s="21"/>
      <c r="K28" s="22"/>
      <c r="L28" s="22"/>
      <c r="M28" s="22"/>
      <c r="N28" s="22"/>
      <c r="O28" s="22"/>
      <c r="P28" s="10"/>
      <c r="Q28" s="10"/>
      <c r="R28" s="10"/>
    </row>
    <row r="29" spans="1:18" ht="18" customHeight="1" x14ac:dyDescent="0.2">
      <c r="F29" s="21"/>
      <c r="G29" s="21"/>
      <c r="H29" s="21"/>
      <c r="I29" s="21"/>
      <c r="J29" s="21"/>
      <c r="K29" s="22"/>
      <c r="L29" s="22"/>
      <c r="M29" s="22"/>
      <c r="N29" s="22"/>
      <c r="O29" s="22"/>
      <c r="P29" s="10"/>
      <c r="Q29" s="10"/>
      <c r="R29" s="10"/>
    </row>
    <row r="30" spans="1:18" ht="18" customHeight="1" x14ac:dyDescent="0.2">
      <c r="A30" s="9" t="s">
        <v>35</v>
      </c>
      <c r="B30" s="121" t="s">
        <v>72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8" ht="18" customHeight="1" x14ac:dyDescent="0.2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8" ht="18" customHeight="1" x14ac:dyDescent="0.2">
      <c r="A32" s="9" t="s">
        <v>35</v>
      </c>
      <c r="B32" t="s">
        <v>58</v>
      </c>
    </row>
    <row r="33" spans="1:18" ht="18" customHeight="1" x14ac:dyDescent="0.2">
      <c r="A33" s="9" t="s">
        <v>35</v>
      </c>
      <c r="B33" s="33" t="s">
        <v>52</v>
      </c>
    </row>
    <row r="34" spans="1:18" ht="18" customHeight="1" x14ac:dyDescent="0.2">
      <c r="A34" s="9" t="s">
        <v>35</v>
      </c>
      <c r="B34" s="33" t="s">
        <v>56</v>
      </c>
    </row>
    <row r="35" spans="1:18" ht="18" customHeight="1" x14ac:dyDescent="0.2">
      <c r="A35" s="9" t="s">
        <v>35</v>
      </c>
      <c r="B35" s="33" t="s">
        <v>53</v>
      </c>
    </row>
    <row r="36" spans="1:18" ht="18" customHeight="1" x14ac:dyDescent="0.2">
      <c r="A36" s="9" t="s">
        <v>35</v>
      </c>
      <c r="B36" t="s">
        <v>43</v>
      </c>
    </row>
    <row r="37" spans="1:18" ht="18" customHeight="1" x14ac:dyDescent="0.2">
      <c r="A37" s="9" t="s">
        <v>35</v>
      </c>
      <c r="B37" t="s">
        <v>38</v>
      </c>
    </row>
    <row r="38" spans="1:18" ht="18" customHeight="1" x14ac:dyDescent="0.2">
      <c r="A38" s="9" t="s">
        <v>35</v>
      </c>
      <c r="B38" t="s">
        <v>49</v>
      </c>
    </row>
    <row r="39" spans="1:18" ht="18" customHeight="1" x14ac:dyDescent="0.2">
      <c r="A39" s="9"/>
    </row>
    <row r="40" spans="1:18" ht="18" customHeight="1" x14ac:dyDescent="0.2"/>
    <row r="41" spans="1:18" ht="18" customHeight="1" x14ac:dyDescent="0.2"/>
    <row r="42" spans="1:18" ht="18" customHeight="1" x14ac:dyDescent="0.2"/>
    <row r="43" spans="1:18" ht="18" customHeight="1" x14ac:dyDescent="0.2"/>
    <row r="44" spans="1:18" ht="18" customHeight="1" x14ac:dyDescent="0.2"/>
    <row r="45" spans="1:18" ht="18" customHeight="1" x14ac:dyDescent="0.2"/>
    <row r="46" spans="1:18" ht="20.25" customHeight="1" x14ac:dyDescent="0.2">
      <c r="R46" s="9" t="s">
        <v>73</v>
      </c>
    </row>
    <row r="48" spans="1:18" x14ac:dyDescent="0.2">
      <c r="B48" t="s">
        <v>44</v>
      </c>
    </row>
  </sheetData>
  <mergeCells count="55">
    <mergeCell ref="F14:J14"/>
    <mergeCell ref="P14:R14"/>
    <mergeCell ref="K14:O14"/>
    <mergeCell ref="F21:J21"/>
    <mergeCell ref="F22:J22"/>
    <mergeCell ref="K21:O23"/>
    <mergeCell ref="P24:R25"/>
    <mergeCell ref="G23:H23"/>
    <mergeCell ref="F15:J15"/>
    <mergeCell ref="K15:O15"/>
    <mergeCell ref="A18:E18"/>
    <mergeCell ref="F19:J20"/>
    <mergeCell ref="K19:O20"/>
    <mergeCell ref="P19:R20"/>
    <mergeCell ref="F17:J18"/>
    <mergeCell ref="B30:Q31"/>
    <mergeCell ref="A13:E13"/>
    <mergeCell ref="F13:R13"/>
    <mergeCell ref="K17:O18"/>
    <mergeCell ref="P17:R18"/>
    <mergeCell ref="F16:J16"/>
    <mergeCell ref="K16:O16"/>
    <mergeCell ref="P15:R15"/>
    <mergeCell ref="P16:R16"/>
    <mergeCell ref="A26:J27"/>
    <mergeCell ref="K26:O27"/>
    <mergeCell ref="P26:R27"/>
    <mergeCell ref="A20:E20"/>
    <mergeCell ref="P21:R23"/>
    <mergeCell ref="F24:J25"/>
    <mergeCell ref="K24:O25"/>
    <mergeCell ref="A2:R2"/>
    <mergeCell ref="N3:R3"/>
    <mergeCell ref="A5:E5"/>
    <mergeCell ref="F5:R5"/>
    <mergeCell ref="A6:E7"/>
    <mergeCell ref="A4:E4"/>
    <mergeCell ref="F4:R4"/>
    <mergeCell ref="F6:J6"/>
    <mergeCell ref="F7:J7"/>
    <mergeCell ref="K6:R6"/>
    <mergeCell ref="K7:R7"/>
    <mergeCell ref="A11:E11"/>
    <mergeCell ref="F11:R11"/>
    <mergeCell ref="A12:E12"/>
    <mergeCell ref="F12:R12"/>
    <mergeCell ref="A8:E10"/>
    <mergeCell ref="K8:R8"/>
    <mergeCell ref="K9:R9"/>
    <mergeCell ref="F8:J8"/>
    <mergeCell ref="F9:J9"/>
    <mergeCell ref="F10:I10"/>
    <mergeCell ref="J10:K10"/>
    <mergeCell ref="M10:N10"/>
    <mergeCell ref="P10:R10"/>
  </mergeCells>
  <phoneticPr fontId="2"/>
  <dataValidations count="2">
    <dataValidation type="list" allowBlank="1" showInputMessage="1" showErrorMessage="1" sqref="K14:O14" xr:uid="{478746C6-1B15-4F37-8103-7AD6AD0141DF}">
      <formula1>"通常型,一体型ハウス"</formula1>
    </dataValidation>
    <dataValidation type="list" allowBlank="1" showInputMessage="1" showErrorMessage="1" sqref="K15:O15" xr:uid="{C70FC04E-3092-4A9F-9B5D-5E10ECB47F38}">
      <formula1>INDIRECT($K$14)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1" manualBreakCount="1">
    <brk id="45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28B0-3636-4F63-9966-670BAD192211}">
  <dimension ref="A1:C4"/>
  <sheetViews>
    <sheetView workbookViewId="0">
      <selection activeCell="D9" sqref="D9"/>
    </sheetView>
  </sheetViews>
  <sheetFormatPr defaultRowHeight="14.4" x14ac:dyDescent="0.2"/>
  <cols>
    <col min="1" max="1" width="21.19921875" bestFit="1" customWidth="1"/>
    <col min="2" max="2" width="5.3984375" bestFit="1" customWidth="1"/>
    <col min="3" max="3" width="20.19921875" bestFit="1" customWidth="1"/>
    <col min="4" max="4" width="13.69921875" bestFit="1" customWidth="1"/>
  </cols>
  <sheetData>
    <row r="1" spans="1:3" x14ac:dyDescent="0.2">
      <c r="A1" s="37" t="s">
        <v>75</v>
      </c>
      <c r="B1" s="37" t="s">
        <v>85</v>
      </c>
      <c r="C1" s="37" t="s">
        <v>76</v>
      </c>
    </row>
    <row r="2" spans="1:3" x14ac:dyDescent="0.2">
      <c r="A2" s="37" t="s">
        <v>77</v>
      </c>
      <c r="B2" s="39">
        <v>0</v>
      </c>
      <c r="C2" s="38">
        <v>10000</v>
      </c>
    </row>
    <row r="3" spans="1:3" x14ac:dyDescent="0.2">
      <c r="A3" s="37" t="s">
        <v>84</v>
      </c>
      <c r="B3" s="39">
        <v>1</v>
      </c>
      <c r="C3" s="38">
        <v>51000</v>
      </c>
    </row>
    <row r="4" spans="1:3" x14ac:dyDescent="0.2">
      <c r="A4" s="37" t="s">
        <v>83</v>
      </c>
      <c r="B4" s="39">
        <v>2</v>
      </c>
      <c r="C4" s="38">
        <v>102000</v>
      </c>
    </row>
  </sheetData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実施計画（様式１）</vt:lpstr>
      <vt:lpstr>報告書（様式２）</vt:lpstr>
      <vt:lpstr>設定</vt:lpstr>
      <vt:lpstr>'実施計画（様式１）'!Print_Area</vt:lpstr>
      <vt:lpstr>'報告書（様式２）'!Print_Area</vt:lpstr>
      <vt:lpstr>一体型ハウス</vt:lpstr>
      <vt:lpstr>通常型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2024-11-28T00:55:34Z</cp:lastPrinted>
  <dcterms:created xsi:type="dcterms:W3CDTF">2024-09-02T01:47:56Z</dcterms:created>
  <dcterms:modified xsi:type="dcterms:W3CDTF">2025-10-20T06:49:11Z</dcterms:modified>
</cp:coreProperties>
</file>